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drawings/drawing6.xml" ContentType="application/vnd.openxmlformats-officedocument.drawingml.chartshapes+xml"/>
  <Override PartName="/xl/charts/chart7.xml" ContentType="application/vnd.openxmlformats-officedocument.drawingml.chart+xml"/>
  <Override PartName="/xl/drawings/drawing7.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４年版統計うらそえ\回答データ　アップロード用\"/>
    </mc:Choice>
  </mc:AlternateContent>
  <xr:revisionPtr revIDLastSave="0" documentId="13_ncr:1_{4B683546-3E17-4AED-ADD2-9E64616DB835}" xr6:coauthVersionLast="45" xr6:coauthVersionMax="47" xr10:uidLastSave="{00000000-0000-0000-0000-000000000000}"/>
  <bookViews>
    <workbookView xWindow="20370" yWindow="-3480" windowWidth="29040" windowHeight="15840" tabRatio="836" activeTab="15" xr2:uid="{6C4A32A0-DBE8-4AF7-A230-B828F043BDE1}"/>
  </bookViews>
  <sheets>
    <sheet name="－63－" sheetId="1" r:id="rId1"/>
    <sheet name="－64－" sheetId="2" r:id="rId2"/>
    <sheet name="－65－" sheetId="11" r:id="rId3"/>
    <sheet name="－66－" sheetId="17" r:id="rId4"/>
    <sheet name="－67－" sheetId="12" r:id="rId5"/>
    <sheet name="－68－" sheetId="4" r:id="rId6"/>
    <sheet name="－69－" sheetId="5" r:id="rId7"/>
    <sheet name="－70－" sheetId="13" r:id="rId8"/>
    <sheet name="－71－" sheetId="6" r:id="rId9"/>
    <sheet name="－72－" sheetId="7" r:id="rId10"/>
    <sheet name="－73－" sheetId="14" r:id="rId11"/>
    <sheet name="－74－" sheetId="18" r:id="rId12"/>
    <sheet name="－75－" sheetId="22" r:id="rId13"/>
    <sheet name="－76－" sheetId="9" r:id="rId14"/>
    <sheet name="－77－" sheetId="21" r:id="rId15"/>
    <sheet name="グラフ" sheetId="10" r:id="rId16"/>
  </sheets>
  <definedNames>
    <definedName name="_xlnm.Print_Area" localSheetId="0">'－63－'!$A$1:$L$45</definedName>
    <definedName name="_xlnm.Print_Area" localSheetId="1">'－64－'!$A$1:$T$56</definedName>
    <definedName name="_xlnm.Print_Area" localSheetId="2">'－65－'!$U$1:$AL$56</definedName>
    <definedName name="_xlnm.Print_Area" localSheetId="3">'－66－'!$A$1:$L$50</definedName>
    <definedName name="_xlnm.Print_Area" localSheetId="4">'－67－'!$M$1:$T$50</definedName>
    <definedName name="_xlnm.Print_Area" localSheetId="5">'－68－'!$A$1:$L$41</definedName>
    <definedName name="_xlnm.Print_Area" localSheetId="6">'－69－'!$A$1:$K$33</definedName>
    <definedName name="_xlnm.Print_Area" localSheetId="7">'－70－'!$A$1:$I$45</definedName>
    <definedName name="_xlnm.Print_Area" localSheetId="8">'－71－'!$J$1:$R$47</definedName>
    <definedName name="_xlnm.Print_Area" localSheetId="9">'－72－'!$A$1:$I$36</definedName>
    <definedName name="_xlnm.Print_Area" localSheetId="10">'－73－'!$J$1:$M$36</definedName>
    <definedName name="_xlnm.Print_Area" localSheetId="11">'－74－'!$A$1:$J$47</definedName>
    <definedName name="_xlnm.Print_Area" localSheetId="12">'－75－'!$J$1:$P$47</definedName>
    <definedName name="_xlnm.Print_Area" localSheetId="13">'－76－'!$A$1:$H$50</definedName>
    <definedName name="_xlnm.Print_Area" localSheetId="14">'－77－'!$I$1:$O$54</definedName>
    <definedName name="_xlnm.Print_Area" localSheetId="15">グラフ!$A$1:$G$184</definedName>
  </definedNames>
  <calcPr calcId="191029"/>
</workbook>
</file>

<file path=xl/calcChain.xml><?xml version="1.0" encoding="utf-8"?>
<calcChain xmlns="http://schemas.openxmlformats.org/spreadsheetml/2006/main">
  <c r="E10" i="1" l="1"/>
  <c r="I10" i="1"/>
  <c r="D11" i="1"/>
  <c r="D10" i="1" s="1"/>
  <c r="E11" i="1"/>
  <c r="F11" i="1"/>
  <c r="F10" i="1" s="1"/>
  <c r="G11" i="1"/>
  <c r="G10" i="1" s="1"/>
  <c r="J10" i="1" s="1"/>
  <c r="H11" i="1"/>
  <c r="K11" i="1" s="1"/>
  <c r="I11" i="1"/>
  <c r="L11" i="1"/>
  <c r="J12" i="1"/>
  <c r="K12" i="1"/>
  <c r="L12" i="1"/>
  <c r="J13" i="1"/>
  <c r="K13" i="1"/>
  <c r="L13" i="1"/>
  <c r="J14" i="1"/>
  <c r="K14" i="1"/>
  <c r="L14" i="1"/>
  <c r="J15" i="1"/>
  <c r="K15" i="1"/>
  <c r="L15" i="1"/>
  <c r="J16" i="1"/>
  <c r="K16" i="1"/>
  <c r="L16" i="1"/>
  <c r="J17" i="1"/>
  <c r="K17" i="1"/>
  <c r="L17" i="1"/>
  <c r="J18" i="1"/>
  <c r="K18" i="1"/>
  <c r="L18" i="1"/>
  <c r="J19" i="1"/>
  <c r="K19" i="1"/>
  <c r="L19" i="1"/>
  <c r="J20" i="1"/>
  <c r="K20" i="1"/>
  <c r="L20" i="1"/>
  <c r="J21" i="1"/>
  <c r="K21" i="1"/>
  <c r="L21" i="1"/>
  <c r="J22" i="1"/>
  <c r="K22" i="1"/>
  <c r="L22" i="1"/>
  <c r="J23" i="1"/>
  <c r="K23" i="1"/>
  <c r="L23" i="1"/>
  <c r="F30" i="1"/>
  <c r="I30" i="1"/>
  <c r="K30" i="1"/>
  <c r="L30" i="1"/>
  <c r="D31" i="1"/>
  <c r="D30" i="1" s="1"/>
  <c r="E31" i="1"/>
  <c r="E30" i="1" s="1"/>
  <c r="G31" i="1"/>
  <c r="G30" i="1" s="1"/>
  <c r="H31" i="1"/>
  <c r="H30" i="1" s="1"/>
  <c r="J31" i="1"/>
  <c r="J30" i="1" s="1"/>
  <c r="K31" i="1"/>
  <c r="L10" i="1" l="1"/>
  <c r="J11" i="1"/>
  <c r="H10" i="1"/>
  <c r="K10" i="1" s="1"/>
  <c r="I176" i="10"/>
  <c r="I171" i="10"/>
  <c r="I170" i="10"/>
  <c r="I172" i="10"/>
  <c r="I173" i="10"/>
  <c r="J173" i="10" s="1"/>
  <c r="I174" i="10"/>
  <c r="I169" i="10"/>
  <c r="I160" i="10"/>
  <c r="I100" i="10"/>
  <c r="C36" i="21"/>
  <c r="H19" i="6"/>
  <c r="F19" i="6"/>
  <c r="F18" i="6"/>
  <c r="H17" i="6"/>
  <c r="F17" i="6"/>
  <c r="H16" i="6"/>
  <c r="F16" i="6"/>
  <c r="H15" i="6"/>
  <c r="F15" i="6"/>
  <c r="F14" i="6"/>
  <c r="H13" i="6"/>
  <c r="F13" i="6"/>
  <c r="H12" i="6"/>
  <c r="F12" i="6"/>
  <c r="H11" i="6"/>
  <c r="F11" i="6"/>
  <c r="H10" i="6"/>
  <c r="F10" i="6"/>
  <c r="H9" i="6"/>
  <c r="F9" i="6"/>
  <c r="H8" i="6"/>
  <c r="F8" i="6"/>
  <c r="H7" i="6"/>
  <c r="F7" i="6"/>
  <c r="H6" i="6"/>
  <c r="F6" i="6"/>
  <c r="H5" i="6"/>
  <c r="E5" i="6"/>
  <c r="F5" i="6" s="1"/>
  <c r="D5" i="6"/>
  <c r="S35" i="11"/>
  <c r="R35" i="11"/>
  <c r="P35" i="11"/>
  <c r="N35" i="11"/>
  <c r="L35" i="11"/>
  <c r="J35" i="11"/>
  <c r="H35" i="11"/>
  <c r="F35" i="11"/>
  <c r="D35" i="11"/>
  <c r="C35" i="11"/>
  <c r="L7" i="11"/>
  <c r="K7" i="11"/>
  <c r="J7" i="11"/>
  <c r="I7" i="11"/>
  <c r="H7" i="11"/>
  <c r="G7" i="11"/>
  <c r="F7" i="11"/>
  <c r="E7" i="11"/>
  <c r="D7" i="11"/>
  <c r="C7" i="11"/>
  <c r="J172" i="10" l="1"/>
  <c r="J169" i="10"/>
  <c r="J170" i="10"/>
  <c r="J174" i="10"/>
  <c r="J171" i="10"/>
  <c r="K180" i="10"/>
  <c r="I175" i="10" s="1"/>
  <c r="J175" i="10" s="1"/>
  <c r="O13" i="13"/>
  <c r="M69" i="10"/>
  <c r="F49" i="12" l="1"/>
  <c r="E49" i="12"/>
  <c r="F48" i="12"/>
  <c r="E48" i="12"/>
  <c r="F47" i="12"/>
  <c r="E47" i="12"/>
  <c r="F46" i="12"/>
  <c r="E46" i="12"/>
  <c r="F45" i="12"/>
  <c r="E45" i="12"/>
  <c r="F44" i="12"/>
  <c r="E44" i="12"/>
  <c r="F43" i="12"/>
  <c r="E43" i="12"/>
  <c r="F42" i="12"/>
  <c r="E42" i="12"/>
  <c r="F41" i="12"/>
  <c r="E41" i="12"/>
  <c r="F40" i="12"/>
  <c r="E40" i="12"/>
  <c r="F39" i="12"/>
  <c r="E39" i="12"/>
  <c r="F38" i="12"/>
  <c r="E38" i="12"/>
  <c r="F37" i="12"/>
  <c r="E37" i="12"/>
  <c r="L36" i="12"/>
  <c r="K36" i="12"/>
  <c r="J36" i="12"/>
  <c r="I36" i="12"/>
  <c r="H36" i="12"/>
  <c r="G36" i="12"/>
  <c r="F35" i="12"/>
  <c r="E35" i="12"/>
  <c r="F34" i="12"/>
  <c r="E34" i="12"/>
  <c r="F33" i="12"/>
  <c r="E33" i="12"/>
  <c r="L32" i="12"/>
  <c r="L30" i="12" s="1"/>
  <c r="K32" i="12"/>
  <c r="J32" i="12"/>
  <c r="I32" i="12"/>
  <c r="I30" i="12" s="1"/>
  <c r="H32" i="12"/>
  <c r="H30" i="12" s="1"/>
  <c r="G32" i="12"/>
  <c r="G30" i="12" s="1"/>
  <c r="F31" i="12"/>
  <c r="E31" i="12"/>
  <c r="K30" i="12"/>
  <c r="J30" i="12"/>
  <c r="J10" i="12"/>
  <c r="I10" i="12"/>
  <c r="F10" i="12"/>
  <c r="E10" i="12"/>
  <c r="J6" i="12"/>
  <c r="I6" i="12"/>
  <c r="F6" i="12"/>
  <c r="E6" i="12"/>
  <c r="E4" i="12"/>
  <c r="F36" i="12" l="1"/>
  <c r="F32" i="12"/>
  <c r="I4" i="12"/>
  <c r="E36" i="12"/>
  <c r="F4" i="12"/>
  <c r="E32" i="12"/>
  <c r="K132" i="10"/>
  <c r="K133" i="10"/>
  <c r="K134" i="10"/>
  <c r="K135" i="10"/>
  <c r="K131" i="10"/>
  <c r="E30" i="12" l="1"/>
  <c r="F30" i="12"/>
  <c r="I115" i="10" l="1"/>
  <c r="I114" i="10"/>
  <c r="I113" i="10"/>
  <c r="I112" i="10"/>
  <c r="I111" i="10"/>
  <c r="I73" i="10"/>
  <c r="L59" i="10"/>
  <c r="L58" i="10"/>
  <c r="L57" i="10"/>
  <c r="L56" i="10"/>
  <c r="L55" i="10"/>
  <c r="L54" i="10"/>
  <c r="L53" i="10"/>
  <c r="L52" i="10"/>
  <c r="L51" i="10"/>
  <c r="L50" i="10"/>
  <c r="L49" i="10"/>
  <c r="L48" i="10"/>
  <c r="L47" i="10"/>
  <c r="I47" i="10"/>
  <c r="L46" i="10"/>
  <c r="L45" i="10"/>
  <c r="L44" i="10"/>
  <c r="I44" i="10"/>
  <c r="L43" i="10"/>
  <c r="I43" i="10"/>
  <c r="I59" i="10"/>
  <c r="I58" i="10"/>
  <c r="I57" i="10"/>
  <c r="I56" i="10"/>
  <c r="I55" i="10"/>
  <c r="I54" i="10"/>
  <c r="I53" i="10"/>
  <c r="I52" i="10"/>
  <c r="I51" i="10"/>
  <c r="I50" i="10"/>
  <c r="I49" i="10"/>
  <c r="I48" i="10"/>
  <c r="I46" i="10"/>
  <c r="I45" i="10"/>
  <c r="H43" i="10"/>
  <c r="M18" i="10" l="1"/>
  <c r="M17" i="10"/>
  <c r="L18" i="10"/>
  <c r="L17" i="10"/>
  <c r="I18" i="10"/>
  <c r="I16" i="10"/>
  <c r="J16" i="10"/>
  <c r="R10" i="17" l="1"/>
  <c r="Q10" i="17"/>
  <c r="R6" i="17"/>
  <c r="Q6" i="17"/>
  <c r="P6" i="17"/>
  <c r="O6" i="17"/>
  <c r="N6" i="17"/>
  <c r="M6" i="17"/>
  <c r="P10" i="17"/>
  <c r="O10" i="17"/>
  <c r="N10" i="17"/>
  <c r="M10" i="17"/>
  <c r="O4" i="17" l="1"/>
  <c r="N4" i="17"/>
  <c r="J18" i="10" s="1"/>
  <c r="M4" i="17"/>
  <c r="J17" i="10" s="1"/>
  <c r="Q4" i="17"/>
  <c r="P4" i="17"/>
  <c r="R4" i="17"/>
  <c r="I17" i="10"/>
  <c r="T36" i="17" l="1"/>
  <c r="S36" i="17"/>
  <c r="R36" i="17"/>
  <c r="Q36" i="17"/>
  <c r="P36" i="17"/>
  <c r="O36" i="17"/>
  <c r="N36" i="17"/>
  <c r="M36" i="17"/>
  <c r="T32" i="17"/>
  <c r="S32" i="17"/>
  <c r="R32" i="17"/>
  <c r="R30" i="17" s="1"/>
  <c r="Q32" i="17"/>
  <c r="P32" i="17"/>
  <c r="O32" i="17"/>
  <c r="N32" i="17"/>
  <c r="N30" i="17" s="1"/>
  <c r="M32" i="17"/>
  <c r="T10" i="17"/>
  <c r="S10" i="17"/>
  <c r="T6" i="17"/>
  <c r="T4" i="17" s="1"/>
  <c r="S6" i="17"/>
  <c r="M30" i="17" l="1"/>
  <c r="O30" i="17"/>
  <c r="P30" i="17"/>
  <c r="S30" i="17"/>
  <c r="Q30" i="17"/>
  <c r="S4" i="17"/>
  <c r="T30" i="17"/>
  <c r="J134" i="10"/>
  <c r="I134" i="10"/>
  <c r="H134" i="10"/>
  <c r="I116" i="10" l="1"/>
  <c r="J113" i="10" s="1"/>
  <c r="J115" i="10" l="1"/>
  <c r="J116" i="10"/>
  <c r="J114" i="10"/>
  <c r="J111" i="10"/>
  <c r="J112" i="10"/>
  <c r="J69" i="10" l="1"/>
  <c r="J68" i="10"/>
  <c r="J67" i="10"/>
  <c r="O17" i="13" l="1"/>
  <c r="O16" i="13"/>
  <c r="O15" i="13"/>
  <c r="I132" i="10" l="1"/>
  <c r="H131" i="10"/>
  <c r="I135" i="10" l="1"/>
  <c r="M16" i="10" l="1"/>
  <c r="L16" i="10"/>
  <c r="K16" i="10"/>
  <c r="K17" i="10" l="1"/>
  <c r="K18" i="10" l="1"/>
  <c r="I163" i="10" l="1"/>
  <c r="I147" i="10"/>
  <c r="I154" i="10" l="1"/>
  <c r="I148" i="10"/>
  <c r="I139" i="10"/>
  <c r="I140" i="10"/>
  <c r="I141" i="10"/>
  <c r="I142" i="10"/>
  <c r="I144" i="10"/>
  <c r="I145" i="10"/>
  <c r="I146" i="10"/>
  <c r="I138" i="10"/>
  <c r="I137" i="10"/>
  <c r="I150" i="10" l="1"/>
  <c r="J176" i="10"/>
  <c r="I13" i="10" l="1"/>
  <c r="I12" i="10"/>
  <c r="I11" i="10"/>
  <c r="I10" i="10"/>
  <c r="I9" i="10"/>
  <c r="I8" i="10"/>
  <c r="I7" i="10"/>
  <c r="I6" i="10"/>
  <c r="I5" i="10"/>
  <c r="J135" i="10"/>
  <c r="I162" i="10"/>
  <c r="I161" i="10"/>
  <c r="I164" i="10"/>
  <c r="I158" i="10"/>
  <c r="I156" i="10"/>
  <c r="I157" i="10"/>
  <c r="I159" i="10"/>
  <c r="I155" i="10"/>
  <c r="J132" i="10"/>
  <c r="J133" i="10"/>
  <c r="J131" i="10"/>
  <c r="I133" i="10"/>
  <c r="I131" i="10"/>
  <c r="H132" i="10"/>
  <c r="H133" i="10"/>
  <c r="H135" i="10"/>
  <c r="I74" i="10" l="1"/>
  <c r="I75" i="10"/>
  <c r="I76" i="10"/>
  <c r="I77" i="10"/>
  <c r="I78" i="10"/>
  <c r="I103" i="10"/>
  <c r="I101" i="10"/>
  <c r="I102" i="10"/>
  <c r="I104" i="10"/>
  <c r="I105" i="10"/>
  <c r="I4" i="10"/>
  <c r="I3" i="10"/>
  <c r="I67" i="10"/>
  <c r="K67" i="10"/>
  <c r="L67" i="10"/>
  <c r="M67" i="10"/>
  <c r="I68" i="10"/>
  <c r="K68" i="10"/>
  <c r="L68" i="10"/>
  <c r="M68" i="10"/>
  <c r="I69" i="10"/>
  <c r="K69" i="10"/>
  <c r="L69" i="10"/>
  <c r="I165" i="10" l="1"/>
  <c r="I106" i="10"/>
  <c r="J102" i="10" s="1"/>
  <c r="J142" i="10"/>
  <c r="I79" i="10"/>
  <c r="J73" i="10" s="1"/>
  <c r="J160" i="10" l="1"/>
  <c r="J164" i="10"/>
  <c r="J155" i="10"/>
  <c r="J158" i="10"/>
  <c r="J104" i="10"/>
  <c r="J103" i="10"/>
  <c r="J101" i="10"/>
  <c r="J105" i="10"/>
  <c r="J161" i="10"/>
  <c r="J100" i="10"/>
  <c r="J159" i="10"/>
  <c r="J156" i="10"/>
  <c r="J139" i="10"/>
  <c r="J140" i="10"/>
  <c r="J146" i="10"/>
  <c r="J141" i="10"/>
  <c r="J149" i="10"/>
  <c r="J147" i="10"/>
  <c r="J144" i="10"/>
  <c r="J138" i="10"/>
  <c r="J145" i="10"/>
  <c r="J148" i="10"/>
  <c r="J157" i="10"/>
  <c r="J163" i="10"/>
  <c r="J162" i="10"/>
  <c r="J74" i="10"/>
  <c r="I60" i="10"/>
  <c r="J47" i="10" s="1"/>
  <c r="J75" i="10"/>
  <c r="J76" i="10"/>
  <c r="L60" i="10"/>
  <c r="M48" i="10" s="1"/>
  <c r="J78" i="10"/>
  <c r="J77" i="10"/>
  <c r="J106" i="10" l="1"/>
  <c r="J150" i="10"/>
  <c r="M45" i="10"/>
  <c r="J79" i="10"/>
  <c r="J165" i="10"/>
  <c r="M58" i="10"/>
  <c r="M43" i="10"/>
  <c r="M57" i="10"/>
  <c r="M54" i="10"/>
  <c r="M47" i="10"/>
  <c r="M50" i="10"/>
  <c r="M56" i="10"/>
  <c r="M51" i="10"/>
  <c r="M44" i="10"/>
  <c r="M49" i="10"/>
  <c r="M46" i="10"/>
  <c r="M52" i="10"/>
  <c r="M59" i="10"/>
  <c r="M55" i="10"/>
  <c r="M53" i="10"/>
  <c r="J53" i="10"/>
  <c r="J54" i="10"/>
  <c r="J45" i="10"/>
  <c r="J51" i="10"/>
  <c r="J50" i="10"/>
  <c r="J44" i="10"/>
  <c r="J57" i="10"/>
  <c r="J49" i="10"/>
  <c r="J55" i="10"/>
  <c r="J43" i="10"/>
  <c r="J46" i="10"/>
  <c r="J59" i="10"/>
  <c r="J56" i="10"/>
  <c r="J52" i="10"/>
  <c r="J58" i="10"/>
  <c r="J48" i="10"/>
  <c r="J60" i="10" l="1"/>
  <c r="M60" i="10"/>
</calcChain>
</file>

<file path=xl/sharedStrings.xml><?xml version="1.0" encoding="utf-8"?>
<sst xmlns="http://schemas.openxmlformats.org/spreadsheetml/2006/main" count="2296" uniqueCount="583">
  <si>
    <t>（27）</t>
    <phoneticPr fontId="8"/>
  </si>
  <si>
    <t>（29）</t>
    <phoneticPr fontId="8"/>
  </si>
  <si>
    <t>（30）</t>
    <phoneticPr fontId="8"/>
  </si>
  <si>
    <t>（31）</t>
    <phoneticPr fontId="8"/>
  </si>
  <si>
    <t xml:space="preserve">（33）産業別製造業従業者数の構成（Ｐ76･77参照）  </t>
    <phoneticPr fontId="8"/>
  </si>
  <si>
    <t>（34）産業別製造品出荷額等の構成（Ｐ76･77参照）</t>
    <phoneticPr fontId="8"/>
  </si>
  <si>
    <t>（33）</t>
    <phoneticPr fontId="8"/>
  </si>
  <si>
    <t>（34）</t>
    <phoneticPr fontId="8"/>
  </si>
  <si>
    <t>金属製品</t>
    <phoneticPr fontId="8"/>
  </si>
  <si>
    <t>Ⅳ　事　業　所</t>
  </si>
  <si>
    <t>（単位：人）</t>
  </si>
  <si>
    <t>市部別</t>
  </si>
  <si>
    <t>事業所</t>
  </si>
  <si>
    <t>従業者数</t>
  </si>
  <si>
    <t>沖縄県</t>
  </si>
  <si>
    <t>字　別</t>
  </si>
  <si>
    <t>総　　　数</t>
  </si>
  <si>
    <t>総　　数</t>
  </si>
  <si>
    <t>不動産業</t>
  </si>
  <si>
    <t>従業者</t>
  </si>
  <si>
    <t>仲　　間</t>
  </si>
  <si>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</si>
  <si>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</si>
  <si>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</si>
  <si>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</si>
  <si>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</si>
  <si>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</si>
  <si>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</si>
  <si>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</si>
  <si>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</si>
  <si>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</si>
  <si>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</si>
  <si>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</si>
  <si>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</si>
  <si>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</si>
  <si>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</si>
  <si>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</si>
  <si>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</si>
  <si>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西　　洲</t>
  </si>
  <si>
    <t>伊奈武瀬</t>
  </si>
  <si>
    <t>（単位：ヵ所、人）</t>
  </si>
  <si>
    <t>事業所数</t>
  </si>
  <si>
    <t>総　　　　　　数</t>
  </si>
  <si>
    <t>総数</t>
  </si>
  <si>
    <t>鉱業</t>
  </si>
  <si>
    <t>建設業</t>
  </si>
  <si>
    <t>製造業</t>
  </si>
  <si>
    <t>電気・ガス・水道業</t>
  </si>
  <si>
    <t>運輸・通信業</t>
  </si>
  <si>
    <t>卸売・小売業・飲食店</t>
  </si>
  <si>
    <t>金融・保険業</t>
  </si>
  <si>
    <t>サービス業</t>
  </si>
  <si>
    <t>大 　分 　類</t>
  </si>
  <si>
    <t>10　～　19　人</t>
  </si>
  <si>
    <t>20　～　29　人</t>
  </si>
  <si>
    <t>10～19</t>
  </si>
  <si>
    <t>20～29</t>
  </si>
  <si>
    <t>30以上</t>
  </si>
  <si>
    <t>全   産   業</t>
  </si>
  <si>
    <t>農　林　漁　業</t>
  </si>
  <si>
    <t>建　　設　　業</t>
  </si>
  <si>
    <t>製　　造　　業</t>
  </si>
  <si>
    <t>卸売・小売業</t>
  </si>
  <si>
    <t>（他に分類されないもの）</t>
  </si>
  <si>
    <t>項　　  　　目</t>
  </si>
  <si>
    <t xml:space="preserve">平成14年 </t>
  </si>
  <si>
    <t>商業事業所数</t>
  </si>
  <si>
    <t>総　　　　　数</t>
  </si>
  <si>
    <t>卸 売 業</t>
  </si>
  <si>
    <t>小 売 業</t>
  </si>
  <si>
    <t>年間販売額</t>
  </si>
  <si>
    <t>卸　　売　　業</t>
  </si>
  <si>
    <t>小　　売　　業</t>
  </si>
  <si>
    <t>区    　分</t>
  </si>
  <si>
    <t>実　　　数</t>
  </si>
  <si>
    <t>増減率（％）</t>
  </si>
  <si>
    <t xml:space="preserve"> （％）</t>
  </si>
  <si>
    <t>年平均</t>
  </si>
  <si>
    <t>商業事　　業所数</t>
  </si>
  <si>
    <t>従　業　者　数</t>
  </si>
  <si>
    <t>年　間  商　品　販　売　額</t>
  </si>
  <si>
    <t>そ の 他 の 収 入 額</t>
  </si>
  <si>
    <t>商　品　手　持　額</t>
  </si>
  <si>
    <t xml:space="preserve"> 売　場　面　積</t>
  </si>
  <si>
    <t>駐車場を有する商店数</t>
  </si>
  <si>
    <t>年間商品
仕 入 額</t>
  </si>
  <si>
    <t>収容台数</t>
  </si>
  <si>
    <t>各種商品卸売業</t>
  </si>
  <si>
    <t>x</t>
  </si>
  <si>
    <t>繊維・衣服等卸売業</t>
  </si>
  <si>
    <t>飲食料品卸売業</t>
  </si>
  <si>
    <t>建築材料・鉱物・金属材料等卸売業</t>
  </si>
  <si>
    <t>機械器具卸売業</t>
  </si>
  <si>
    <t>その他の卸売業</t>
  </si>
  <si>
    <t>各種商品小売業</t>
  </si>
  <si>
    <t>飲食料品小売業</t>
  </si>
  <si>
    <t>その他の小売業</t>
  </si>
  <si>
    <t>産　　業　　中　　分　　類</t>
  </si>
  <si>
    <t>計</t>
  </si>
  <si>
    <t>工業統計調査</t>
  </si>
  <si>
    <t>（単位：人、万円）</t>
  </si>
  <si>
    <t>市　　部　　別</t>
  </si>
  <si>
    <t>事　業　所　数</t>
  </si>
  <si>
    <t>従　　業　　者　　数</t>
  </si>
  <si>
    <t>原材料使用額等</t>
  </si>
  <si>
    <t xml:space="preserve">       製　　造　　品　　出　　荷　　額</t>
  </si>
  <si>
    <t>粗付加価値額</t>
  </si>
  <si>
    <t xml:space="preserve">  総　　　　数</t>
  </si>
  <si>
    <t>１事業所当り</t>
  </si>
  <si>
    <t>総　　　　額</t>
  </si>
  <si>
    <t>従業者１人当り</t>
  </si>
  <si>
    <t>事業所当り</t>
  </si>
  <si>
    <t>宜野湾市</t>
  </si>
  <si>
    <t>豊見城市</t>
  </si>
  <si>
    <t>うるま市</t>
  </si>
  <si>
    <t>宮古島市</t>
  </si>
  <si>
    <t>年　　次</t>
  </si>
  <si>
    <t>現　金　給　与　総　額</t>
  </si>
  <si>
    <t>製　造　品　出　荷　額　等</t>
  </si>
  <si>
    <t>生　産　額</t>
  </si>
  <si>
    <t>付加価値額</t>
  </si>
  <si>
    <t>総　　　額</t>
  </si>
  <si>
    <t xml:space="preserve">  総　　　額</t>
  </si>
  <si>
    <t xml:space="preserve">              　　　                               　　　 　　  </t>
  </si>
  <si>
    <t xml:space="preserve">                                                                　　　 　　</t>
  </si>
  <si>
    <t>（単位：人、万円、㎡、㎥）</t>
  </si>
  <si>
    <t>年初現在高</t>
  </si>
  <si>
    <t>取　得　額</t>
  </si>
  <si>
    <t>敷地面積</t>
  </si>
  <si>
    <t>建築面積</t>
  </si>
  <si>
    <t>延建築面積</t>
  </si>
  <si>
    <t>用地取得面積</t>
  </si>
  <si>
    <t>用水量(淡水)</t>
  </si>
  <si>
    <t>用水量(海水)</t>
  </si>
  <si>
    <t>事　　業　　所　　数</t>
  </si>
  <si>
    <t xml:space="preserve"> 従 　 業  　者  　数</t>
  </si>
  <si>
    <t xml:space="preserve"> 製　造　品　出　荷　額　等</t>
  </si>
  <si>
    <t>食料品製造業</t>
  </si>
  <si>
    <t>飲料・たばこ・飼料製造業</t>
  </si>
  <si>
    <t>繊維工業</t>
  </si>
  <si>
    <t>家具・装備品製造業</t>
  </si>
  <si>
    <t>パルプ・紙・紙加工品製造業</t>
  </si>
  <si>
    <t>石油・石炭製品製造業</t>
  </si>
  <si>
    <t>プラスチック製品製造業</t>
  </si>
  <si>
    <t>窯業・土石製品製造業</t>
  </si>
  <si>
    <t>鉄鋼業</t>
  </si>
  <si>
    <t>業務用機械器具製造業</t>
  </si>
  <si>
    <t>電気機械器具製造業</t>
  </si>
  <si>
    <t>情報通信機械器具製造業</t>
  </si>
  <si>
    <t>輸送用機械器具製造業</t>
  </si>
  <si>
    <t>（注）「沖縄県の工業」に基づき産業分類を細分化し修正を行った。</t>
  </si>
  <si>
    <t>事務所数</t>
  </si>
  <si>
    <t>現金給与</t>
  </si>
  <si>
    <t>原材料</t>
  </si>
  <si>
    <t>総額</t>
  </si>
  <si>
    <t>使用額等</t>
  </si>
  <si>
    <t>年初</t>
  </si>
  <si>
    <t>年末</t>
  </si>
  <si>
    <t>年間増減</t>
  </si>
  <si>
    <t>金　属　製　品　製　造　業</t>
  </si>
  <si>
    <t>そ　の　他　の　製　造　業</t>
  </si>
  <si>
    <t>（24）</t>
  </si>
  <si>
    <t>那覇市</t>
  </si>
  <si>
    <t>石垣市</t>
  </si>
  <si>
    <t>浦添市</t>
  </si>
  <si>
    <t>名護市</t>
  </si>
  <si>
    <t>糸満市</t>
  </si>
  <si>
    <t>沖縄市</t>
  </si>
  <si>
    <t>南城市</t>
  </si>
  <si>
    <t>（25）</t>
  </si>
  <si>
    <t xml:space="preserve">     項　　  　　目</t>
  </si>
  <si>
    <t>対前回増加数</t>
    <rPh sb="0" eb="1">
      <t>タイ</t>
    </rPh>
    <rPh sb="1" eb="3">
      <t>ゼンカイ</t>
    </rPh>
    <rPh sb="3" eb="5">
      <t>ゾウカ</t>
    </rPh>
    <rPh sb="5" eb="6">
      <t>カズ</t>
    </rPh>
    <phoneticPr fontId="9"/>
  </si>
  <si>
    <t>伊　　祖</t>
    <rPh sb="0" eb="1">
      <t>イ</t>
    </rPh>
    <phoneticPr fontId="8"/>
  </si>
  <si>
    <t>半 製 品 及 び 仕 掛 品</t>
    <phoneticPr fontId="8"/>
  </si>
  <si>
    <t>従業者数</t>
    <rPh sb="0" eb="3">
      <t>ジュウギョウシャ</t>
    </rPh>
    <rPh sb="3" eb="4">
      <t>カズ</t>
    </rPh>
    <phoneticPr fontId="8"/>
  </si>
  <si>
    <t>年間商品販売額</t>
    <rPh sb="0" eb="2">
      <t>ネンカン</t>
    </rPh>
    <rPh sb="2" eb="4">
      <t>ショウヒン</t>
    </rPh>
    <rPh sb="4" eb="6">
      <t>ハンバイ</t>
    </rPh>
    <rPh sb="6" eb="7">
      <t>ガク</t>
    </rPh>
    <phoneticPr fontId="8"/>
  </si>
  <si>
    <t>（28）</t>
    <phoneticPr fontId="8"/>
  </si>
  <si>
    <t>各種商品</t>
    <rPh sb="0" eb="2">
      <t>カクシュ</t>
    </rPh>
    <rPh sb="2" eb="4">
      <t>ショウヒン</t>
    </rPh>
    <phoneticPr fontId="9"/>
  </si>
  <si>
    <t>繊維・衣服</t>
    <rPh sb="0" eb="2">
      <t>センイ</t>
    </rPh>
    <rPh sb="3" eb="5">
      <t>イフク</t>
    </rPh>
    <phoneticPr fontId="9"/>
  </si>
  <si>
    <t>飲食料品</t>
    <rPh sb="0" eb="2">
      <t>インショク</t>
    </rPh>
    <rPh sb="2" eb="3">
      <t>リョウ</t>
    </rPh>
    <rPh sb="3" eb="4">
      <t>シナ</t>
    </rPh>
    <phoneticPr fontId="9"/>
  </si>
  <si>
    <t>その他</t>
    <rPh sb="2" eb="3">
      <t>タ</t>
    </rPh>
    <phoneticPr fontId="9"/>
  </si>
  <si>
    <t>建築材料・鉱物</t>
    <phoneticPr fontId="9"/>
  </si>
  <si>
    <t>機械器具</t>
    <rPh sb="0" eb="2">
      <t>キカイ</t>
    </rPh>
    <rPh sb="2" eb="4">
      <t>キグ</t>
    </rPh>
    <phoneticPr fontId="9"/>
  </si>
  <si>
    <t>事業所数</t>
    <rPh sb="0" eb="3">
      <t>ジギョウショ</t>
    </rPh>
    <rPh sb="3" eb="4">
      <t>カズ</t>
    </rPh>
    <phoneticPr fontId="9"/>
  </si>
  <si>
    <t>従業者数</t>
    <rPh sb="0" eb="1">
      <t>ジュウ</t>
    </rPh>
    <rPh sb="1" eb="2">
      <t>ギョウ</t>
    </rPh>
    <rPh sb="2" eb="3">
      <t>モノ</t>
    </rPh>
    <rPh sb="3" eb="4">
      <t>カズ</t>
    </rPh>
    <phoneticPr fontId="9"/>
  </si>
  <si>
    <t>製造品出荷額</t>
    <rPh sb="0" eb="1">
      <t>セイ</t>
    </rPh>
    <rPh sb="1" eb="2">
      <t>ヅクリ</t>
    </rPh>
    <rPh sb="2" eb="3">
      <t>シナ</t>
    </rPh>
    <rPh sb="3" eb="4">
      <t>デ</t>
    </rPh>
    <rPh sb="4" eb="5">
      <t>ニ</t>
    </rPh>
    <rPh sb="5" eb="6">
      <t>ガク</t>
    </rPh>
    <phoneticPr fontId="9"/>
  </si>
  <si>
    <t>（32）</t>
    <phoneticPr fontId="8"/>
  </si>
  <si>
    <t>食料品</t>
    <rPh sb="0" eb="3">
      <t>ショクリョウヒン</t>
    </rPh>
    <phoneticPr fontId="9"/>
  </si>
  <si>
    <t>繊維工業</t>
    <rPh sb="0" eb="2">
      <t>センイ</t>
    </rPh>
    <rPh sb="2" eb="4">
      <t>コウギョウ</t>
    </rPh>
    <phoneticPr fontId="9"/>
  </si>
  <si>
    <t>窯業・土石製品</t>
    <rPh sb="0" eb="1">
      <t>カマ</t>
    </rPh>
    <rPh sb="1" eb="2">
      <t>ギョウ</t>
    </rPh>
    <rPh sb="3" eb="5">
      <t>ドセキ</t>
    </rPh>
    <rPh sb="5" eb="7">
      <t>セイヒン</t>
    </rPh>
    <phoneticPr fontId="9"/>
  </si>
  <si>
    <t>その他の製造業</t>
    <rPh sb="2" eb="3">
      <t>タ</t>
    </rPh>
    <rPh sb="4" eb="7">
      <t>セイゾウギョウ</t>
    </rPh>
    <phoneticPr fontId="8"/>
  </si>
  <si>
    <t>飲料･たばこ･飼料</t>
    <rPh sb="0" eb="2">
      <t>インリョウ</t>
    </rPh>
    <rPh sb="7" eb="9">
      <t>シリョウ</t>
    </rPh>
    <phoneticPr fontId="8"/>
  </si>
  <si>
    <t>家具・装備品</t>
    <rPh sb="0" eb="2">
      <t>カグ</t>
    </rPh>
    <rPh sb="3" eb="6">
      <t>ソウビヒン</t>
    </rPh>
    <phoneticPr fontId="9"/>
  </si>
  <si>
    <t>なめし皮・同製品・毛皮</t>
    <rPh sb="3" eb="4">
      <t>ガワ</t>
    </rPh>
    <rPh sb="5" eb="8">
      <t>ドウセイヒン</t>
    </rPh>
    <rPh sb="9" eb="11">
      <t>ケガワ</t>
    </rPh>
    <phoneticPr fontId="8"/>
  </si>
  <si>
    <t>その他の製造</t>
    <rPh sb="4" eb="6">
      <t>セイゾウ</t>
    </rPh>
    <phoneticPr fontId="8"/>
  </si>
  <si>
    <t>総数</t>
    <rPh sb="0" eb="2">
      <t>ソウスウ</t>
    </rPh>
    <phoneticPr fontId="8"/>
  </si>
  <si>
    <t>大分類</t>
    <rPh sb="0" eb="3">
      <t>ダイブンルイ</t>
    </rPh>
    <phoneticPr fontId="8"/>
  </si>
  <si>
    <t>農林漁業</t>
    <rPh sb="0" eb="2">
      <t>ノウリン</t>
    </rPh>
    <rPh sb="2" eb="4">
      <t>ギョギョウ</t>
    </rPh>
    <phoneticPr fontId="8"/>
  </si>
  <si>
    <t>鉱業</t>
    <rPh sb="0" eb="2">
      <t>コウギョウ</t>
    </rPh>
    <phoneticPr fontId="8"/>
  </si>
  <si>
    <t>建設業</t>
    <rPh sb="0" eb="3">
      <t>ケンセツギョウ</t>
    </rPh>
    <phoneticPr fontId="8"/>
  </si>
  <si>
    <t>製造業</t>
    <rPh sb="0" eb="3">
      <t>セイゾウギョウ</t>
    </rPh>
    <phoneticPr fontId="8"/>
  </si>
  <si>
    <t>電気・ガス・水道業</t>
    <rPh sb="0" eb="2">
      <t>デンキ</t>
    </rPh>
    <rPh sb="6" eb="9">
      <t>スイドウギョウ</t>
    </rPh>
    <phoneticPr fontId="8"/>
  </si>
  <si>
    <t>運輸・通信業</t>
    <rPh sb="0" eb="2">
      <t>ウンユ</t>
    </rPh>
    <rPh sb="3" eb="6">
      <t>ツウシンギョウ</t>
    </rPh>
    <phoneticPr fontId="8"/>
  </si>
  <si>
    <t>金融・保険業</t>
    <rPh sb="0" eb="2">
      <t>キンユウ</t>
    </rPh>
    <rPh sb="3" eb="6">
      <t>ホケンギョウ</t>
    </rPh>
    <phoneticPr fontId="8"/>
  </si>
  <si>
    <t>不動産業</t>
    <rPh sb="0" eb="3">
      <t>フドウサン</t>
    </rPh>
    <rPh sb="3" eb="4">
      <t>ギョウ</t>
    </rPh>
    <phoneticPr fontId="8"/>
  </si>
  <si>
    <t>教育・学習支援業</t>
    <rPh sb="0" eb="2">
      <t>キョウイク</t>
    </rPh>
    <rPh sb="3" eb="5">
      <t>ガクシュウ</t>
    </rPh>
    <rPh sb="5" eb="7">
      <t>シエン</t>
    </rPh>
    <rPh sb="7" eb="8">
      <t>ギョウ</t>
    </rPh>
    <phoneticPr fontId="8"/>
  </si>
  <si>
    <t>医療・福祉</t>
    <rPh sb="0" eb="2">
      <t>イリョウ</t>
    </rPh>
    <rPh sb="3" eb="5">
      <t>フクシ</t>
    </rPh>
    <phoneticPr fontId="8"/>
  </si>
  <si>
    <t>サービス業</t>
    <rPh sb="4" eb="5">
      <t>ギョウ</t>
    </rPh>
    <phoneticPr fontId="8"/>
  </si>
  <si>
    <t>学術研究・専門・技術サービス業</t>
    <rPh sb="0" eb="2">
      <t>ガクジュツ</t>
    </rPh>
    <rPh sb="2" eb="4">
      <t>ケンキュウ</t>
    </rPh>
    <rPh sb="5" eb="7">
      <t>センモン</t>
    </rPh>
    <rPh sb="8" eb="10">
      <t>ギジュツ</t>
    </rPh>
    <rPh sb="14" eb="15">
      <t>ギョウ</t>
    </rPh>
    <phoneticPr fontId="8"/>
  </si>
  <si>
    <t>宿泊業・飲食サービス業</t>
    <rPh sb="0" eb="2">
      <t>シュクハク</t>
    </rPh>
    <rPh sb="2" eb="3">
      <t>ギョウ</t>
    </rPh>
    <rPh sb="4" eb="6">
      <t>インショク</t>
    </rPh>
    <rPh sb="10" eb="11">
      <t>ギョウ</t>
    </rPh>
    <phoneticPr fontId="8"/>
  </si>
  <si>
    <t>飲食サービス業</t>
    <rPh sb="0" eb="2">
      <t>インショク</t>
    </rPh>
    <rPh sb="6" eb="7">
      <t>ギョウ</t>
    </rPh>
    <phoneticPr fontId="8"/>
  </si>
  <si>
    <t>（26）</t>
    <phoneticPr fontId="8"/>
  </si>
  <si>
    <t>はん用機械器具製造業</t>
    <rPh sb="2" eb="3">
      <t>ヨウ</t>
    </rPh>
    <phoneticPr fontId="8"/>
  </si>
  <si>
    <t>生産用機械器具製造業</t>
    <rPh sb="0" eb="3">
      <t>セイサンヨウ</t>
    </rPh>
    <rPh sb="3" eb="5">
      <t>キカイ</t>
    </rPh>
    <rPh sb="5" eb="7">
      <t>キグ</t>
    </rPh>
    <rPh sb="7" eb="10">
      <t>セイゾウギョウ</t>
    </rPh>
    <phoneticPr fontId="8"/>
  </si>
  <si>
    <t>業務用機械器具製造業</t>
    <rPh sb="0" eb="3">
      <t>ギョウムヨウ</t>
    </rPh>
    <rPh sb="3" eb="5">
      <t>キカイ</t>
    </rPh>
    <rPh sb="5" eb="7">
      <t>キグ</t>
    </rPh>
    <rPh sb="7" eb="10">
      <t>セイゾウギョウ</t>
    </rPh>
    <phoneticPr fontId="8"/>
  </si>
  <si>
    <t>製造品
出荷額等</t>
    <rPh sb="7" eb="8">
      <t>トウ</t>
    </rPh>
    <phoneticPr fontId="8"/>
  </si>
  <si>
    <t>庫　額</t>
    <phoneticPr fontId="8"/>
  </si>
  <si>
    <t>製　造　品　在　</t>
    <rPh sb="6" eb="7">
      <t>ザイ</t>
    </rPh>
    <phoneticPr fontId="8"/>
  </si>
  <si>
    <t>印刷・同関連業</t>
    <rPh sb="0" eb="2">
      <t>インサツ</t>
    </rPh>
    <rPh sb="3" eb="4">
      <t>ドウ</t>
    </rPh>
    <rPh sb="4" eb="6">
      <t>カンレン</t>
    </rPh>
    <rPh sb="6" eb="7">
      <t>ギョウ</t>
    </rPh>
    <phoneticPr fontId="9"/>
  </si>
  <si>
    <t>機械器具製造</t>
    <rPh sb="0" eb="2">
      <t>キカイ</t>
    </rPh>
    <rPh sb="2" eb="4">
      <t>キグ</t>
    </rPh>
    <rPh sb="4" eb="6">
      <t>セイゾウ</t>
    </rPh>
    <phoneticPr fontId="8"/>
  </si>
  <si>
    <t>未公表を除く合計</t>
    <rPh sb="0" eb="3">
      <t>ミコウヒョウ</t>
    </rPh>
    <rPh sb="4" eb="5">
      <t>ノゾ</t>
    </rPh>
    <rPh sb="6" eb="8">
      <t>ゴウケイ</t>
    </rPh>
    <phoneticPr fontId="8"/>
  </si>
  <si>
    <t>（32）産業別製造業事業所数の構成（Ｐ76･77参照）</t>
  </si>
  <si>
    <t>（27）商業の推移（飲食店を除く）</t>
    <phoneticPr fontId="8"/>
  </si>
  <si>
    <t>（Ｐ69参照）</t>
  </si>
  <si>
    <t>（28）小売業の構成（Ｐ70･71参照）</t>
  </si>
  <si>
    <t>（24）民営事業所数及び従業者数の推移</t>
    <phoneticPr fontId="8"/>
  </si>
  <si>
    <t>（Ｐ66･67参照）</t>
  </si>
  <si>
    <t>（23）市別事業所数（民営）（Ｐ63参照）</t>
  </si>
  <si>
    <t>（29）卸売業事業所数の構成（Ｐ70･71参照）</t>
    <rPh sb="7" eb="10">
      <t>ジギョウショ</t>
    </rPh>
    <rPh sb="10" eb="11">
      <t>スウ</t>
    </rPh>
    <phoneticPr fontId="8"/>
  </si>
  <si>
    <t>（31）工業の推移（Ｐ74･75参照）</t>
  </si>
  <si>
    <t>（25）産業別民営事業所の割合（Ｐ66･67参照）</t>
    <rPh sb="7" eb="9">
      <t>ミンエイ</t>
    </rPh>
    <phoneticPr fontId="8"/>
  </si>
  <si>
    <t>（26）産業別民営従業者の割合（Ｐ66･67参照）</t>
    <rPh sb="7" eb="9">
      <t>ミンエイ</t>
    </rPh>
    <phoneticPr fontId="8"/>
  </si>
  <si>
    <t>(注1)事業内容等不詳の事業所を含む。</t>
    <rPh sb="4" eb="6">
      <t>ジギョウ</t>
    </rPh>
    <rPh sb="6" eb="9">
      <t>ナイヨウトウ</t>
    </rPh>
    <rPh sb="9" eb="11">
      <t>フショウ</t>
    </rPh>
    <rPh sb="12" eb="15">
      <t>ジギョウショ</t>
    </rPh>
    <rPh sb="16" eb="17">
      <t>フク</t>
    </rPh>
    <phoneticPr fontId="8"/>
  </si>
  <si>
    <t>事業所数
(注1）</t>
    <rPh sb="6" eb="7">
      <t>チュウ</t>
    </rPh>
    <phoneticPr fontId="8"/>
  </si>
  <si>
    <t>総　　　数
(S公務を除く）
(注）</t>
    <rPh sb="8" eb="10">
      <t>コウム</t>
    </rPh>
    <rPh sb="11" eb="12">
      <t>ノゾ</t>
    </rPh>
    <rPh sb="16" eb="17">
      <t>チュウ</t>
    </rPh>
    <phoneticPr fontId="8"/>
  </si>
  <si>
    <t>C
鉱業,採石業,砂利採取業</t>
    <rPh sb="5" eb="7">
      <t>サイセキ</t>
    </rPh>
    <rPh sb="7" eb="8">
      <t>ギョウ</t>
    </rPh>
    <rPh sb="9" eb="11">
      <t>ジャリ</t>
    </rPh>
    <rPh sb="11" eb="14">
      <t>サイシュギョウ</t>
    </rPh>
    <phoneticPr fontId="8"/>
  </si>
  <si>
    <t>　I
卸売業・小売業</t>
    <rPh sb="5" eb="6">
      <t>ギョウ</t>
    </rPh>
    <rPh sb="9" eb="10">
      <t>ギョウ</t>
    </rPh>
    <phoneticPr fontId="8"/>
  </si>
  <si>
    <t>J
金融業・保険業</t>
    <rPh sb="4" eb="5">
      <t>ギョウ</t>
    </rPh>
    <rPh sb="6" eb="9">
      <t>ホケンギョウ</t>
    </rPh>
    <phoneticPr fontId="8"/>
  </si>
  <si>
    <t>K
不動産業・　　物品賃貸業</t>
    <rPh sb="9" eb="11">
      <t>ブッピン</t>
    </rPh>
    <rPh sb="11" eb="14">
      <t>チンタイギョウ</t>
    </rPh>
    <phoneticPr fontId="8"/>
  </si>
  <si>
    <t>G
情報通信業</t>
    <rPh sb="2" eb="4">
      <t>ジョウホウ</t>
    </rPh>
    <rPh sb="4" eb="7">
      <t>ツウシンギョウ</t>
    </rPh>
    <phoneticPr fontId="8"/>
  </si>
  <si>
    <t>L
学術研究,専門・技術サービス業</t>
    <rPh sb="2" eb="4">
      <t>ガクジュツ</t>
    </rPh>
    <rPh sb="4" eb="6">
      <t>ケンキュウ</t>
    </rPh>
    <rPh sb="7" eb="9">
      <t>センモン</t>
    </rPh>
    <rPh sb="10" eb="12">
      <t>ギジュツ</t>
    </rPh>
    <rPh sb="16" eb="17">
      <t>ギョウ</t>
    </rPh>
    <phoneticPr fontId="8"/>
  </si>
  <si>
    <t>M
宿泊業,飲食サービス業</t>
    <rPh sb="2" eb="4">
      <t>シュクハク</t>
    </rPh>
    <rPh sb="4" eb="5">
      <t>ギョウ</t>
    </rPh>
    <rPh sb="6" eb="8">
      <t>インショク</t>
    </rPh>
    <rPh sb="12" eb="13">
      <t>ギョウ</t>
    </rPh>
    <phoneticPr fontId="8"/>
  </si>
  <si>
    <t>N
生活関連サービス業,娯楽業</t>
    <rPh sb="2" eb="4">
      <t>セイカツ</t>
    </rPh>
    <rPh sb="4" eb="6">
      <t>カンレン</t>
    </rPh>
    <rPh sb="10" eb="11">
      <t>ギョウ</t>
    </rPh>
    <rPh sb="12" eb="15">
      <t>ゴラクギョウ</t>
    </rPh>
    <phoneticPr fontId="8"/>
  </si>
  <si>
    <t>O
教育,学習支援業</t>
    <rPh sb="2" eb="4">
      <t>キョウイク</t>
    </rPh>
    <rPh sb="5" eb="7">
      <t>ガクシュウ</t>
    </rPh>
    <rPh sb="7" eb="9">
      <t>シエン</t>
    </rPh>
    <rPh sb="9" eb="10">
      <t>ギョウ</t>
    </rPh>
    <phoneticPr fontId="8"/>
  </si>
  <si>
    <t>Q
複合サービス事業</t>
    <rPh sb="2" eb="4">
      <t>フクゴウ</t>
    </rPh>
    <rPh sb="8" eb="10">
      <t>ジギョウ</t>
    </rPh>
    <phoneticPr fontId="8"/>
  </si>
  <si>
    <t>R
サービス業
(他に分類されないもの）</t>
    <rPh sb="9" eb="10">
      <t>タ</t>
    </rPh>
    <rPh sb="11" eb="13">
      <t>ブンルイ</t>
    </rPh>
    <phoneticPr fontId="8"/>
  </si>
  <si>
    <t>（注）事業所数は事業内容等不詳を除く</t>
    <rPh sb="1" eb="2">
      <t>チュウ</t>
    </rPh>
    <rPh sb="3" eb="6">
      <t>ジギョウショ</t>
    </rPh>
    <rPh sb="6" eb="7">
      <t>スウ</t>
    </rPh>
    <rPh sb="8" eb="10">
      <t>ジギョウ</t>
    </rPh>
    <rPh sb="10" eb="13">
      <t>ナイヨウトウ</t>
    </rPh>
    <rPh sb="13" eb="15">
      <t>フショウ</t>
    </rPh>
    <rPh sb="16" eb="17">
      <t>ノゾ</t>
    </rPh>
    <phoneticPr fontId="8"/>
  </si>
  <si>
    <t>従業者</t>
    <rPh sb="0" eb="3">
      <t>ジュウギョウシャ</t>
    </rPh>
    <phoneticPr fontId="8"/>
  </si>
  <si>
    <t>事業所</t>
    <rPh sb="0" eb="3">
      <t>ジギョウショ</t>
    </rPh>
    <phoneticPr fontId="8"/>
  </si>
  <si>
    <t>うち会社以外の法人</t>
    <rPh sb="4" eb="6">
      <t>イガイ</t>
    </rPh>
    <rPh sb="7" eb="9">
      <t>ホウジン</t>
    </rPh>
    <phoneticPr fontId="8"/>
  </si>
  <si>
    <t>(注)「外国の会社」を除く</t>
    <rPh sb="4" eb="6">
      <t>ガイコク</t>
    </rPh>
    <rPh sb="7" eb="9">
      <t>カイシャ</t>
    </rPh>
    <rPh sb="11" eb="12">
      <t>ノゾ</t>
    </rPh>
    <phoneticPr fontId="8"/>
  </si>
  <si>
    <t>運輸業・郵便業</t>
    <rPh sb="0" eb="2">
      <t>ウンユ</t>
    </rPh>
    <rPh sb="4" eb="6">
      <t>ユウビン</t>
    </rPh>
    <rPh sb="6" eb="7">
      <t>ギョウ</t>
    </rPh>
    <phoneticPr fontId="8"/>
  </si>
  <si>
    <t>情報通信業</t>
    <rPh sb="0" eb="2">
      <t>ジョウホウ</t>
    </rPh>
    <rPh sb="2" eb="5">
      <t>ツウシンギョウ</t>
    </rPh>
    <phoneticPr fontId="8"/>
  </si>
  <si>
    <t>生活関連サービス業・娯楽業</t>
    <rPh sb="0" eb="2">
      <t>セイカツ</t>
    </rPh>
    <rPh sb="2" eb="4">
      <t>カンレン</t>
    </rPh>
    <rPh sb="8" eb="9">
      <t>ギョウ</t>
    </rPh>
    <rPh sb="10" eb="13">
      <t>ゴラクギョウ</t>
    </rPh>
    <phoneticPr fontId="8"/>
  </si>
  <si>
    <t>複合サービス事業</t>
    <rPh sb="0" eb="2">
      <t>フクゴウ</t>
    </rPh>
    <rPh sb="6" eb="8">
      <t>ジギョウ</t>
    </rPh>
    <phoneticPr fontId="8"/>
  </si>
  <si>
    <t>サービス業(他に分類されないもの）</t>
    <rPh sb="4" eb="5">
      <t>ギョウ</t>
    </rPh>
    <rPh sb="6" eb="7">
      <t>ホカ</t>
    </rPh>
    <rPh sb="8" eb="10">
      <t>ブンルイ</t>
    </rPh>
    <phoneticPr fontId="8"/>
  </si>
  <si>
    <t>公務(分類不能なもの）</t>
    <rPh sb="0" eb="2">
      <t>コウム</t>
    </rPh>
    <rPh sb="3" eb="5">
      <t>ブンルイ</t>
    </rPh>
    <rPh sb="5" eb="7">
      <t>フノウ</t>
    </rPh>
    <phoneticPr fontId="8"/>
  </si>
  <si>
    <t>不動産業・物品賃貸業</t>
    <rPh sb="0" eb="3">
      <t>フドウサン</t>
    </rPh>
    <rPh sb="3" eb="4">
      <t>ギョウ</t>
    </rPh>
    <rPh sb="5" eb="7">
      <t>ブッピン</t>
    </rPh>
    <rPh sb="7" eb="10">
      <t>チンタイギョウ</t>
    </rPh>
    <phoneticPr fontId="8"/>
  </si>
  <si>
    <t>資料：事業所・企業統計調査(～平成18年）</t>
    <rPh sb="15" eb="17">
      <t>ヘイセイ</t>
    </rPh>
    <rPh sb="19" eb="20">
      <t>ネン</t>
    </rPh>
    <phoneticPr fontId="8"/>
  </si>
  <si>
    <t>50人以上</t>
    <rPh sb="2" eb="3">
      <t>ニン</t>
    </rPh>
    <rPh sb="3" eb="5">
      <t>イジョウ</t>
    </rPh>
    <phoneticPr fontId="8"/>
  </si>
  <si>
    <t>鉱業,採石業,砂利採取業</t>
    <rPh sb="3" eb="5">
      <t>サイセキ</t>
    </rPh>
    <rPh sb="5" eb="6">
      <t>ギョウ</t>
    </rPh>
    <rPh sb="7" eb="9">
      <t>ジャリ</t>
    </rPh>
    <rPh sb="9" eb="12">
      <t>サイシュギョウ</t>
    </rPh>
    <phoneticPr fontId="8"/>
  </si>
  <si>
    <t>卸売業・小売業</t>
    <rPh sb="0" eb="2">
      <t>オロシウリ</t>
    </rPh>
    <rPh sb="2" eb="3">
      <t>ギョウ</t>
    </rPh>
    <rPh sb="4" eb="6">
      <t>コウリ</t>
    </rPh>
    <rPh sb="6" eb="7">
      <t>ギョウ</t>
    </rPh>
    <phoneticPr fontId="8"/>
  </si>
  <si>
    <t>出向・派遣のみ</t>
    <rPh sb="0" eb="2">
      <t>シュッコウ</t>
    </rPh>
    <rPh sb="3" eb="5">
      <t>ハケン</t>
    </rPh>
    <phoneticPr fontId="8"/>
  </si>
  <si>
    <t>従業者数
(注)</t>
    <rPh sb="0" eb="1">
      <t>ジュウ</t>
    </rPh>
    <rPh sb="1" eb="4">
      <t>ギョウシャスウ</t>
    </rPh>
    <rPh sb="6" eb="7">
      <t>チュウ</t>
    </rPh>
    <phoneticPr fontId="8"/>
  </si>
  <si>
    <t>う　　ち　　常　　　用　　　雇　　　用　　　者</t>
    <phoneticPr fontId="8"/>
  </si>
  <si>
    <t>総　　数
(注）</t>
    <rPh sb="6" eb="7">
      <t>チュウ</t>
    </rPh>
    <phoneticPr fontId="8"/>
  </si>
  <si>
    <t>複合サービス業</t>
    <rPh sb="0" eb="2">
      <t>フクゴウ</t>
    </rPh>
    <rPh sb="6" eb="7">
      <t>ギョウ</t>
    </rPh>
    <phoneticPr fontId="8"/>
  </si>
  <si>
    <t>(注）男女別の不詳を含む。</t>
    <rPh sb="1" eb="2">
      <t>チュウ</t>
    </rPh>
    <rPh sb="3" eb="6">
      <t>ダンジョベツ</t>
    </rPh>
    <rPh sb="7" eb="9">
      <t>フショウ</t>
    </rPh>
    <rPh sb="10" eb="11">
      <t>フク</t>
    </rPh>
    <phoneticPr fontId="8"/>
  </si>
  <si>
    <t>情  報  通  信 業</t>
    <rPh sb="0" eb="1">
      <t>ジョウ</t>
    </rPh>
    <rPh sb="3" eb="4">
      <t>ホウ</t>
    </rPh>
    <rPh sb="6" eb="7">
      <t>ツウ</t>
    </rPh>
    <rPh sb="9" eb="10">
      <t>シン</t>
    </rPh>
    <rPh sb="11" eb="12">
      <t>ギョウ</t>
    </rPh>
    <phoneticPr fontId="8"/>
  </si>
  <si>
    <t>農林漁業</t>
    <rPh sb="0" eb="2">
      <t>ノウリン</t>
    </rPh>
    <rPh sb="2" eb="4">
      <t>ギョギョウ</t>
    </rPh>
    <phoneticPr fontId="8"/>
  </si>
  <si>
    <t>割合</t>
    <rPh sb="0" eb="2">
      <t>ワリアイ</t>
    </rPh>
    <phoneticPr fontId="8"/>
  </si>
  <si>
    <t>産業別</t>
    <rPh sb="0" eb="2">
      <t>サンギョウ</t>
    </rPh>
    <rPh sb="2" eb="3">
      <t>ベツ</t>
    </rPh>
    <phoneticPr fontId="8"/>
  </si>
  <si>
    <t>総数</t>
    <rPh sb="0" eb="2">
      <t>ソウスウ</t>
    </rPh>
    <phoneticPr fontId="8"/>
  </si>
  <si>
    <t>サービス業(他に分類されないもの）</t>
    <rPh sb="4" eb="5">
      <t>ギョウ</t>
    </rPh>
    <rPh sb="6" eb="7">
      <t>タ</t>
    </rPh>
    <rPh sb="8" eb="10">
      <t>ブンルイ</t>
    </rPh>
    <phoneticPr fontId="8"/>
  </si>
  <si>
    <t>総数</t>
    <rPh sb="0" eb="2">
      <t>ソウスウ</t>
    </rPh>
    <phoneticPr fontId="8"/>
  </si>
  <si>
    <t>（注）事業所数は、従業者4人以上の数値である。</t>
    <phoneticPr fontId="8"/>
  </si>
  <si>
    <t>（50）民営事業所数及び従業者数</t>
    <phoneticPr fontId="8"/>
  </si>
  <si>
    <t>卸売業</t>
    <phoneticPr fontId="8"/>
  </si>
  <si>
    <t>を除く</t>
    <phoneticPr fontId="8"/>
  </si>
  <si>
    <t>ok</t>
    <phoneticPr fontId="8"/>
  </si>
  <si>
    <t>　経済センサスは、包括的な産業構造統計の整備に加えて、統計精度の向上に資する母集団名簿の拡充を図ることを目的とする。
　経済センサス- 基礎調査では、事業所及び法人企業の名称・所在地・従業者数等のフェース項目、複数事業所を有する法人企業についてはその傘下事業所の名称・所在地を把握する。
　経済センサス- 活動調査では、事業所及び法人企業の名称・所在地・従業者数等のフェース項目・売上高とその内訳・必要経費等を把握する。
　</t>
    <rPh sb="52" eb="54">
      <t>モクテキ</t>
    </rPh>
    <phoneticPr fontId="8"/>
  </si>
  <si>
    <t>D
建　設　業</t>
    <phoneticPr fontId="8"/>
  </si>
  <si>
    <t>E
製　造　業</t>
    <phoneticPr fontId="8"/>
  </si>
  <si>
    <t>事業所</t>
    <phoneticPr fontId="8"/>
  </si>
  <si>
    <t>総　　数</t>
    <phoneticPr fontId="8"/>
  </si>
  <si>
    <t>民　　  　営</t>
    <phoneticPr fontId="8"/>
  </si>
  <si>
    <t>う  ち  個  人</t>
    <phoneticPr fontId="8"/>
  </si>
  <si>
    <t>う  ち  法  人</t>
    <phoneticPr fontId="8"/>
  </si>
  <si>
    <t>う ち 会 社</t>
    <phoneticPr fontId="8"/>
  </si>
  <si>
    <t>大    分    類</t>
    <phoneticPr fontId="8"/>
  </si>
  <si>
    <t>(うち男)</t>
    <phoneticPr fontId="8"/>
  </si>
  <si>
    <t>電気・ガス・</t>
    <phoneticPr fontId="8"/>
  </si>
  <si>
    <t>熱供給・水道業</t>
    <phoneticPr fontId="8"/>
  </si>
  <si>
    <t>金融・保険業</t>
    <phoneticPr fontId="8"/>
  </si>
  <si>
    <t>技術サービス業</t>
    <phoneticPr fontId="8"/>
  </si>
  <si>
    <t>経済センサス</t>
    <phoneticPr fontId="8"/>
  </si>
  <si>
    <t>那覇市</t>
    <phoneticPr fontId="8"/>
  </si>
  <si>
    <t>宜野湾市</t>
    <phoneticPr fontId="8"/>
  </si>
  <si>
    <t>石垣市</t>
    <phoneticPr fontId="8"/>
  </si>
  <si>
    <t>浦添市</t>
    <phoneticPr fontId="8"/>
  </si>
  <si>
    <t>名護市</t>
    <phoneticPr fontId="8"/>
  </si>
  <si>
    <t>糸満市</t>
    <phoneticPr fontId="8"/>
  </si>
  <si>
    <t>沖縄市　</t>
    <phoneticPr fontId="8"/>
  </si>
  <si>
    <t>豊見城市</t>
    <phoneticPr fontId="8"/>
  </si>
  <si>
    <t>うるま市</t>
    <phoneticPr fontId="8"/>
  </si>
  <si>
    <t>宮古島市</t>
    <phoneticPr fontId="8"/>
  </si>
  <si>
    <t>南城市</t>
    <phoneticPr fontId="8"/>
  </si>
  <si>
    <t>浦添市</t>
    <phoneticPr fontId="8"/>
  </si>
  <si>
    <t>名護市</t>
    <phoneticPr fontId="8"/>
  </si>
  <si>
    <t>糸満市</t>
    <phoneticPr fontId="8"/>
  </si>
  <si>
    <t>沖縄市　</t>
    <phoneticPr fontId="8"/>
  </si>
  <si>
    <t>豊見城市</t>
    <phoneticPr fontId="8"/>
  </si>
  <si>
    <t>うるま市</t>
    <phoneticPr fontId="8"/>
  </si>
  <si>
    <t>宮古島市</t>
    <phoneticPr fontId="8"/>
  </si>
  <si>
    <t>南城市</t>
    <phoneticPr fontId="8"/>
  </si>
  <si>
    <t>平成21年</t>
    <phoneticPr fontId="8"/>
  </si>
  <si>
    <t>総数</t>
    <phoneticPr fontId="8"/>
  </si>
  <si>
    <t>第２次産業</t>
    <phoneticPr fontId="8"/>
  </si>
  <si>
    <t>第３次産業</t>
    <phoneticPr fontId="8"/>
  </si>
  <si>
    <t>　</t>
    <phoneticPr fontId="8"/>
  </si>
  <si>
    <t>　　　　　</t>
    <phoneticPr fontId="8"/>
  </si>
  <si>
    <t>有形固定資産</t>
    <phoneticPr fontId="8"/>
  </si>
  <si>
    <t>なめし革・同製品・毛皮製造業</t>
    <rPh sb="9" eb="11">
      <t>ケガワ</t>
    </rPh>
    <rPh sb="11" eb="14">
      <t>セイゾウギョウ</t>
    </rPh>
    <phoneticPr fontId="8"/>
  </si>
  <si>
    <t>印刷・同関連業</t>
    <rPh sb="0" eb="2">
      <t>インサツ</t>
    </rPh>
    <rPh sb="3" eb="4">
      <t>ドウ</t>
    </rPh>
    <rPh sb="4" eb="6">
      <t>カンレン</t>
    </rPh>
    <rPh sb="6" eb="7">
      <t>ギョウ</t>
    </rPh>
    <phoneticPr fontId="8"/>
  </si>
  <si>
    <t>鉄鋼業</t>
    <rPh sb="0" eb="2">
      <t>テッコウ</t>
    </rPh>
    <rPh sb="2" eb="3">
      <t>ギョウ</t>
    </rPh>
    <phoneticPr fontId="8"/>
  </si>
  <si>
    <t>金属製品製造業</t>
    <rPh sb="0" eb="2">
      <t>キンゾク</t>
    </rPh>
    <rPh sb="2" eb="4">
      <t>セイヒン</t>
    </rPh>
    <rPh sb="4" eb="7">
      <t>セイゾウギョウ</t>
    </rPh>
    <phoneticPr fontId="8"/>
  </si>
  <si>
    <t>（注）製造品在庫額と半製品及び仕掛品の項目は、従業者30人以上の事業所を調査集計している。</t>
    <rPh sb="10" eb="11">
      <t>ハン</t>
    </rPh>
    <rPh sb="11" eb="13">
      <t>セイヒン</t>
    </rPh>
    <rPh sb="13" eb="14">
      <t>オヨ</t>
    </rPh>
    <rPh sb="15" eb="17">
      <t>シカ</t>
    </rPh>
    <rPh sb="17" eb="18">
      <t>ヒン</t>
    </rPh>
    <rPh sb="19" eb="21">
      <t>コウモク</t>
    </rPh>
    <phoneticPr fontId="8"/>
  </si>
  <si>
    <t>OK</t>
    <phoneticPr fontId="8"/>
  </si>
  <si>
    <t>食料品製造業</t>
    <rPh sb="0" eb="3">
      <t>ショクリョウヒン</t>
    </rPh>
    <rPh sb="3" eb="6">
      <t>セイゾウギョウ</t>
    </rPh>
    <phoneticPr fontId="8"/>
  </si>
  <si>
    <t>飲料・たばこ・飼料製造業</t>
    <rPh sb="0" eb="2">
      <t>インリョウ</t>
    </rPh>
    <rPh sb="7" eb="9">
      <t>シリョウ</t>
    </rPh>
    <rPh sb="9" eb="12">
      <t>セイゾウギョウ</t>
    </rPh>
    <phoneticPr fontId="8"/>
  </si>
  <si>
    <t>繊維工業</t>
    <rPh sb="0" eb="2">
      <t>センイ</t>
    </rPh>
    <rPh sb="2" eb="4">
      <t>コウギョウ</t>
    </rPh>
    <phoneticPr fontId="8"/>
  </si>
  <si>
    <t>家具・装備品製造業</t>
    <rPh sb="0" eb="2">
      <t>カグ</t>
    </rPh>
    <rPh sb="3" eb="6">
      <t>ソウビヒン</t>
    </rPh>
    <rPh sb="6" eb="9">
      <t>セイゾウギョウ</t>
    </rPh>
    <phoneticPr fontId="8"/>
  </si>
  <si>
    <t>釜業・土石製品製造業</t>
    <rPh sb="0" eb="1">
      <t>カマ</t>
    </rPh>
    <rPh sb="1" eb="2">
      <t>ギョウ</t>
    </rPh>
    <rPh sb="3" eb="5">
      <t>ドセキ</t>
    </rPh>
    <rPh sb="5" eb="7">
      <t>セイヒン</t>
    </rPh>
    <rPh sb="7" eb="10">
      <t>セイゾウギョウ</t>
    </rPh>
    <phoneticPr fontId="8"/>
  </si>
  <si>
    <t>鉄鋼業</t>
    <rPh sb="0" eb="2">
      <t>テッコウ</t>
    </rPh>
    <rPh sb="2" eb="3">
      <t>ギョウ</t>
    </rPh>
    <phoneticPr fontId="8"/>
  </si>
  <si>
    <t>OK</t>
    <phoneticPr fontId="8"/>
  </si>
  <si>
    <t>印刷・同関連業</t>
    <rPh sb="3" eb="4">
      <t>ドウ</t>
    </rPh>
    <phoneticPr fontId="8"/>
  </si>
  <si>
    <t xml:space="preserve">
P
医療･福祉　
</t>
    <phoneticPr fontId="8"/>
  </si>
  <si>
    <t>F
電気・ガス・熱供給・
水道業</t>
    <rPh sb="8" eb="9">
      <t>ネツ</t>
    </rPh>
    <rPh sb="9" eb="11">
      <t>キョウキュウ</t>
    </rPh>
    <rPh sb="13" eb="16">
      <t>スイドウギョウ</t>
    </rPh>
    <phoneticPr fontId="8"/>
  </si>
  <si>
    <t xml:space="preserve">
 H
運輸業・
郵便業</t>
    <rPh sb="9" eb="11">
      <t>ユウビン</t>
    </rPh>
    <rPh sb="11" eb="12">
      <t>ギョウ</t>
    </rPh>
    <phoneticPr fontId="8"/>
  </si>
  <si>
    <t>学術研究・専門・
技術サービス業</t>
    <rPh sb="0" eb="2">
      <t>ガクジュツ</t>
    </rPh>
    <rPh sb="2" eb="4">
      <t>ケンキュウ</t>
    </rPh>
    <rPh sb="5" eb="7">
      <t>センモン</t>
    </rPh>
    <rPh sb="9" eb="11">
      <t>ギジュツ</t>
    </rPh>
    <rPh sb="15" eb="16">
      <t>ギョウ</t>
    </rPh>
    <phoneticPr fontId="8"/>
  </si>
  <si>
    <t>サービス業
(他に分類されないもの）</t>
    <rPh sb="4" eb="5">
      <t>ギョウ</t>
    </rPh>
    <rPh sb="7" eb="8">
      <t>ホカ</t>
    </rPh>
    <rPh sb="9" eb="11">
      <t>ブンルイ</t>
    </rPh>
    <phoneticPr fontId="8"/>
  </si>
  <si>
    <t>生活関連サービス業・
娯楽業</t>
    <rPh sb="0" eb="2">
      <t>セイカツ</t>
    </rPh>
    <rPh sb="2" eb="4">
      <t>カンレン</t>
    </rPh>
    <rPh sb="8" eb="9">
      <t>ギョウ</t>
    </rPh>
    <rPh sb="11" eb="14">
      <t>ゴラクギョウ</t>
    </rPh>
    <phoneticPr fontId="8"/>
  </si>
  <si>
    <t>娯楽業</t>
  </si>
  <si>
    <t>構  成  比</t>
    <phoneticPr fontId="8"/>
  </si>
  <si>
    <t>(注2)男女別の不詳を含む。</t>
    <rPh sb="4" eb="6">
      <t>ダンジョ</t>
    </rPh>
    <rPh sb="6" eb="7">
      <t>ベツ</t>
    </rPh>
    <rPh sb="8" eb="10">
      <t>フショウ</t>
    </rPh>
    <rPh sb="11" eb="12">
      <t>フク</t>
    </rPh>
    <phoneticPr fontId="8"/>
  </si>
  <si>
    <t>従業者数
（注2）</t>
    <rPh sb="6" eb="7">
      <t>チュウ</t>
    </rPh>
    <phoneticPr fontId="8"/>
  </si>
  <si>
    <t>総数（単独・本所）</t>
    <rPh sb="0" eb="2">
      <t>ソウスウ</t>
    </rPh>
    <rPh sb="3" eb="5">
      <t>タンドク</t>
    </rPh>
    <rPh sb="6" eb="7">
      <t>ホン</t>
    </rPh>
    <rPh sb="7" eb="8">
      <t>ショ</t>
    </rPh>
    <phoneticPr fontId="8"/>
  </si>
  <si>
    <t>事業所</t>
    <rPh sb="0" eb="2">
      <t>ジギョウ</t>
    </rPh>
    <rPh sb="2" eb="3">
      <t>ショ</t>
    </rPh>
    <phoneticPr fontId="8"/>
  </si>
  <si>
    <t>従業者数</t>
    <rPh sb="0" eb="3">
      <t>ジュウギョウシャ</t>
    </rPh>
    <rPh sb="3" eb="4">
      <t>スウ</t>
    </rPh>
    <phoneticPr fontId="8"/>
  </si>
  <si>
    <t>単独事業所</t>
    <rPh sb="0" eb="2">
      <t>タンドク</t>
    </rPh>
    <rPh sb="2" eb="4">
      <t>ジギョウ</t>
    </rPh>
    <rPh sb="4" eb="5">
      <t>ショ</t>
    </rPh>
    <phoneticPr fontId="8"/>
  </si>
  <si>
    <t>事業所数</t>
    <rPh sb="0" eb="3">
      <t>ジギョウショ</t>
    </rPh>
    <rPh sb="3" eb="4">
      <t>スウ</t>
    </rPh>
    <phoneticPr fontId="8"/>
  </si>
  <si>
    <t>従業者数</t>
    <rPh sb="0" eb="1">
      <t>ジュウ</t>
    </rPh>
    <rPh sb="1" eb="4">
      <t>ギョウシャスウ</t>
    </rPh>
    <phoneticPr fontId="8"/>
  </si>
  <si>
    <t>本所・本社・本店</t>
    <rPh sb="0" eb="1">
      <t>ホン</t>
    </rPh>
    <rPh sb="1" eb="2">
      <t>ショ</t>
    </rPh>
    <rPh sb="3" eb="5">
      <t>ホンシャ</t>
    </rPh>
    <rPh sb="6" eb="8">
      <t>ホンテン</t>
    </rPh>
    <phoneticPr fontId="8"/>
  </si>
  <si>
    <t>（51）単独・本所（２区分）別事業所数及び従業者数（民営）</t>
    <rPh sb="4" eb="6">
      <t>タンドク</t>
    </rPh>
    <phoneticPr fontId="8"/>
  </si>
  <si>
    <t>平成26年</t>
    <rPh sb="0" eb="2">
      <t>ヘイセイ</t>
    </rPh>
    <rPh sb="4" eb="5">
      <t>ネン</t>
    </rPh>
    <phoneticPr fontId="8"/>
  </si>
  <si>
    <t>事業所数</t>
    <phoneticPr fontId="8"/>
  </si>
  <si>
    <t>従業者数</t>
    <phoneticPr fontId="8"/>
  </si>
  <si>
    <t>（注）従業者数は男女別の不詳を含む。</t>
    <rPh sb="1" eb="2">
      <t>チュウ</t>
    </rPh>
    <rPh sb="3" eb="4">
      <t>ジュウ</t>
    </rPh>
    <rPh sb="4" eb="7">
      <t>ギョウシャスウ</t>
    </rPh>
    <rPh sb="8" eb="10">
      <t>ダンジョ</t>
    </rPh>
    <rPh sb="10" eb="11">
      <t>ベツ</t>
    </rPh>
    <rPh sb="12" eb="14">
      <t>フショウ</t>
    </rPh>
    <rPh sb="15" eb="16">
      <t>フク</t>
    </rPh>
    <phoneticPr fontId="8"/>
  </si>
  <si>
    <t>中　　　分　　　類</t>
    <phoneticPr fontId="8"/>
  </si>
  <si>
    <t>-</t>
    <phoneticPr fontId="8"/>
  </si>
  <si>
    <t>…</t>
    <phoneticPr fontId="8"/>
  </si>
  <si>
    <t>…</t>
    <phoneticPr fontId="8"/>
  </si>
  <si>
    <t>織物・衣服・身の回り品小売業</t>
    <rPh sb="0" eb="2">
      <t>オリモノ</t>
    </rPh>
    <rPh sb="6" eb="7">
      <t>ミ</t>
    </rPh>
    <rPh sb="8" eb="9">
      <t>マワ</t>
    </rPh>
    <rPh sb="10" eb="11">
      <t>ヒン</t>
    </rPh>
    <phoneticPr fontId="8"/>
  </si>
  <si>
    <t>機械器具小売業</t>
    <rPh sb="0" eb="2">
      <t>キカイ</t>
    </rPh>
    <rPh sb="2" eb="4">
      <t>キグ</t>
    </rPh>
    <rPh sb="4" eb="7">
      <t>コウリギョウ</t>
    </rPh>
    <phoneticPr fontId="8"/>
  </si>
  <si>
    <t>その他の小売業</t>
    <phoneticPr fontId="8"/>
  </si>
  <si>
    <t>無店舗小売業</t>
    <rPh sb="0" eb="3">
      <t>ムテンポ</t>
    </rPh>
    <rPh sb="3" eb="6">
      <t>コウリギョウ</t>
    </rPh>
    <phoneticPr fontId="8"/>
  </si>
  <si>
    <t>（注）資本金の不詳を含む。</t>
    <rPh sb="1" eb="2">
      <t>チュウ</t>
    </rPh>
    <phoneticPr fontId="8"/>
  </si>
  <si>
    <t>（注）男女別の不詳を含む。</t>
    <rPh sb="1" eb="2">
      <t>チュウ</t>
    </rPh>
    <phoneticPr fontId="8"/>
  </si>
  <si>
    <t>卸売・小売業</t>
    <rPh sb="0" eb="2">
      <t>オロシウリ</t>
    </rPh>
    <rPh sb="3" eb="5">
      <t>コウリ</t>
    </rPh>
    <rPh sb="5" eb="6">
      <t>ギョウ</t>
    </rPh>
    <phoneticPr fontId="8"/>
  </si>
  <si>
    <t>平成24年</t>
    <rPh sb="0" eb="2">
      <t>ヘイセイ</t>
    </rPh>
    <rPh sb="4" eb="5">
      <t>ネン</t>
    </rPh>
    <phoneticPr fontId="8"/>
  </si>
  <si>
    <t>平成18年</t>
    <phoneticPr fontId="8"/>
  </si>
  <si>
    <t>織物・衣服</t>
    <rPh sb="0" eb="2">
      <t>オリモノ</t>
    </rPh>
    <rPh sb="3" eb="5">
      <t>イフク</t>
    </rPh>
    <phoneticPr fontId="9"/>
  </si>
  <si>
    <t>機械器具製造業</t>
    <rPh sb="0" eb="2">
      <t>キカイ</t>
    </rPh>
    <rPh sb="2" eb="4">
      <t>キグ</t>
    </rPh>
    <rPh sb="4" eb="6">
      <t>セイゾウ</t>
    </rPh>
    <rPh sb="6" eb="7">
      <t>ギョウ</t>
    </rPh>
    <phoneticPr fontId="8"/>
  </si>
  <si>
    <t>未公表</t>
    <rPh sb="0" eb="3">
      <t>ミコウヒョウ</t>
    </rPh>
    <phoneticPr fontId="8"/>
  </si>
  <si>
    <t>仲間</t>
    <rPh sb="0" eb="2">
      <t>ナカマ</t>
    </rPh>
    <phoneticPr fontId="8"/>
  </si>
  <si>
    <t>安波茶</t>
    <rPh sb="0" eb="3">
      <t>アハチャ</t>
    </rPh>
    <phoneticPr fontId="8"/>
  </si>
  <si>
    <t>伊祖</t>
    <rPh sb="0" eb="2">
      <t>イソ</t>
    </rPh>
    <phoneticPr fontId="8"/>
  </si>
  <si>
    <t>牧港</t>
    <rPh sb="0" eb="2">
      <t>マキミナト</t>
    </rPh>
    <phoneticPr fontId="8"/>
  </si>
  <si>
    <t>港川</t>
    <rPh sb="0" eb="2">
      <t>ミナトガワ</t>
    </rPh>
    <phoneticPr fontId="8"/>
  </si>
  <si>
    <t>城間</t>
    <rPh sb="0" eb="2">
      <t>グスクマ</t>
    </rPh>
    <phoneticPr fontId="8"/>
  </si>
  <si>
    <t>屋富祖</t>
    <rPh sb="0" eb="3">
      <t>ヤフソ</t>
    </rPh>
    <phoneticPr fontId="8"/>
  </si>
  <si>
    <t>宮城</t>
    <rPh sb="0" eb="2">
      <t>ミヤギ</t>
    </rPh>
    <phoneticPr fontId="8"/>
  </si>
  <si>
    <t>仲西</t>
    <rPh sb="0" eb="2">
      <t>ナカニシ</t>
    </rPh>
    <phoneticPr fontId="8"/>
  </si>
  <si>
    <t>小湾</t>
    <rPh sb="0" eb="2">
      <t>コワン</t>
    </rPh>
    <phoneticPr fontId="8"/>
  </si>
  <si>
    <t>勢理客</t>
    <rPh sb="0" eb="3">
      <t>ジッチャク</t>
    </rPh>
    <phoneticPr fontId="8"/>
  </si>
  <si>
    <t>内間</t>
    <rPh sb="0" eb="2">
      <t>ウチマ</t>
    </rPh>
    <phoneticPr fontId="8"/>
  </si>
  <si>
    <t>沢岻</t>
    <rPh sb="0" eb="2">
      <t>タクシ</t>
    </rPh>
    <phoneticPr fontId="8"/>
  </si>
  <si>
    <t>経塚</t>
    <rPh sb="0" eb="2">
      <t>キョウズカ</t>
    </rPh>
    <phoneticPr fontId="8"/>
  </si>
  <si>
    <t>前田</t>
    <rPh sb="0" eb="2">
      <t>マエダ</t>
    </rPh>
    <phoneticPr fontId="8"/>
  </si>
  <si>
    <t>西原</t>
    <rPh sb="0" eb="2">
      <t>ニシハラ</t>
    </rPh>
    <phoneticPr fontId="8"/>
  </si>
  <si>
    <t>当山</t>
    <rPh sb="0" eb="2">
      <t>トウヤマ</t>
    </rPh>
    <phoneticPr fontId="8"/>
  </si>
  <si>
    <t>大平</t>
    <rPh sb="0" eb="2">
      <t>オオヒラ</t>
    </rPh>
    <phoneticPr fontId="8"/>
  </si>
  <si>
    <t>西洲</t>
    <rPh sb="0" eb="1">
      <t>ニシ</t>
    </rPh>
    <rPh sb="1" eb="2">
      <t>ス</t>
    </rPh>
    <phoneticPr fontId="8"/>
  </si>
  <si>
    <t>伊奈武瀬</t>
    <rPh sb="0" eb="1">
      <t>イ</t>
    </rPh>
    <rPh sb="1" eb="2">
      <t>ナ</t>
    </rPh>
    <rPh sb="2" eb="3">
      <t>ブ</t>
    </rPh>
    <rPh sb="3" eb="4">
      <t>セ</t>
    </rPh>
    <phoneticPr fontId="8"/>
  </si>
  <si>
    <t>無店舗</t>
    <rPh sb="0" eb="3">
      <t>ムテンポ</t>
    </rPh>
    <phoneticPr fontId="9"/>
  </si>
  <si>
    <t>中　　　　分　　　　類</t>
    <phoneticPr fontId="8"/>
  </si>
  <si>
    <t>平成28年</t>
    <rPh sb="0" eb="2">
      <t>ヘイセイ</t>
    </rPh>
    <rPh sb="4" eb="5">
      <t>ネン</t>
    </rPh>
    <phoneticPr fontId="8"/>
  </si>
  <si>
    <t>従業者数</t>
    <rPh sb="0" eb="3">
      <t>ジュウギョウシャ</t>
    </rPh>
    <phoneticPr fontId="8"/>
  </si>
  <si>
    <t>-</t>
  </si>
  <si>
    <t>電気機械器具製造業</t>
    <rPh sb="0" eb="2">
      <t>デンキ</t>
    </rPh>
    <rPh sb="2" eb="4">
      <t>キカイ</t>
    </rPh>
    <rPh sb="4" eb="6">
      <t>キグ</t>
    </rPh>
    <rPh sb="6" eb="9">
      <t>セイゾウギョウ</t>
    </rPh>
    <phoneticPr fontId="8"/>
  </si>
  <si>
    <t>公務(分類不能なもの)</t>
    <phoneticPr fontId="8"/>
  </si>
  <si>
    <t>令和元年</t>
    <rPh sb="0" eb="2">
      <t>レイワ</t>
    </rPh>
    <rPh sb="2" eb="4">
      <t>ガンネン</t>
    </rPh>
    <phoneticPr fontId="8"/>
  </si>
  <si>
    <t xml:space="preserve">      </t>
    <phoneticPr fontId="8"/>
  </si>
  <si>
    <t>（注）平成28年からは、建築面積・延建築面積について調査されていない。</t>
    <rPh sb="1" eb="2">
      <t>チュウ</t>
    </rPh>
    <phoneticPr fontId="8"/>
  </si>
  <si>
    <t>令和元年</t>
    <rPh sb="0" eb="2">
      <t>レイワ</t>
    </rPh>
    <rPh sb="2" eb="3">
      <t>モト</t>
    </rPh>
    <phoneticPr fontId="8"/>
  </si>
  <si>
    <r>
      <t>商業統計調査</t>
    </r>
    <r>
      <rPr>
        <sz val="10"/>
        <rFont val="ＭＳ 明朝"/>
        <family val="1"/>
        <charset val="128"/>
      </rPr>
      <t xml:space="preserve">   </t>
    </r>
  </si>
  <si>
    <t xml:space="preserve"> Ⅳ　　　事　　業　　所</t>
  </si>
  <si>
    <t>経済センサス活動調査（H28～）</t>
    <rPh sb="0" eb="2">
      <t>ケイザイ</t>
    </rPh>
    <rPh sb="6" eb="8">
      <t>カツドウ</t>
    </rPh>
    <rPh sb="8" eb="10">
      <t>チョウサ</t>
    </rPh>
    <phoneticPr fontId="8"/>
  </si>
  <si>
    <t>資料：商業統計調査(～H26)　　　　　</t>
    <phoneticPr fontId="8"/>
  </si>
  <si>
    <t xml:space="preserve">平成19年 </t>
  </si>
  <si>
    <t xml:space="preserve">平成26年 </t>
  </si>
  <si>
    <t>…</t>
  </si>
  <si>
    <t>（単位：カ所、人、百万円）</t>
    <rPh sb="9" eb="10">
      <t>ヒャク</t>
    </rPh>
    <phoneticPr fontId="8"/>
  </si>
  <si>
    <t>平成28年
/平成26年</t>
    <rPh sb="0" eb="2">
      <t>ヘイセイ</t>
    </rPh>
    <rPh sb="4" eb="5">
      <t>ネン</t>
    </rPh>
    <rPh sb="7" eb="9">
      <t>ヘイセイ</t>
    </rPh>
    <phoneticPr fontId="8"/>
  </si>
  <si>
    <t>資料：平成28年経済センサス活動調査</t>
    <rPh sb="8" eb="10">
      <t>ケイザイ</t>
    </rPh>
    <rPh sb="14" eb="18">
      <t>カツドウチョウサ</t>
    </rPh>
    <phoneticPr fontId="8"/>
  </si>
  <si>
    <t>（単位：店、人、㎡、百万円）</t>
    <rPh sb="10" eb="11">
      <t>ヒャク</t>
    </rPh>
    <phoneticPr fontId="8"/>
  </si>
  <si>
    <t>資料：2020年工業統計調査</t>
    <rPh sb="7" eb="8">
      <t>ネン</t>
    </rPh>
    <rPh sb="8" eb="10">
      <t>コウギョウ</t>
    </rPh>
    <rPh sb="10" eb="12">
      <t>トウケイ</t>
    </rPh>
    <rPh sb="12" eb="14">
      <t>チョウサ</t>
    </rPh>
    <phoneticPr fontId="8"/>
  </si>
  <si>
    <t>　　30年</t>
    <phoneticPr fontId="8"/>
  </si>
  <si>
    <t>（注）表(59)と(60)の事業所数、企業等数について</t>
    <rPh sb="1" eb="2">
      <t>チュウ</t>
    </rPh>
    <rPh sb="3" eb="4">
      <t>ヒョウ</t>
    </rPh>
    <rPh sb="14" eb="18">
      <t>ジギョウショスウ</t>
    </rPh>
    <rPh sb="19" eb="22">
      <t>キギョウトウ</t>
    </rPh>
    <rPh sb="22" eb="23">
      <t>スウ</t>
    </rPh>
    <phoneticPr fontId="8"/>
  </si>
  <si>
    <t>企業等・・事業・活動を行う法人及び個人経営の事業所。</t>
    <rPh sb="0" eb="2">
      <t>キギョウ</t>
    </rPh>
    <rPh sb="2" eb="3">
      <t>トウ</t>
    </rPh>
    <rPh sb="5" eb="7">
      <t>ジギョウ</t>
    </rPh>
    <rPh sb="8" eb="10">
      <t>カツドウ</t>
    </rPh>
    <rPh sb="11" eb="12">
      <t>オコナ</t>
    </rPh>
    <rPh sb="13" eb="15">
      <t>ホウジン</t>
    </rPh>
    <rPh sb="15" eb="16">
      <t>オヨ</t>
    </rPh>
    <rPh sb="17" eb="19">
      <t>コジン</t>
    </rPh>
    <rPh sb="19" eb="21">
      <t>ケイエイ</t>
    </rPh>
    <rPh sb="22" eb="25">
      <t>ジギョウショ</t>
    </rPh>
    <phoneticPr fontId="8"/>
  </si>
  <si>
    <t>　　　　　同一の経営者が複数の事業所を経営している場合は、それらはまとめて一つの企業等となる。</t>
    <phoneticPr fontId="8"/>
  </si>
  <si>
    <t>事業所・・経済活動が行われている「場所」ごとの単位。</t>
    <rPh sb="0" eb="3">
      <t>ジギョウショ</t>
    </rPh>
    <rPh sb="5" eb="7">
      <t>ケイザイ</t>
    </rPh>
    <rPh sb="7" eb="9">
      <t>カツドウ</t>
    </rPh>
    <rPh sb="10" eb="11">
      <t>オコナ</t>
    </rPh>
    <rPh sb="17" eb="19">
      <t>バショ</t>
    </rPh>
    <rPh sb="23" eb="25">
      <t>タンイ</t>
    </rPh>
    <phoneticPr fontId="8"/>
  </si>
  <si>
    <t>会社企業</t>
    <phoneticPr fontId="8"/>
  </si>
  <si>
    <t>法人</t>
    <phoneticPr fontId="8"/>
  </si>
  <si>
    <t>株式・有限・相互会社</t>
    <phoneticPr fontId="8"/>
  </si>
  <si>
    <t>合名・合資会社</t>
    <phoneticPr fontId="8"/>
  </si>
  <si>
    <t>合同会社</t>
    <phoneticPr fontId="8"/>
  </si>
  <si>
    <t>会社以外の法人</t>
    <phoneticPr fontId="8"/>
  </si>
  <si>
    <t>個人</t>
    <phoneticPr fontId="8"/>
  </si>
  <si>
    <t>織物・衣服・身の回り品小売業</t>
    <phoneticPr fontId="8"/>
  </si>
  <si>
    <t>機械器具小売業</t>
    <phoneticPr fontId="8"/>
  </si>
  <si>
    <t>　　産業別集計・・・各産業の特性事項について集計したもの</t>
    <rPh sb="2" eb="5">
      <t>サンギョウベツ</t>
    </rPh>
    <rPh sb="5" eb="7">
      <t>シュウケイ</t>
    </rPh>
    <rPh sb="10" eb="13">
      <t>カクサンギョウ</t>
    </rPh>
    <rPh sb="14" eb="18">
      <t>トクセイジコウ</t>
    </rPh>
    <rPh sb="22" eb="24">
      <t>シュウケイ</t>
    </rPh>
    <phoneticPr fontId="8"/>
  </si>
  <si>
    <t>　　産業横断的集計・・・全産業共通で把握している事項について集計したもの</t>
    <rPh sb="2" eb="4">
      <t>サンギョウ</t>
    </rPh>
    <rPh sb="4" eb="6">
      <t>オウダン</t>
    </rPh>
    <rPh sb="6" eb="7">
      <t>テキ</t>
    </rPh>
    <rPh sb="7" eb="9">
      <t>シュウケイ</t>
    </rPh>
    <rPh sb="12" eb="15">
      <t>ゼンサンギョウ</t>
    </rPh>
    <rPh sb="15" eb="17">
      <t>キョウツウ</t>
    </rPh>
    <rPh sb="18" eb="20">
      <t>ハアク</t>
    </rPh>
    <rPh sb="24" eb="26">
      <t>ジコウ</t>
    </rPh>
    <rPh sb="30" eb="32">
      <t>シュウケイ</t>
    </rPh>
    <phoneticPr fontId="8"/>
  </si>
  <si>
    <t>（注）表(59)と(61)の事業所数については、集計方法の違い（それぞれ「産業別集計」、「産業横断的集計」）</t>
    <rPh sb="1" eb="2">
      <t>チュウ</t>
    </rPh>
    <rPh sb="3" eb="4">
      <t>ヒョウ</t>
    </rPh>
    <rPh sb="14" eb="18">
      <t>ジギョウショスウ</t>
    </rPh>
    <rPh sb="24" eb="28">
      <t>シュウケイホウホウ</t>
    </rPh>
    <rPh sb="29" eb="30">
      <t>チガ</t>
    </rPh>
    <rPh sb="37" eb="39">
      <t>サンギョウ</t>
    </rPh>
    <rPh sb="39" eb="40">
      <t>ベツ</t>
    </rPh>
    <rPh sb="40" eb="42">
      <t>シュウケイ</t>
    </rPh>
    <rPh sb="45" eb="47">
      <t>サンギョウ</t>
    </rPh>
    <rPh sb="47" eb="50">
      <t>オウダンテキ</t>
    </rPh>
    <rPh sb="50" eb="52">
      <t>シュウケイ</t>
    </rPh>
    <phoneticPr fontId="8"/>
  </si>
  <si>
    <t>　　　により相違している</t>
    <phoneticPr fontId="8"/>
  </si>
  <si>
    <t>事業所数</t>
    <rPh sb="0" eb="4">
      <t>ジギョウショスウ</t>
    </rPh>
    <phoneticPr fontId="8"/>
  </si>
  <si>
    <t>従業者数</t>
    <rPh sb="0" eb="3">
      <t>ジュウギョウシャ</t>
    </rPh>
    <rPh sb="3" eb="4">
      <t>スウ</t>
    </rPh>
    <phoneticPr fontId="8"/>
  </si>
  <si>
    <t>常用雇用者数</t>
    <rPh sb="5" eb="6">
      <t>スウ</t>
    </rPh>
    <phoneticPr fontId="8"/>
  </si>
  <si>
    <t>各種商品卸売業</t>
    <phoneticPr fontId="8"/>
  </si>
  <si>
    <t>飲食料品卸売業</t>
    <phoneticPr fontId="8"/>
  </si>
  <si>
    <t>その他の卸売業</t>
    <phoneticPr fontId="8"/>
  </si>
  <si>
    <t>各種商品小売業</t>
    <phoneticPr fontId="8"/>
  </si>
  <si>
    <t>飲食料品小売業</t>
    <phoneticPr fontId="8"/>
  </si>
  <si>
    <t>その他の小売業</t>
    <phoneticPr fontId="8"/>
  </si>
  <si>
    <t>1～4人</t>
    <rPh sb="3" eb="4">
      <t>ニン</t>
    </rPh>
    <phoneticPr fontId="8"/>
  </si>
  <si>
    <t>10～19人</t>
    <rPh sb="5" eb="6">
      <t>ニン</t>
    </rPh>
    <phoneticPr fontId="8"/>
  </si>
  <si>
    <t>20～29人</t>
    <rPh sb="5" eb="6">
      <t>ニン</t>
    </rPh>
    <phoneticPr fontId="8"/>
  </si>
  <si>
    <t>30人以上</t>
    <rPh sb="2" eb="3">
      <t>ニン</t>
    </rPh>
    <rPh sb="3" eb="5">
      <t>イジョウ</t>
    </rPh>
    <phoneticPr fontId="8"/>
  </si>
  <si>
    <t>（単位：カ所、人）</t>
    <phoneticPr fontId="8"/>
  </si>
  <si>
    <t>（30）企業等数の構成（Ｐ70･71参照）</t>
    <rPh sb="9" eb="11">
      <t>コウセイ</t>
    </rPh>
    <phoneticPr fontId="8"/>
  </si>
  <si>
    <t>株式・有限・相互会社</t>
    <rPh sb="0" eb="2">
      <t>カブシキ</t>
    </rPh>
    <rPh sb="3" eb="5">
      <t>ユウゲン</t>
    </rPh>
    <rPh sb="6" eb="8">
      <t>ソウゴ</t>
    </rPh>
    <rPh sb="8" eb="10">
      <t>カイシャ</t>
    </rPh>
    <phoneticPr fontId="9"/>
  </si>
  <si>
    <t>合名・合資会社</t>
    <rPh sb="0" eb="2">
      <t>ゴウメイ</t>
    </rPh>
    <rPh sb="3" eb="5">
      <t>ゴウシ</t>
    </rPh>
    <rPh sb="5" eb="7">
      <t>カイシャ</t>
    </rPh>
    <phoneticPr fontId="9"/>
  </si>
  <si>
    <t>合同会社</t>
    <rPh sb="0" eb="2">
      <t>ゴウドウ</t>
    </rPh>
    <rPh sb="2" eb="4">
      <t>カイシャ</t>
    </rPh>
    <phoneticPr fontId="9"/>
  </si>
  <si>
    <t>会社以外の法人</t>
    <rPh sb="0" eb="2">
      <t>カイシャ</t>
    </rPh>
    <rPh sb="2" eb="4">
      <t>イガイ</t>
    </rPh>
    <rPh sb="5" eb="7">
      <t>ホウジン</t>
    </rPh>
    <phoneticPr fontId="9"/>
  </si>
  <si>
    <t>個人</t>
    <rPh sb="0" eb="2">
      <t>コジン</t>
    </rPh>
    <phoneticPr fontId="8"/>
  </si>
  <si>
    <t>総数</t>
    <rPh sb="0" eb="2">
      <t>ソウスウ</t>
    </rPh>
    <phoneticPr fontId="8"/>
  </si>
  <si>
    <t>(52）字別、産業分類（大分類）別、民営事業所数及び従業者数                      　　　　　　　　　　　　</t>
    <rPh sb="18" eb="20">
      <t>ミンエイ</t>
    </rPh>
    <phoneticPr fontId="8"/>
  </si>
  <si>
    <t>（53）字別、経営組織(4区分）別事業所数及び従業者数（民営）         　　     　　　　　　　</t>
    <rPh sb="13" eb="15">
      <t>クブン</t>
    </rPh>
    <rPh sb="16" eb="17">
      <t>ベツ</t>
    </rPh>
    <phoneticPr fontId="8"/>
  </si>
  <si>
    <t xml:space="preserve">（54）産業分類（大分類）別、民営事業所数及び従業者数 　　　　　　　  　　　　　　　　　　　　　　　     </t>
    <rPh sb="15" eb="17">
      <t>ミンエイ</t>
    </rPh>
    <phoneticPr fontId="8"/>
  </si>
  <si>
    <t xml:space="preserve">（55）産業分類（大分類）別、規模別民営事業所数及び従業者数 　　　　　　　        </t>
    <rPh sb="18" eb="20">
      <t>ミンエイ</t>
    </rPh>
    <phoneticPr fontId="8"/>
  </si>
  <si>
    <t>（56）産業（大分類）別、常用雇用者規模別従業者数</t>
    <phoneticPr fontId="8"/>
  </si>
  <si>
    <t>（61）産業中分類別、常用雇用者規模別民営事業所数及び常用雇用者数</t>
    <rPh sb="11" eb="13">
      <t>ジョウヨウ</t>
    </rPh>
    <rPh sb="13" eb="16">
      <t>コヨウシャ</t>
    </rPh>
    <rPh sb="16" eb="18">
      <t>キボ</t>
    </rPh>
    <rPh sb="18" eb="19">
      <t>ベツ</t>
    </rPh>
    <rPh sb="19" eb="21">
      <t>ミンエイ</t>
    </rPh>
    <rPh sb="21" eb="25">
      <t>ジギョウショスウ</t>
    </rPh>
    <rPh sb="25" eb="26">
      <t>オヨ</t>
    </rPh>
    <rPh sb="27" eb="33">
      <t>ジョウヨウコヨウシャスウ</t>
    </rPh>
    <phoneticPr fontId="8"/>
  </si>
  <si>
    <t xml:space="preserve">（63）本市工業の推移 </t>
    <rPh sb="4" eb="5">
      <t>ホン</t>
    </rPh>
    <rPh sb="5" eb="6">
      <t>シ</t>
    </rPh>
    <phoneticPr fontId="8"/>
  </si>
  <si>
    <t>（64）有形固定資産額、工業用地及び用水量の推移                                              　</t>
    <phoneticPr fontId="8"/>
  </si>
  <si>
    <t>（65）産業中分類別事業所数、従業者数、現金給与総額及び製造品出荷額等</t>
    <phoneticPr fontId="8"/>
  </si>
  <si>
    <t>令和2年</t>
    <rPh sb="0" eb="2">
      <t>レイワ</t>
    </rPh>
    <phoneticPr fontId="8"/>
  </si>
  <si>
    <t>粗付加
価値額</t>
    <phoneticPr fontId="8"/>
  </si>
  <si>
    <t>　　2年</t>
    <rPh sb="3" eb="4">
      <t>ネン</t>
    </rPh>
    <phoneticPr fontId="8"/>
  </si>
  <si>
    <t>（注)在庫額、生産額、減価償却額、付加価値額は従業者30人以上の事業所を調査集計している。</t>
    <rPh sb="1" eb="2">
      <t>チュウ</t>
    </rPh>
    <rPh sb="3" eb="5">
      <t>ザイコ</t>
    </rPh>
    <rPh sb="5" eb="6">
      <t>ガク</t>
    </rPh>
    <rPh sb="7" eb="9">
      <t>セイサン</t>
    </rPh>
    <rPh sb="9" eb="10">
      <t>ガク</t>
    </rPh>
    <rPh sb="11" eb="13">
      <t>ゲンカ</t>
    </rPh>
    <rPh sb="13" eb="15">
      <t>ショウキャク</t>
    </rPh>
    <rPh sb="15" eb="16">
      <t>ガク</t>
    </rPh>
    <rPh sb="17" eb="19">
      <t>フカ</t>
    </rPh>
    <rPh sb="19" eb="21">
      <t>カチ</t>
    </rPh>
    <rPh sb="21" eb="22">
      <t>ガク</t>
    </rPh>
    <rPh sb="23" eb="26">
      <t>ジュウギョウシャ</t>
    </rPh>
    <rPh sb="28" eb="29">
      <t>ニン</t>
    </rPh>
    <rPh sb="29" eb="31">
      <t>イジョウ</t>
    </rPh>
    <rPh sb="32" eb="35">
      <t>ジギョウショ</t>
    </rPh>
    <rPh sb="36" eb="38">
      <t>チョウサ</t>
    </rPh>
    <rPh sb="38" eb="40">
      <t>シュウケイ</t>
    </rPh>
    <phoneticPr fontId="8"/>
  </si>
  <si>
    <t>　　　などの経理事項については平成31(2019)年1月～令和元(2019)年12月の実績により調査している。</t>
    <phoneticPr fontId="8"/>
  </si>
  <si>
    <t>A,B
農林漁業</t>
    <phoneticPr fontId="8"/>
  </si>
  <si>
    <t>第1次産業</t>
    <rPh sb="0" eb="1">
      <t>ダイ</t>
    </rPh>
    <rPh sb="2" eb="3">
      <t>ジ</t>
    </rPh>
    <rPh sb="3" eb="5">
      <t>サンギョウ</t>
    </rPh>
    <phoneticPr fontId="8"/>
  </si>
  <si>
    <t>第　　2　　次　　産　　業</t>
    <phoneticPr fontId="8"/>
  </si>
  <si>
    <t>第　　　　3　　　　次　　　　産　　　　業</t>
    <phoneticPr fontId="8"/>
  </si>
  <si>
    <t>農林漁業</t>
    <phoneticPr fontId="8"/>
  </si>
  <si>
    <t>第1</t>
    <rPh sb="0" eb="1">
      <t>ダイ</t>
    </rPh>
    <phoneticPr fontId="8"/>
  </si>
  <si>
    <t>大　 分　 類</t>
    <phoneticPr fontId="8"/>
  </si>
  <si>
    <t>大分類</t>
    <phoneticPr fontId="8"/>
  </si>
  <si>
    <t>令和3年</t>
    <rPh sb="0" eb="2">
      <t>レイワ</t>
    </rPh>
    <rPh sb="3" eb="4">
      <t>ネン</t>
    </rPh>
    <phoneticPr fontId="8"/>
  </si>
  <si>
    <t>1　～　4　人</t>
    <phoneticPr fontId="8"/>
  </si>
  <si>
    <t>5  ～  9  人</t>
    <phoneticPr fontId="8"/>
  </si>
  <si>
    <t>事業所数</t>
    <phoneticPr fontId="8"/>
  </si>
  <si>
    <t>30　～ 49 人</t>
    <phoneticPr fontId="8"/>
  </si>
  <si>
    <t>　商業統計調査は、統計法に基づく指定統計（第23号）で、我が国の商業活動の実態を明らかにする目的で、全国の商業を営む全ての事業所を対象とした調査である。平成9年までは3年ごとに実施、平成9年以降は5年ごとに本調査を実施し、その中間年（調査の2年後）に簡易調査が実施されてきたが、平成21年に経済センサスが創設されたことにより簡易調査は廃止された。平成26年は経済センサス-基礎調査と同時実施。平成30年に廃止され、新たに創設された経済構造実態調査に統合・再編された。</t>
    <rPh sb="139" eb="141">
      <t>ヘイセイ</t>
    </rPh>
    <rPh sb="143" eb="144">
      <t>ネン</t>
    </rPh>
    <rPh sb="145" eb="147">
      <t>ケイザイ</t>
    </rPh>
    <rPh sb="152" eb="154">
      <t>ソウセツ</t>
    </rPh>
    <rPh sb="162" eb="164">
      <t>カンイ</t>
    </rPh>
    <rPh sb="164" eb="166">
      <t>チョウサ</t>
    </rPh>
    <rPh sb="167" eb="169">
      <t>ハイシ</t>
    </rPh>
    <rPh sb="173" eb="175">
      <t>ヘイセイ</t>
    </rPh>
    <rPh sb="177" eb="178">
      <t>ネン</t>
    </rPh>
    <rPh sb="179" eb="181">
      <t>ケイザイ</t>
    </rPh>
    <rPh sb="186" eb="188">
      <t>キソ</t>
    </rPh>
    <rPh sb="188" eb="190">
      <t>チョウサ</t>
    </rPh>
    <rPh sb="191" eb="193">
      <t>ドウジ</t>
    </rPh>
    <rPh sb="193" eb="195">
      <t>ジッシ</t>
    </rPh>
    <rPh sb="196" eb="198">
      <t>ヘイセイ</t>
    </rPh>
    <rPh sb="200" eb="201">
      <t>ネン</t>
    </rPh>
    <rPh sb="202" eb="204">
      <t>ハイシ</t>
    </rPh>
    <rPh sb="207" eb="208">
      <t>アラ</t>
    </rPh>
    <rPh sb="210" eb="212">
      <t>ソウセツ</t>
    </rPh>
    <rPh sb="215" eb="217">
      <t>ケイザイ</t>
    </rPh>
    <rPh sb="217" eb="219">
      <t>コウゾウ</t>
    </rPh>
    <rPh sb="219" eb="221">
      <t>ジッタイ</t>
    </rPh>
    <rPh sb="221" eb="223">
      <t>チョウサ</t>
    </rPh>
    <rPh sb="224" eb="226">
      <t>トウゴウ</t>
    </rPh>
    <rPh sb="227" eb="229">
      <t>サイヘン</t>
    </rPh>
    <phoneticPr fontId="8"/>
  </si>
  <si>
    <t>（57）商業の推移（飲食店を除く）（各年共6月1日現在）</t>
    <phoneticPr fontId="8"/>
  </si>
  <si>
    <t>（注） 平成26年は7月1日現在。</t>
    <rPh sb="1" eb="2">
      <t>チュウ</t>
    </rPh>
    <rPh sb="8" eb="9">
      <t>ネン</t>
    </rPh>
    <phoneticPr fontId="8"/>
  </si>
  <si>
    <t>総　　数</t>
    <rPh sb="0" eb="1">
      <t>ソウ</t>
    </rPh>
    <rPh sb="3" eb="4">
      <t>カズ</t>
    </rPh>
    <phoneticPr fontId="8"/>
  </si>
  <si>
    <t>産　　業　　中　  分　　類</t>
    <phoneticPr fontId="8"/>
  </si>
  <si>
    <t>産　　業　　中　　分　　類</t>
    <phoneticPr fontId="8"/>
  </si>
  <si>
    <t>1店当り</t>
    <phoneticPr fontId="8"/>
  </si>
  <si>
    <t>1人当り
(ﾊﾟｰﾄ･ｱﾙﾊﾞｲﾄ等は
8時間換算で算出)</t>
    <phoneticPr fontId="8"/>
  </si>
  <si>
    <t>卸売業計</t>
    <phoneticPr fontId="8"/>
  </si>
  <si>
    <t>小売業計</t>
    <phoneticPr fontId="8"/>
  </si>
  <si>
    <t>5～9人</t>
  </si>
  <si>
    <t>0人</t>
    <rPh sb="1" eb="2">
      <t>ニン</t>
    </rPh>
    <phoneticPr fontId="8"/>
  </si>
  <si>
    <t>卸　売　業</t>
    <phoneticPr fontId="8"/>
  </si>
  <si>
    <t>小　売　業</t>
    <phoneticPr fontId="8"/>
  </si>
  <si>
    <t>沖縄県</t>
    <phoneticPr fontId="8"/>
  </si>
  <si>
    <t>市部</t>
    <phoneticPr fontId="8"/>
  </si>
  <si>
    <t>郡部</t>
    <phoneticPr fontId="8"/>
  </si>
  <si>
    <t>平成29年</t>
    <phoneticPr fontId="8"/>
  </si>
  <si>
    <t>　　3年</t>
    <rPh sb="3" eb="4">
      <t>ネン</t>
    </rPh>
    <phoneticPr fontId="8"/>
  </si>
  <si>
    <t>従　　　業　　　　者　　　規　　　模　　　30　　　人　　　以　　　上　　　事　　　業　　　所</t>
    <phoneticPr fontId="8"/>
  </si>
  <si>
    <t>木材・木製品製造業(家具を除く)</t>
  </si>
  <si>
    <t>印刷・同関連産業</t>
  </si>
  <si>
    <t>化  学  工  業</t>
  </si>
  <si>
    <t>ゴム製品製造業</t>
  </si>
  <si>
    <t>なめし革・同製品・毛皮製造業</t>
  </si>
  <si>
    <t>非鉄金属製造業</t>
  </si>
  <si>
    <t>金属製品製造業</t>
  </si>
  <si>
    <t>電子部品・デバイス製造業</t>
  </si>
  <si>
    <t>その他の製造業</t>
  </si>
  <si>
    <t>令和3年</t>
    <rPh sb="0" eb="2">
      <t>レイワ</t>
    </rPh>
    <phoneticPr fontId="8"/>
  </si>
  <si>
    <t>　　　 従業者4人以上の事業所を集計。</t>
    <rPh sb="12" eb="15">
      <t>ジギョウショ</t>
    </rPh>
    <rPh sb="16" eb="18">
      <t>シュウケイ</t>
    </rPh>
    <phoneticPr fontId="8"/>
  </si>
  <si>
    <t xml:space="preserve">（66）産業中分類別、工業の概況 （令和3年6月1日現在）     </t>
    <rPh sb="18" eb="20">
      <t>レイワ</t>
    </rPh>
    <rPh sb="25" eb="26">
      <t>ニチ</t>
    </rPh>
    <phoneticPr fontId="8"/>
  </si>
  <si>
    <t>市部</t>
    <phoneticPr fontId="8"/>
  </si>
  <si>
    <t>郡部</t>
    <phoneticPr fontId="8"/>
  </si>
  <si>
    <t>第２次産業</t>
  </si>
  <si>
    <t>第３次産業</t>
  </si>
  <si>
    <t>総数</t>
    <phoneticPr fontId="8"/>
  </si>
  <si>
    <t>0人</t>
    <phoneticPr fontId="8"/>
  </si>
  <si>
    <t>1～4</t>
    <phoneticPr fontId="8"/>
  </si>
  <si>
    <t>5～9</t>
    <phoneticPr fontId="8"/>
  </si>
  <si>
    <t>総数</t>
    <rPh sb="0" eb="2">
      <t>ソウスウ</t>
    </rPh>
    <phoneticPr fontId="8"/>
  </si>
  <si>
    <t>資料：経済センサス活動調査</t>
    <rPh sb="3" eb="5">
      <t>ケイザイ</t>
    </rPh>
    <rPh sb="9" eb="11">
      <t>カツドウ</t>
    </rPh>
    <rPh sb="11" eb="13">
      <t>チョウサ</t>
    </rPh>
    <phoneticPr fontId="8"/>
  </si>
  <si>
    <t>平成28年6月1日現在</t>
    <rPh sb="6" eb="7">
      <t>ガツ</t>
    </rPh>
    <rPh sb="8" eb="9">
      <t>ニチ</t>
    </rPh>
    <rPh sb="9" eb="11">
      <t>ゲンザイ</t>
    </rPh>
    <phoneticPr fontId="8"/>
  </si>
  <si>
    <t>令和3年6月1日現在</t>
    <rPh sb="0" eb="2">
      <t>レイワ</t>
    </rPh>
    <rPh sb="5" eb="6">
      <t>ガツ</t>
    </rPh>
    <rPh sb="7" eb="8">
      <t>ニチ</t>
    </rPh>
    <rPh sb="8" eb="10">
      <t>ゲンザイ</t>
    </rPh>
    <phoneticPr fontId="8"/>
  </si>
  <si>
    <t>資料：平成28年経済センサス活動調査</t>
    <rPh sb="0" eb="2">
      <t>シリョウ</t>
    </rPh>
    <rPh sb="3" eb="5">
      <t>ヘイセイ</t>
    </rPh>
    <rPh sb="7" eb="8">
      <t>ネン</t>
    </rPh>
    <rPh sb="8" eb="10">
      <t>ケイザイ</t>
    </rPh>
    <rPh sb="14" eb="16">
      <t>カツドウ</t>
    </rPh>
    <rPh sb="16" eb="18">
      <t>チョウサ</t>
    </rPh>
    <phoneticPr fontId="8"/>
  </si>
  <si>
    <t>（23）令和３年 経済センサス活動調査</t>
    <rPh sb="4" eb="6">
      <t>レイワ</t>
    </rPh>
    <rPh sb="7" eb="8">
      <t>ネン</t>
    </rPh>
    <rPh sb="9" eb="11">
      <t>ケイザイ</t>
    </rPh>
    <rPh sb="15" eb="17">
      <t>カツドウ</t>
    </rPh>
    <rPh sb="17" eb="19">
      <t>チョウサ</t>
    </rPh>
    <phoneticPr fontId="8"/>
  </si>
  <si>
    <t>平成14年</t>
    <rPh sb="0" eb="2">
      <t>ヘイセイ</t>
    </rPh>
    <rPh sb="4" eb="5">
      <t>ネン</t>
    </rPh>
    <phoneticPr fontId="9"/>
  </si>
  <si>
    <t>平成28年</t>
    <rPh sb="0" eb="2">
      <t>ヘイセイ</t>
    </rPh>
    <rPh sb="4" eb="5">
      <t>ネン</t>
    </rPh>
    <phoneticPr fontId="11"/>
  </si>
  <si>
    <t>事業に従事する</t>
    <rPh sb="0" eb="2">
      <t>ジギョウ</t>
    </rPh>
    <rPh sb="3" eb="5">
      <t>ジュウジ</t>
    </rPh>
    <phoneticPr fontId="8"/>
  </si>
  <si>
    <t>-</t>
    <phoneticPr fontId="8"/>
  </si>
  <si>
    <t>　　30年</t>
  </si>
  <si>
    <t>　　29年</t>
    <phoneticPr fontId="8"/>
  </si>
  <si>
    <t>平成28年</t>
    <phoneticPr fontId="8"/>
  </si>
  <si>
    <t>資料：令和３年経済センサス活動調査</t>
    <rPh sb="3" eb="5">
      <t>レイワ</t>
    </rPh>
    <rPh sb="6" eb="7">
      <t>ネン</t>
    </rPh>
    <rPh sb="7" eb="9">
      <t>ケイザイ</t>
    </rPh>
    <rPh sb="13" eb="15">
      <t>カツドウ</t>
    </rPh>
    <rPh sb="15" eb="17">
      <t>チョウサ</t>
    </rPh>
    <phoneticPr fontId="8"/>
  </si>
  <si>
    <t>（62）市部別、工業の概況（4人以上の事業所）（令和3年6月1日現在）</t>
    <rPh sb="8" eb="10">
      <t>コウギョウ</t>
    </rPh>
    <rPh sb="24" eb="26">
      <t>レイワ</t>
    </rPh>
    <rPh sb="31" eb="32">
      <t>ニチ</t>
    </rPh>
    <phoneticPr fontId="8"/>
  </si>
  <si>
    <t xml:space="preserve">　工業統計調査は、経済産業省が指定統計第10号として日本標準産業分類Ｆ－製造業に属する事業所の
　前年1月～12月の実績について調査したものである。
</t>
    <rPh sb="49" eb="51">
      <t>ゼンネン</t>
    </rPh>
    <phoneticPr fontId="8"/>
  </si>
  <si>
    <t>（注）沖縄県の金額は、単位未満を四捨五入しているため、市部と郡部の合計と必ずしも同一ではない。</t>
    <rPh sb="3" eb="6">
      <t>オキナワケン</t>
    </rPh>
    <rPh sb="7" eb="9">
      <t>キンガク</t>
    </rPh>
    <rPh sb="11" eb="15">
      <t>タンイミマン</t>
    </rPh>
    <rPh sb="16" eb="20">
      <t>シシャゴニュウ</t>
    </rPh>
    <rPh sb="27" eb="29">
      <t>シブ</t>
    </rPh>
    <rPh sb="30" eb="32">
      <t>グンブ</t>
    </rPh>
    <rPh sb="33" eb="35">
      <t>ゴウケイ</t>
    </rPh>
    <rPh sb="36" eb="37">
      <t>カナラ</t>
    </rPh>
    <rPh sb="40" eb="42">
      <t>ドウイツ</t>
    </rPh>
    <phoneticPr fontId="8"/>
  </si>
  <si>
    <t>者の人件費等※</t>
    <rPh sb="0" eb="1">
      <t>モノ</t>
    </rPh>
    <rPh sb="2" eb="5">
      <t>ジンケンヒ</t>
    </rPh>
    <rPh sb="5" eb="6">
      <t>トウ</t>
    </rPh>
    <phoneticPr fontId="8"/>
  </si>
  <si>
    <t>（注）※事業に従事する者の人件費及び派遣受け入れ者に係る人材派遣会社への支払額</t>
    <rPh sb="4" eb="6">
      <t>ジギョウ</t>
    </rPh>
    <rPh sb="7" eb="9">
      <t>ジュウジ</t>
    </rPh>
    <rPh sb="11" eb="12">
      <t>モノ</t>
    </rPh>
    <rPh sb="13" eb="16">
      <t>ジンケンヒ</t>
    </rPh>
    <rPh sb="16" eb="17">
      <t>オヨ</t>
    </rPh>
    <rPh sb="18" eb="20">
      <t>ハケン</t>
    </rPh>
    <rPh sb="20" eb="21">
      <t>ウ</t>
    </rPh>
    <rPh sb="22" eb="23">
      <t>イ</t>
    </rPh>
    <rPh sb="24" eb="25">
      <t>シャ</t>
    </rPh>
    <rPh sb="26" eb="27">
      <t>カカ</t>
    </rPh>
    <rPh sb="28" eb="30">
      <t>ジンザイ</t>
    </rPh>
    <rPh sb="30" eb="32">
      <t>ハケン</t>
    </rPh>
    <rPh sb="32" eb="34">
      <t>ガイシャ</t>
    </rPh>
    <rPh sb="36" eb="38">
      <t>シハライ</t>
    </rPh>
    <rPh sb="38" eb="39">
      <t>ガク</t>
    </rPh>
    <phoneticPr fontId="8"/>
  </si>
  <si>
    <t>現　金　給　与　総　額※</t>
    <phoneticPr fontId="8"/>
  </si>
  <si>
    <t>（注）※令和3年については、事業に従事する者の人件費及び派遣受け入れ者に係る人材派遣会社への支払額</t>
    <rPh sb="4" eb="6">
      <t>レイワ</t>
    </rPh>
    <rPh sb="7" eb="8">
      <t>ネン</t>
    </rPh>
    <rPh sb="14" eb="16">
      <t>ジギョウ</t>
    </rPh>
    <rPh sb="17" eb="19">
      <t>ジュウジ</t>
    </rPh>
    <rPh sb="21" eb="22">
      <t>モノ</t>
    </rPh>
    <rPh sb="23" eb="26">
      <t>ジンケンヒ</t>
    </rPh>
    <rPh sb="26" eb="27">
      <t>オヨ</t>
    </rPh>
    <rPh sb="28" eb="30">
      <t>ハケン</t>
    </rPh>
    <rPh sb="30" eb="31">
      <t>ウ</t>
    </rPh>
    <rPh sb="32" eb="33">
      <t>イ</t>
    </rPh>
    <rPh sb="34" eb="35">
      <t>シャ</t>
    </rPh>
    <rPh sb="36" eb="37">
      <t>カカ</t>
    </rPh>
    <rPh sb="38" eb="40">
      <t>ジンザイ</t>
    </rPh>
    <rPh sb="40" eb="42">
      <t>ハケン</t>
    </rPh>
    <rPh sb="42" eb="44">
      <t>ガイシャ</t>
    </rPh>
    <rPh sb="46" eb="48">
      <t>シハライ</t>
    </rPh>
    <rPh sb="48" eb="49">
      <t>ガク</t>
    </rPh>
    <phoneticPr fontId="8"/>
  </si>
  <si>
    <t>（注）事業所数、従業者数については令和2年6月1日現在。現金給与総額、製造品出荷額等、付加価値額</t>
    <phoneticPr fontId="8"/>
  </si>
  <si>
    <t>　　　経済センサス活動調査(令和３年)</t>
    <rPh sb="3" eb="5">
      <t>ケイザイ</t>
    </rPh>
    <rPh sb="9" eb="13">
      <t>カツドウチョウサ</t>
    </rPh>
    <rPh sb="14" eb="16">
      <t>レイワ</t>
    </rPh>
    <rPh sb="17" eb="18">
      <t>ネン</t>
    </rPh>
    <phoneticPr fontId="8"/>
  </si>
  <si>
    <t>資料：工業統計調査(～令和２年)　　　</t>
    <rPh sb="3" eb="5">
      <t>コウギョウ</t>
    </rPh>
    <rPh sb="5" eb="7">
      <t>トウケイ</t>
    </rPh>
    <rPh sb="7" eb="9">
      <t>チョウサ</t>
    </rPh>
    <rPh sb="11" eb="13">
      <t>レイワ</t>
    </rPh>
    <rPh sb="14" eb="15">
      <t>ネン</t>
    </rPh>
    <phoneticPr fontId="8"/>
  </si>
  <si>
    <t>令和３年は「令和３年経済センサス－活動調査」と統合されたため、工業統計調査は未実施。左記調査の結果のうち、従業者4人以上の製造事業所における結果を取りまとめた。</t>
    <phoneticPr fontId="8"/>
  </si>
  <si>
    <t>令和３年</t>
    <rPh sb="0" eb="2">
      <t>レイワ</t>
    </rPh>
    <rPh sb="3" eb="4">
      <t>ネン</t>
    </rPh>
    <phoneticPr fontId="8"/>
  </si>
  <si>
    <t>令和３年
/平成28年</t>
    <rPh sb="0" eb="2">
      <t>レイワ</t>
    </rPh>
    <rPh sb="3" eb="4">
      <t>ネン</t>
    </rPh>
    <rPh sb="6" eb="8">
      <t>ヘイセイ</t>
    </rPh>
    <phoneticPr fontId="8"/>
  </si>
  <si>
    <t>（単位：カ所、人、百万円）</t>
    <rPh sb="9" eb="10">
      <t>ヒャク</t>
    </rPh>
    <phoneticPr fontId="8"/>
  </si>
  <si>
    <t>資料：経済センサス活動調査</t>
    <phoneticPr fontId="8"/>
  </si>
  <si>
    <t>無店舗小売業</t>
  </si>
  <si>
    <t>-</t>
    <phoneticPr fontId="8"/>
  </si>
  <si>
    <t>資料：令和3年年経済センサス活動調査</t>
    <rPh sb="3" eb="5">
      <t>レイワ</t>
    </rPh>
    <rPh sb="6" eb="7">
      <t>ネン</t>
    </rPh>
    <rPh sb="8" eb="10">
      <t>ケイザイ</t>
    </rPh>
    <rPh sb="14" eb="18">
      <t>カツドウチョウサ</t>
    </rPh>
    <phoneticPr fontId="8"/>
  </si>
  <si>
    <t xml:space="preserve"> … </t>
  </si>
  <si>
    <t>（59）商業事業所の状況（飲食店を除く）（令和3年6月1日現在）</t>
    <rPh sb="21" eb="23">
      <t>レイワ</t>
    </rPh>
    <phoneticPr fontId="8"/>
  </si>
  <si>
    <t>資料：令和3年経済センサス活動調査</t>
    <rPh sb="0" eb="2">
      <t>シリョウ</t>
    </rPh>
    <rPh sb="3" eb="5">
      <t>レイワ</t>
    </rPh>
    <rPh sb="6" eb="7">
      <t>ネン</t>
    </rPh>
    <rPh sb="7" eb="9">
      <t>ケイザイ</t>
    </rPh>
    <rPh sb="13" eb="17">
      <t>カツドウチョウサ</t>
    </rPh>
    <phoneticPr fontId="8"/>
  </si>
  <si>
    <t>資料：平成28年経済センサス活動調査</t>
    <rPh sb="3" eb="5">
      <t>ヘイセイ</t>
    </rPh>
    <rPh sb="7" eb="8">
      <t>ネン</t>
    </rPh>
    <phoneticPr fontId="8"/>
  </si>
  <si>
    <t>資料：平成28年経済センサス活動調査</t>
    <rPh sb="8" eb="10">
      <t>ケイザイ</t>
    </rPh>
    <rPh sb="14" eb="16">
      <t>カツドウ</t>
    </rPh>
    <rPh sb="16" eb="18">
      <t>チョウサ</t>
    </rPh>
    <phoneticPr fontId="8"/>
  </si>
  <si>
    <t>資料：平成28年経済センサス活動調査</t>
    <phoneticPr fontId="8"/>
  </si>
  <si>
    <t>（60）経営組織別企業等数の状況（平成28年年6月1日現在）</t>
    <rPh sb="17" eb="19">
      <t>ヘイセイ</t>
    </rPh>
    <rPh sb="21" eb="22">
      <t>ネン</t>
    </rPh>
    <phoneticPr fontId="8"/>
  </si>
  <si>
    <t>　経済センサス        (平成21年～）</t>
    <rPh sb="1" eb="3">
      <t>ケイザイ</t>
    </rPh>
    <rPh sb="16" eb="18">
      <t>ヘイセイ</t>
    </rPh>
    <rPh sb="20" eb="21">
      <t>ネン</t>
    </rPh>
    <phoneticPr fontId="8"/>
  </si>
  <si>
    <t>鉱業・採石業・砂利採取業</t>
    <rPh sb="3" eb="5">
      <t>サイセキ</t>
    </rPh>
    <rPh sb="5" eb="6">
      <t>ギョウ</t>
    </rPh>
    <rPh sb="7" eb="9">
      <t>ジャリ</t>
    </rPh>
    <rPh sb="9" eb="12">
      <t>サイシュギョウ</t>
    </rPh>
    <phoneticPr fontId="8"/>
  </si>
  <si>
    <t>鉱業・採石業・
砂利採取業</t>
    <rPh sb="3" eb="5">
      <t>サイセキ</t>
    </rPh>
    <rPh sb="5" eb="6">
      <t>ギョウ</t>
    </rPh>
    <rPh sb="8" eb="10">
      <t>ジャリ</t>
    </rPh>
    <rPh sb="10" eb="12">
      <t>サイシュ</t>
    </rPh>
    <rPh sb="12" eb="13">
      <t>ギョウ</t>
    </rPh>
    <phoneticPr fontId="8"/>
  </si>
  <si>
    <t>運輸業・郵便業</t>
    <rPh sb="4" eb="6">
      <t>ユウビン</t>
    </rPh>
    <rPh sb="6" eb="7">
      <t>ギョウ</t>
    </rPh>
    <phoneticPr fontId="8"/>
  </si>
  <si>
    <t>学術研究・専門・</t>
    <rPh sb="0" eb="2">
      <t>ガクジュツ</t>
    </rPh>
    <rPh sb="2" eb="4">
      <t>ケンキュウ</t>
    </rPh>
    <phoneticPr fontId="8"/>
  </si>
  <si>
    <t>宿泊業・</t>
    <rPh sb="0" eb="2">
      <t>シュクハク</t>
    </rPh>
    <rPh sb="2" eb="3">
      <t>ギョウ</t>
    </rPh>
    <phoneticPr fontId="8"/>
  </si>
  <si>
    <t>生活関連サービス業・</t>
    <rPh sb="0" eb="2">
      <t>セイカツ</t>
    </rPh>
    <rPh sb="2" eb="4">
      <t>カンレン</t>
    </rPh>
    <phoneticPr fontId="8"/>
  </si>
  <si>
    <t>不  動  産  業・物品賃貸業</t>
    <rPh sb="11" eb="13">
      <t>ブッピン</t>
    </rPh>
    <rPh sb="13" eb="16">
      <t>チンタイギョウ</t>
    </rPh>
    <phoneticPr fontId="8"/>
  </si>
  <si>
    <t>（58）沖縄県の商業事業所数、従業者数及び年間商品販売額の推移（各年共6月1日現在）</t>
    <phoneticPr fontId="8"/>
  </si>
  <si>
    <t>平 成 28 年</t>
    <phoneticPr fontId="11"/>
  </si>
  <si>
    <t>令和３年</t>
    <rPh sb="0" eb="2">
      <t>レイワ</t>
    </rPh>
    <phoneticPr fontId="11"/>
  </si>
  <si>
    <t>資料：令和3年経済センサス活動調査</t>
    <rPh sb="3" eb="5">
      <t>レイワ</t>
    </rPh>
    <rPh sb="6" eb="7">
      <t>ネン</t>
    </rPh>
    <rPh sb="7" eb="9">
      <t>ケイザイ</t>
    </rPh>
    <rPh sb="13" eb="17">
      <t>カツドウチョウサ</t>
    </rPh>
    <phoneticPr fontId="8"/>
  </si>
  <si>
    <t>　工業統計調査</t>
    <phoneticPr fontId="8"/>
  </si>
  <si>
    <t xml:space="preserve">　　工業統計調査は、経済産業省が指定統計第10号として日本標準産業分類Ｆ－製造業に属する事業所の
　前年1月～12月の実績について調査したものである。
</t>
    <rPh sb="50" eb="52">
      <t>ゼンネン</t>
    </rPh>
    <phoneticPr fontId="8"/>
  </si>
  <si>
    <t xml:space="preserve"> 平成29年</t>
    <phoneticPr fontId="8"/>
  </si>
  <si>
    <t xml:space="preserve"> 令和元年</t>
    <rPh sb="1" eb="3">
      <t>レイワ</t>
    </rPh>
    <rPh sb="3" eb="5">
      <t>ガンネン</t>
    </rPh>
    <phoneticPr fontId="8"/>
  </si>
  <si>
    <t xml:space="preserve"> 平成28年</t>
    <phoneticPr fontId="8"/>
  </si>
  <si>
    <t>令和3年は「令和3年経済センサス－活動調査」と統合されたため、工業統計調査は未実施。左記調査の結果のうち、従業者4人以上の製造事業所における結果を取りまとめた。</t>
    <phoneticPr fontId="8"/>
  </si>
  <si>
    <t>資料：令和3年経済センサス活動調査</t>
    <rPh sb="3" eb="5">
      <t>レイワ</t>
    </rPh>
    <rPh sb="6" eb="7">
      <t>ネン</t>
    </rPh>
    <rPh sb="7" eb="9">
      <t>ケイザイ</t>
    </rPh>
    <rPh sb="13" eb="15">
      <t>カツドウ</t>
    </rPh>
    <rPh sb="15" eb="17">
      <t>チョウサ</t>
    </rPh>
    <phoneticPr fontId="8"/>
  </si>
  <si>
    <t>資料：工業統計調査(～令和2年)　　　</t>
    <rPh sb="3" eb="5">
      <t>コウギョウ</t>
    </rPh>
    <rPh sb="5" eb="7">
      <t>トウケイ</t>
    </rPh>
    <rPh sb="7" eb="9">
      <t>チョウサ</t>
    </rPh>
    <rPh sb="11" eb="13">
      <t>レイワ</t>
    </rPh>
    <rPh sb="14" eb="15">
      <t>ネン</t>
    </rPh>
    <phoneticPr fontId="8"/>
  </si>
  <si>
    <t>　　　経済センサス活動調査(令和3年)</t>
    <rPh sb="3" eb="5">
      <t>ケイザイ</t>
    </rPh>
    <rPh sb="9" eb="13">
      <t>カツドウチョウサ</t>
    </rPh>
    <rPh sb="14" eb="16">
      <t>レイワ</t>
    </rPh>
    <rPh sb="17" eb="18">
      <t>ネン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</si>
</sst>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 #,##0_ ;_ * \-#,##0_ ;_ * &quot;-&quot;_ ;_ @_ "/>
    <numFmt numFmtId="176" formatCode="#,##0_ "/>
    <numFmt numFmtId="177" formatCode="#,##0\ ;&quot;△&quot;#,##0\ "/>
    <numFmt numFmtId="178" formatCode="#,##0_);[Red]\(#,##0\)"/>
    <numFmt numFmtId="179" formatCode="_ * #,##0_ ;_ * \-#,##0_ ;_ * \-_ ;_ @_ "/>
    <numFmt numFmtId="180" formatCode="#,##0;[Red]#,##0"/>
    <numFmt numFmtId="181" formatCode="#,##0.0_ "/>
    <numFmt numFmtId="182" formatCode="0.0_);[Red]\(0.0\)"/>
    <numFmt numFmtId="183" formatCode="_ #,##0_ ;_ \-#,##0_ ;_ \-_ ;_ @_ "/>
    <numFmt numFmtId="184" formatCode="_ * #,##0.0_ ;_ * \-#,##0.0_ ;_ * \-_ ;_ @_ "/>
    <numFmt numFmtId="185" formatCode="_ * #,##0_ ;&quot;△&quot;_ * #,##0_ ;_ * \-_ ;_ @_ "/>
    <numFmt numFmtId="186" formatCode="#,##0.0_);[Red]\(#,##0.0\)"/>
    <numFmt numFmtId="187" formatCode="0.0%"/>
    <numFmt numFmtId="188" formatCode="\(#,##0\)\ "/>
    <numFmt numFmtId="189" formatCode="0.00_);[Red]\(0.00\)"/>
    <numFmt numFmtId="190" formatCode="&quot;¥&quot;#,##0;[Red]&quot;\-&quot;#,##0"/>
    <numFmt numFmtId="191" formatCode="_ * #,##0_ ;&quot;△&quot;* #,##0_ ;_ * \-_ ;_ @_ "/>
    <numFmt numFmtId="192" formatCode="#,###&quot;(-)&quot;"/>
    <numFmt numFmtId="193" formatCode="\(#,##0\)"/>
    <numFmt numFmtId="194" formatCode="_ * &quot;r&quot;#,##0.0_ ;_ * \-#,##0.0_ ;_ * \-_ ;_ @_ "/>
    <numFmt numFmtId="195" formatCode="_ * #,##0.0_ ;_ * \-#,##0.0_ ;_ * &quot;-&quot;_ ;_ @_ "/>
  </numFmts>
  <fonts count="38" x14ac:knownFonts="1">
    <font>
      <sz val="10"/>
      <name val="ＭＳ 明朝"/>
      <family val="1"/>
      <charset val="128"/>
    </font>
    <font>
      <b/>
      <sz val="16"/>
      <name val="ＭＳ 明朝"/>
      <family val="1"/>
      <charset val="128"/>
    </font>
    <font>
      <b/>
      <sz val="10"/>
      <name val="ＭＳ 明朝"/>
      <family val="1"/>
      <charset val="128"/>
    </font>
    <font>
      <sz val="9"/>
      <name val="ＭＳ 明朝"/>
      <family val="1"/>
      <charset val="128"/>
    </font>
    <font>
      <sz val="7"/>
      <name val="ＭＳ 明朝"/>
      <family val="1"/>
      <charset val="128"/>
    </font>
    <font>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sz val="8"/>
      <name val="ＭＳ 明朝"/>
      <family val="1"/>
      <charset val="128"/>
    </font>
    <font>
      <sz val="10"/>
      <color rgb="FFFF0000"/>
      <name val="ＭＳ 明朝"/>
      <family val="1"/>
      <charset val="128"/>
    </font>
    <font>
      <sz val="11"/>
      <name val="ＭＳ Ｐゴシック"/>
      <family val="3"/>
      <charset val="128"/>
    </font>
    <font>
      <sz val="11"/>
      <name val="ＭＳ Ｐ明朝"/>
      <family val="1"/>
      <charset val="128"/>
    </font>
    <font>
      <sz val="10"/>
      <color theme="1"/>
      <name val="ＭＳ 明朝"/>
      <family val="1"/>
      <charset val="128"/>
    </font>
    <font>
      <b/>
      <sz val="10"/>
      <color theme="1"/>
      <name val="ＭＳ 明朝"/>
      <family val="1"/>
      <charset val="128"/>
    </font>
    <font>
      <sz val="6"/>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10.5"/>
      <color theme="1"/>
      <name val="ＭＳ 明朝"/>
      <family val="1"/>
      <charset val="128"/>
    </font>
    <font>
      <sz val="9.5"/>
      <color theme="1"/>
      <name val="ＭＳ 明朝"/>
      <family val="1"/>
      <charset val="128"/>
    </font>
    <font>
      <sz val="11"/>
      <color theme="1"/>
      <name val="ＭＳ 明朝"/>
      <family val="1"/>
      <charset val="128"/>
    </font>
    <font>
      <sz val="12"/>
      <color theme="1"/>
      <name val="ＭＳ 明朝"/>
      <family val="1"/>
      <charset val="128"/>
    </font>
    <font>
      <sz val="11"/>
      <name val="ＭＳ 明朝"/>
      <family val="1"/>
      <charset val="128"/>
    </font>
    <font>
      <sz val="10.5"/>
      <color theme="0"/>
      <name val="ＭＳ 明朝"/>
      <family val="1"/>
      <charset val="128"/>
    </font>
    <font>
      <sz val="10"/>
      <color theme="0"/>
      <name val="ＭＳ 明朝"/>
      <family val="1"/>
      <charset val="128"/>
    </font>
    <font>
      <sz val="8"/>
      <color theme="0"/>
      <name val="ＭＳ 明朝"/>
      <family val="1"/>
      <charset val="128"/>
    </font>
    <font>
      <b/>
      <sz val="8"/>
      <color theme="0"/>
      <name val="ＭＳ 明朝"/>
      <family val="1"/>
      <charset val="128"/>
    </font>
    <font>
      <b/>
      <sz val="10"/>
      <color theme="0"/>
      <name val="ＭＳ 明朝"/>
      <family val="1"/>
      <charset val="128"/>
    </font>
    <font>
      <b/>
      <u/>
      <sz val="10"/>
      <color theme="0"/>
      <name val="ＭＳ 明朝"/>
      <family val="1"/>
      <charset val="128"/>
    </font>
    <font>
      <sz val="6"/>
      <color theme="0"/>
      <name val="ＭＳ 明朝"/>
      <family val="1"/>
      <charset val="128"/>
    </font>
    <font>
      <u/>
      <sz val="10"/>
      <color theme="0"/>
      <name val="ＭＳ 明朝"/>
      <family val="1"/>
      <charset val="128"/>
    </font>
    <font>
      <u/>
      <sz val="8"/>
      <color theme="0"/>
      <name val="ＭＳ 明朝"/>
      <family val="1"/>
      <charset val="128"/>
    </font>
    <font>
      <u/>
      <sz val="6"/>
      <color theme="0"/>
      <name val="ＭＳ 明朝"/>
      <family val="1"/>
      <charset val="128"/>
    </font>
    <font>
      <sz val="12"/>
      <color theme="0"/>
      <name val="ＭＳ 明朝"/>
      <family val="1"/>
      <charset val="128"/>
    </font>
    <font>
      <sz val="9"/>
      <color theme="0"/>
      <name val="ＭＳ 明朝"/>
      <family val="1"/>
      <charset val="128"/>
    </font>
    <font>
      <sz val="9.5"/>
      <color theme="0"/>
      <name val="ＭＳ 明朝"/>
      <family val="1"/>
      <charset val="128"/>
    </font>
  </fonts>
  <fills count="4">
    <fill>
      <patternFill patternType="none"/>
    </fill>
    <fill>
      <patternFill patternType="gray125"/>
    </fill>
    <fill>
      <patternFill patternType="solid">
        <fgColor rgb="FFF8F8F8"/>
        <bgColor indexed="64"/>
      </patternFill>
    </fill>
    <fill>
      <patternFill patternType="solid">
        <fgColor theme="0" tint="-4.9989318521683403E-2"/>
        <bgColor indexed="64"/>
      </patternFill>
    </fill>
  </fills>
  <borders count="182">
    <border>
      <left/>
      <right/>
      <top/>
      <bottom/>
      <diagonal/>
    </border>
    <border>
      <left/>
      <right/>
      <top style="medium">
        <color indexed="8"/>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bottom style="thin">
        <color indexed="8"/>
      </bottom>
      <diagonal/>
    </border>
    <border>
      <left style="thin">
        <color indexed="8"/>
      </left>
      <right/>
      <top style="medium">
        <color indexed="8"/>
      </top>
      <bottom style="thin">
        <color indexed="8"/>
      </bottom>
      <diagonal/>
    </border>
    <border>
      <left style="medium">
        <color indexed="8"/>
      </left>
      <right/>
      <top/>
      <bottom/>
      <diagonal/>
    </border>
    <border>
      <left style="medium">
        <color indexed="8"/>
      </left>
      <right/>
      <top/>
      <bottom style="thin">
        <color indexed="8"/>
      </bottom>
      <diagonal/>
    </border>
    <border>
      <left style="thin">
        <color indexed="8"/>
      </left>
      <right/>
      <top/>
      <bottom style="medium">
        <color indexed="8"/>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style="thin">
        <color indexed="8"/>
      </left>
      <right/>
      <top style="medium">
        <color indexed="8"/>
      </top>
      <bottom/>
      <diagonal/>
    </border>
    <border>
      <left style="medium">
        <color indexed="8"/>
      </left>
      <right/>
      <top/>
      <bottom style="medium">
        <color indexed="8"/>
      </bottom>
      <diagonal/>
    </border>
    <border>
      <left/>
      <right style="thin">
        <color indexed="8"/>
      </right>
      <top style="thin">
        <color indexed="8"/>
      </top>
      <bottom/>
      <diagonal/>
    </border>
    <border>
      <left style="medium">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medium">
        <color indexed="64"/>
      </left>
      <right/>
      <top/>
      <bottom/>
      <diagonal/>
    </border>
    <border>
      <left/>
      <right style="thin">
        <color indexed="64"/>
      </right>
      <top style="thin">
        <color indexed="8"/>
      </top>
      <bottom/>
      <diagonal/>
    </border>
    <border>
      <left/>
      <right/>
      <top style="thin">
        <color indexed="8"/>
      </top>
      <bottom style="thin">
        <color indexed="8"/>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right style="medium">
        <color indexed="64"/>
      </right>
      <top style="thin">
        <color indexed="8"/>
      </top>
      <bottom/>
      <diagonal/>
    </border>
    <border>
      <left/>
      <right style="thin">
        <color indexed="8"/>
      </right>
      <top/>
      <bottom/>
      <diagonal/>
    </border>
    <border>
      <left/>
      <right style="thin">
        <color indexed="8"/>
      </right>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8"/>
      </left>
      <right style="medium">
        <color indexed="64"/>
      </right>
      <top style="thin">
        <color indexed="8"/>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8"/>
      </right>
      <top style="medium">
        <color indexed="8"/>
      </top>
      <bottom style="thin">
        <color indexed="8"/>
      </bottom>
      <diagonal/>
    </border>
    <border>
      <left/>
      <right style="medium">
        <color indexed="64"/>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medium">
        <color indexed="64"/>
      </bottom>
      <diagonal/>
    </border>
    <border>
      <left style="thin">
        <color indexed="8"/>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bottom style="medium">
        <color indexed="64"/>
      </bottom>
      <diagonal/>
    </border>
    <border>
      <left style="thin">
        <color indexed="8"/>
      </left>
      <right style="thin">
        <color indexed="8"/>
      </right>
      <top style="medium">
        <color indexed="8"/>
      </top>
      <bottom style="thin">
        <color indexed="8"/>
      </bottom>
      <diagonal/>
    </border>
    <border>
      <left/>
      <right style="medium">
        <color indexed="64"/>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8"/>
      </right>
      <top style="medium">
        <color indexed="8"/>
      </top>
      <bottom style="thin">
        <color indexed="8"/>
      </bottom>
      <diagonal/>
    </border>
    <border>
      <left style="thin">
        <color indexed="64"/>
      </left>
      <right style="medium">
        <color indexed="64"/>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style="thin">
        <color indexed="8"/>
      </top>
      <bottom style="thin">
        <color indexed="8"/>
      </bottom>
      <diagonal/>
    </border>
    <border>
      <left style="medium">
        <color indexed="8"/>
      </left>
      <right style="thin">
        <color indexed="64"/>
      </right>
      <top style="thin">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medium">
        <color indexed="8"/>
      </top>
      <bottom/>
      <diagonal/>
    </border>
    <border>
      <left style="thin">
        <color indexed="64"/>
      </left>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diagonal/>
    </border>
    <border>
      <left/>
      <right style="medium">
        <color indexed="8"/>
      </right>
      <top/>
      <bottom style="medium">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8"/>
      </left>
      <right style="medium">
        <color indexed="8"/>
      </right>
      <top style="thin">
        <color indexed="64"/>
      </top>
      <bottom style="thin">
        <color indexed="64"/>
      </bottom>
      <diagonal/>
    </border>
    <border>
      <left/>
      <right style="medium">
        <color auto="1"/>
      </right>
      <top/>
      <bottom/>
      <diagonal/>
    </border>
    <border>
      <left/>
      <right/>
      <top/>
      <bottom style="medium">
        <color auto="1"/>
      </bottom>
      <diagonal/>
    </border>
    <border>
      <left/>
      <right style="thin">
        <color indexed="64"/>
      </right>
      <top style="medium">
        <color indexed="64"/>
      </top>
      <bottom/>
      <diagonal/>
    </border>
    <border>
      <left/>
      <right style="thin">
        <color indexed="64"/>
      </right>
      <top style="medium">
        <color indexed="64"/>
      </top>
      <bottom style="thin">
        <color indexed="8"/>
      </bottom>
      <diagonal/>
    </border>
    <border>
      <left style="thin">
        <color indexed="8"/>
      </left>
      <right style="medium">
        <color indexed="8"/>
      </right>
      <top style="medium">
        <color indexed="8"/>
      </top>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64"/>
      </bottom>
      <diagonal/>
    </border>
    <border>
      <left/>
      <right style="thin">
        <color indexed="64"/>
      </right>
      <top/>
      <bottom style="thin">
        <color indexed="8"/>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indexed="8"/>
      </right>
      <top/>
      <bottom/>
      <diagonal/>
    </border>
    <border>
      <left style="thin">
        <color indexed="8"/>
      </left>
      <right style="medium">
        <color indexed="8"/>
      </right>
      <top/>
      <bottom style="thin">
        <color indexed="8"/>
      </bottom>
      <diagonal/>
    </border>
    <border>
      <left/>
      <right style="medium">
        <color indexed="8"/>
      </right>
      <top style="medium">
        <color indexed="8"/>
      </top>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right style="medium">
        <color indexed="64"/>
      </right>
      <top/>
      <bottom/>
      <diagonal/>
    </border>
    <border>
      <left/>
      <right style="medium">
        <color indexed="8"/>
      </right>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8"/>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style="medium">
        <color indexed="8"/>
      </bottom>
      <diagonal/>
    </border>
    <border>
      <left style="medium">
        <color indexed="8"/>
      </left>
      <right/>
      <top style="medium">
        <color indexed="8"/>
      </top>
      <bottom style="thin">
        <color indexed="8"/>
      </bottom>
      <diagonal/>
    </border>
    <border>
      <left/>
      <right/>
      <top style="thin">
        <color indexed="8"/>
      </top>
      <bottom style="medium">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8"/>
      </bottom>
      <diagonal/>
    </border>
    <border>
      <left style="medium">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8"/>
      </top>
      <bottom style="thin">
        <color indexed="64"/>
      </bottom>
      <diagonal/>
    </border>
    <border>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thin">
        <color indexed="64"/>
      </left>
      <right style="thin">
        <color indexed="64"/>
      </right>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right/>
      <top style="thin">
        <color indexed="8"/>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style="medium">
        <color indexed="8"/>
      </right>
      <top style="thin">
        <color indexed="8"/>
      </top>
      <bottom/>
      <diagonal/>
    </border>
    <border>
      <left/>
      <right style="thin">
        <color indexed="64"/>
      </right>
      <top/>
      <bottom style="medium">
        <color indexed="8"/>
      </bottom>
      <diagonal/>
    </border>
    <border>
      <left/>
      <right/>
      <top style="thin">
        <color indexed="8"/>
      </top>
      <bottom style="thin">
        <color indexed="64"/>
      </bottom>
      <diagonal/>
    </border>
    <border>
      <left style="thin">
        <color indexed="64"/>
      </left>
      <right/>
      <top style="medium">
        <color indexed="64"/>
      </top>
      <bottom style="thin">
        <color indexed="64"/>
      </bottom>
      <diagonal/>
    </border>
    <border>
      <left/>
      <right style="thin">
        <color indexed="8"/>
      </right>
      <top style="medium">
        <color indexed="64"/>
      </top>
      <bottom style="thin">
        <color indexed="8"/>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medium">
        <color indexed="64"/>
      </right>
      <top style="thin">
        <color indexed="8"/>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medium">
        <color indexed="8"/>
      </right>
      <top style="thin">
        <color indexed="64"/>
      </top>
      <bottom style="thin">
        <color indexed="64"/>
      </bottom>
      <diagonal/>
    </border>
    <border>
      <left style="thin">
        <color indexed="8"/>
      </left>
      <right/>
      <top style="medium">
        <color indexed="8"/>
      </top>
      <bottom style="thin">
        <color indexed="64"/>
      </bottom>
      <diagonal/>
    </border>
    <border>
      <left/>
      <right/>
      <top style="medium">
        <color indexed="8"/>
      </top>
      <bottom style="thin">
        <color indexed="64"/>
      </bottom>
      <diagonal/>
    </border>
    <border>
      <left/>
      <right style="medium">
        <color indexed="8"/>
      </right>
      <top style="medium">
        <color indexed="8"/>
      </top>
      <bottom style="thin">
        <color indexed="64"/>
      </bottom>
      <diagonal/>
    </border>
    <border>
      <left style="medium">
        <color indexed="8"/>
      </left>
      <right style="thin">
        <color indexed="8"/>
      </right>
      <top/>
      <bottom style="thin">
        <color indexed="8"/>
      </bottom>
      <diagonal/>
    </border>
    <border>
      <left style="thin">
        <color indexed="8"/>
      </left>
      <right/>
      <top style="thin">
        <color indexed="64"/>
      </top>
      <bottom style="thin">
        <color indexed="8"/>
      </bottom>
      <diagonal/>
    </border>
    <border>
      <left style="medium">
        <color indexed="8"/>
      </left>
      <right/>
      <top/>
      <bottom style="medium">
        <color indexed="64"/>
      </bottom>
      <diagonal/>
    </border>
    <border>
      <left/>
      <right style="thin">
        <color indexed="8"/>
      </right>
      <top/>
      <bottom style="medium">
        <color indexed="64"/>
      </bottom>
      <diagonal/>
    </border>
  </borders>
  <cellStyleXfs count="10">
    <xf numFmtId="0" fontId="0" fillId="0" borderId="0">
      <alignment vertical="center"/>
    </xf>
    <xf numFmtId="9" fontId="7" fillId="0" borderId="0" applyFont="0" applyFill="0" applyBorder="0" applyAlignment="0" applyProtection="0">
      <alignment vertical="center"/>
    </xf>
    <xf numFmtId="38" fontId="7" fillId="0" borderId="0" applyFill="0" applyBorder="0" applyProtection="0">
      <alignment vertical="center"/>
    </xf>
    <xf numFmtId="9" fontId="7" fillId="0" borderId="0" applyFill="0" applyBorder="0" applyProtection="0">
      <alignment vertical="center"/>
    </xf>
    <xf numFmtId="38" fontId="12" fillId="0" borderId="0" applyFont="0" applyFill="0" applyBorder="0" applyAlignment="0" applyProtection="0"/>
    <xf numFmtId="38" fontId="7" fillId="0" borderId="0" applyFill="0" applyBorder="0" applyProtection="0">
      <alignment vertical="center"/>
    </xf>
    <xf numFmtId="190" fontId="7" fillId="0" borderId="0" applyFill="0" applyBorder="0" applyProtection="0">
      <alignment vertical="center"/>
    </xf>
    <xf numFmtId="190" fontId="7" fillId="0" borderId="0" applyFill="0" applyBorder="0" applyProtection="0">
      <alignment vertical="center"/>
    </xf>
    <xf numFmtId="0" fontId="12" fillId="0" borderId="0"/>
    <xf numFmtId="0" fontId="13" fillId="0" borderId="0"/>
  </cellStyleXfs>
  <cellXfs count="1107">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0" fillId="0" borderId="14" xfId="0" applyBorder="1">
      <alignment vertical="center"/>
    </xf>
    <xf numFmtId="0" fontId="0" fillId="0" borderId="0" xfId="0" applyAlignment="1">
      <alignment horizontal="center" vertical="center"/>
    </xf>
    <xf numFmtId="0" fontId="0" fillId="0" borderId="16" xfId="0" applyBorder="1">
      <alignment vertical="center"/>
    </xf>
    <xf numFmtId="0" fontId="0" fillId="0" borderId="17" xfId="0" applyBorder="1">
      <alignment vertical="center"/>
    </xf>
    <xf numFmtId="0" fontId="0" fillId="0" borderId="19" xfId="0" applyBorder="1">
      <alignment vertical="center"/>
    </xf>
    <xf numFmtId="180" fontId="2" fillId="0" borderId="0" xfId="0" applyNumberFormat="1" applyFont="1" applyAlignment="1">
      <alignment horizontal="right" vertical="center"/>
    </xf>
    <xf numFmtId="0" fontId="0" fillId="0" borderId="3" xfId="0" applyBorder="1">
      <alignment vertical="center"/>
    </xf>
    <xf numFmtId="0" fontId="0" fillId="0" borderId="13" xfId="0" applyBorder="1">
      <alignment vertical="center"/>
    </xf>
    <xf numFmtId="178" fontId="0" fillId="0" borderId="0" xfId="0" applyNumberFormat="1" applyAlignment="1">
      <alignment horizontal="right" vertical="center" indent="1"/>
    </xf>
    <xf numFmtId="178" fontId="0" fillId="0" borderId="0" xfId="0" applyNumberFormat="1">
      <alignment vertical="center"/>
    </xf>
    <xf numFmtId="179" fontId="0" fillId="0" borderId="0" xfId="0" applyNumberFormat="1">
      <alignment vertical="center"/>
    </xf>
    <xf numFmtId="0" fontId="0" fillId="0" borderId="41" xfId="0" applyBorder="1" applyAlignment="1">
      <alignment horizontal="distributed" vertical="center"/>
    </xf>
    <xf numFmtId="179" fontId="0" fillId="0" borderId="34" xfId="0" applyNumberFormat="1" applyBorder="1" applyAlignment="1">
      <alignment horizontal="right" vertical="center"/>
    </xf>
    <xf numFmtId="41" fontId="0" fillId="0" borderId="0" xfId="0" applyNumberFormat="1" applyAlignment="1">
      <alignment horizontal="right" vertical="center"/>
    </xf>
    <xf numFmtId="176" fontId="0" fillId="0" borderId="0" xfId="0" applyNumberFormat="1">
      <alignment vertical="center"/>
    </xf>
    <xf numFmtId="0" fontId="0" fillId="0" borderId="50" xfId="0" applyBorder="1" applyAlignment="1">
      <alignment horizontal="center" vertical="center"/>
    </xf>
    <xf numFmtId="0" fontId="0" fillId="0" borderId="34" xfId="0" applyBorder="1" applyAlignment="1">
      <alignment horizontal="right" vertical="center"/>
    </xf>
    <xf numFmtId="179" fontId="0" fillId="0" borderId="0" xfId="0" applyNumberFormat="1" applyAlignment="1">
      <alignment horizontal="left" vertical="center"/>
    </xf>
    <xf numFmtId="179" fontId="0" fillId="0" borderId="6" xfId="0" applyNumberFormat="1" applyBorder="1" applyAlignment="1">
      <alignment horizontal="right" vertical="center"/>
    </xf>
    <xf numFmtId="0" fontId="0" fillId="0" borderId="0" xfId="0" applyAlignment="1">
      <alignment horizontal="center" vertical="center" shrinkToFit="1"/>
    </xf>
    <xf numFmtId="0" fontId="0" fillId="0" borderId="34" xfId="0" applyBorder="1">
      <alignment vertical="center"/>
    </xf>
    <xf numFmtId="0" fontId="0" fillId="0" borderId="24" xfId="0" applyBorder="1">
      <alignment vertical="center"/>
    </xf>
    <xf numFmtId="0" fontId="0" fillId="0" borderId="1" xfId="0" applyBorder="1">
      <alignment vertical="center"/>
    </xf>
    <xf numFmtId="178" fontId="0" fillId="0" borderId="6" xfId="0" applyNumberFormat="1" applyBorder="1">
      <alignment vertical="center"/>
    </xf>
    <xf numFmtId="0" fontId="0" fillId="0" borderId="34" xfId="0" applyBorder="1" applyAlignment="1">
      <alignment horizontal="center" vertical="center"/>
    </xf>
    <xf numFmtId="0" fontId="0" fillId="0" borderId="2" xfId="0" applyBorder="1">
      <alignment vertical="center"/>
    </xf>
    <xf numFmtId="0" fontId="0" fillId="0" borderId="28" xfId="0" applyBorder="1" applyAlignment="1">
      <alignment horizontal="justify" vertical="center"/>
    </xf>
    <xf numFmtId="184" fontId="0" fillId="0" borderId="0" xfId="0" applyNumberFormat="1">
      <alignment vertical="center"/>
    </xf>
    <xf numFmtId="185" fontId="0" fillId="0" borderId="0" xfId="0" applyNumberFormat="1" applyAlignment="1">
      <alignment horizontal="right" vertical="center" shrinkToFit="1"/>
    </xf>
    <xf numFmtId="179" fontId="0" fillId="0" borderId="0" xfId="0" applyNumberFormat="1" applyAlignment="1">
      <alignment horizontal="left" vertical="center" shrinkToFit="1"/>
    </xf>
    <xf numFmtId="176" fontId="0" fillId="0" borderId="0" xfId="0" applyNumberFormat="1" applyAlignment="1">
      <alignment horizontal="right" vertical="center"/>
    </xf>
    <xf numFmtId="0" fontId="0" fillId="0" borderId="0" xfId="0" applyAlignment="1">
      <alignment horizontal="distributed" vertical="center"/>
    </xf>
    <xf numFmtId="38" fontId="0" fillId="0" borderId="0" xfId="2" applyFont="1" applyFill="1" applyBorder="1">
      <alignment vertical="center"/>
    </xf>
    <xf numFmtId="0" fontId="11" fillId="0" borderId="0" xfId="0" applyFont="1" applyAlignment="1">
      <alignment horizontal="right" vertical="center"/>
    </xf>
    <xf numFmtId="179" fontId="0" fillId="0" borderId="5" xfId="0" applyNumberFormat="1" applyBorder="1" applyAlignment="1">
      <alignment horizontal="right" vertical="center"/>
    </xf>
    <xf numFmtId="176" fontId="2" fillId="0" borderId="0" xfId="0" applyNumberFormat="1" applyFont="1" applyAlignment="1">
      <alignment horizontal="right" vertical="center"/>
    </xf>
    <xf numFmtId="0" fontId="0" fillId="0" borderId="82" xfId="0" applyBorder="1">
      <alignment vertical="center"/>
    </xf>
    <xf numFmtId="179" fontId="0" fillId="0" borderId="33" xfId="0" applyNumberFormat="1" applyBorder="1" applyAlignment="1">
      <alignment horizontal="right" vertical="center"/>
    </xf>
    <xf numFmtId="192" fontId="0" fillId="0" borderId="0" xfId="0" applyNumberFormat="1" applyAlignment="1">
      <alignment horizontal="right" vertical="center"/>
    </xf>
    <xf numFmtId="192" fontId="0" fillId="0" borderId="33" xfId="0" applyNumberFormat="1" applyBorder="1" applyAlignment="1">
      <alignment horizontal="right" vertical="center"/>
    </xf>
    <xf numFmtId="193" fontId="0" fillId="0" borderId="0" xfId="0" applyNumberFormat="1" applyAlignment="1">
      <alignment horizontal="right" vertical="center"/>
    </xf>
    <xf numFmtId="193" fontId="0" fillId="0" borderId="33" xfId="0" applyNumberFormat="1" applyBorder="1" applyAlignment="1">
      <alignment horizontal="right" vertical="center"/>
    </xf>
    <xf numFmtId="192" fontId="0" fillId="0" borderId="34" xfId="0" applyNumberFormat="1" applyBorder="1" applyAlignment="1">
      <alignment horizontal="right" vertical="center"/>
    </xf>
    <xf numFmtId="193" fontId="0" fillId="0" borderId="34" xfId="0" applyNumberFormat="1" applyBorder="1" applyAlignment="1">
      <alignment horizontal="right" vertical="center"/>
    </xf>
    <xf numFmtId="193" fontId="0" fillId="0" borderId="35" xfId="0" applyNumberFormat="1" applyBorder="1" applyAlignment="1">
      <alignment horizontal="right" vertical="center"/>
    </xf>
    <xf numFmtId="179" fontId="0" fillId="0" borderId="22" xfId="0" applyNumberFormat="1" applyBorder="1" applyAlignment="1">
      <alignment horizontal="right" vertical="center" indent="1"/>
    </xf>
    <xf numFmtId="0" fontId="0" fillId="0" borderId="7" xfId="0" applyBorder="1">
      <alignment vertical="center"/>
    </xf>
    <xf numFmtId="0" fontId="0" fillId="0" borderId="0" xfId="0" applyAlignment="1">
      <alignment horizontal="justify" vertical="center"/>
    </xf>
    <xf numFmtId="0" fontId="0" fillId="0" borderId="0" xfId="0" applyAlignment="1">
      <alignment horizontal="justify" vertical="center" wrapText="1"/>
    </xf>
    <xf numFmtId="179" fontId="0" fillId="0" borderId="7" xfId="0" applyNumberFormat="1" applyBorder="1">
      <alignment vertical="center"/>
    </xf>
    <xf numFmtId="178" fontId="0" fillId="0" borderId="4" xfId="0" applyNumberFormat="1" applyBorder="1">
      <alignment vertical="center"/>
    </xf>
    <xf numFmtId="179" fontId="0" fillId="0" borderId="44" xfId="0" applyNumberFormat="1" applyBorder="1" applyAlignment="1">
      <alignment horizontal="right" vertical="center"/>
    </xf>
    <xf numFmtId="188" fontId="3" fillId="0" borderId="6" xfId="0" applyNumberFormat="1" applyFont="1" applyBorder="1" applyAlignment="1">
      <alignment horizontal="right" vertical="center"/>
    </xf>
    <xf numFmtId="193" fontId="3" fillId="0" borderId="0" xfId="0" applyNumberFormat="1" applyFont="1" applyAlignment="1">
      <alignment horizontal="right" vertical="center"/>
    </xf>
    <xf numFmtId="188" fontId="3" fillId="0" borderId="0" xfId="0" applyNumberFormat="1" applyFont="1" applyAlignment="1">
      <alignment horizontal="right" vertical="center"/>
    </xf>
    <xf numFmtId="188" fontId="3" fillId="0" borderId="33" xfId="0" applyNumberFormat="1" applyFont="1" applyBorder="1" applyAlignment="1">
      <alignment horizontal="right" vertical="center"/>
    </xf>
    <xf numFmtId="41" fontId="0" fillId="0" borderId="6" xfId="0" applyNumberFormat="1" applyBorder="1">
      <alignment vertical="center"/>
    </xf>
    <xf numFmtId="193" fontId="0" fillId="0" borderId="6" xfId="0" applyNumberFormat="1" applyBorder="1">
      <alignment vertical="center"/>
    </xf>
    <xf numFmtId="193" fontId="0" fillId="0" borderId="6" xfId="0" applyNumberFormat="1" applyBorder="1" applyAlignment="1">
      <alignment horizontal="right" vertical="center"/>
    </xf>
    <xf numFmtId="193" fontId="0" fillId="0" borderId="70" xfId="0" applyNumberFormat="1" applyBorder="1">
      <alignment vertical="center"/>
    </xf>
    <xf numFmtId="178" fontId="0" fillId="0" borderId="7" xfId="0" applyNumberFormat="1" applyBorder="1" applyAlignment="1">
      <alignment horizontal="right" vertical="center" indent="1"/>
    </xf>
    <xf numFmtId="182" fontId="0" fillId="0" borderId="0" xfId="0" applyNumberFormat="1">
      <alignment vertical="center"/>
    </xf>
    <xf numFmtId="0" fontId="2" fillId="0" borderId="0" xfId="0" applyFont="1" applyAlignment="1">
      <alignment horizontal="center" vertical="center"/>
    </xf>
    <xf numFmtId="176" fontId="0" fillId="0" borderId="0" xfId="0" applyNumberFormat="1" applyAlignment="1">
      <alignment horizontal="right" vertical="center" shrinkToFit="1"/>
    </xf>
    <xf numFmtId="191" fontId="0" fillId="0" borderId="0" xfId="0" applyNumberFormat="1">
      <alignment vertical="center"/>
    </xf>
    <xf numFmtId="0" fontId="14" fillId="0" borderId="0" xfId="0" applyFont="1">
      <alignment vertical="center"/>
    </xf>
    <xf numFmtId="179" fontId="0" fillId="0" borderId="0" xfId="0" applyNumberFormat="1" applyAlignment="1">
      <alignment horizontal="right" vertical="center"/>
    </xf>
    <xf numFmtId="179" fontId="0" fillId="0" borderId="7" xfId="0" applyNumberFormat="1" applyBorder="1" applyAlignment="1">
      <alignment horizontal="right" vertical="center"/>
    </xf>
    <xf numFmtId="0" fontId="0" fillId="0" borderId="11" xfId="0" applyBorder="1">
      <alignment vertical="center"/>
    </xf>
    <xf numFmtId="0" fontId="0" fillId="0" borderId="5" xfId="0" applyBorder="1">
      <alignmen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186" fontId="0" fillId="0" borderId="0" xfId="0" applyNumberFormat="1">
      <alignment vertical="center"/>
    </xf>
    <xf numFmtId="178" fontId="0" fillId="0" borderId="105" xfId="0" applyNumberFormat="1" applyBorder="1">
      <alignment vertical="center"/>
    </xf>
    <xf numFmtId="178" fontId="0" fillId="0" borderId="15" xfId="0" applyNumberFormat="1" applyBorder="1">
      <alignment vertical="center"/>
    </xf>
    <xf numFmtId="178" fontId="0" fillId="0" borderId="7" xfId="0" applyNumberFormat="1" applyBorder="1">
      <alignment vertical="center"/>
    </xf>
    <xf numFmtId="186" fontId="0" fillId="0" borderId="7" xfId="0" applyNumberFormat="1" applyBorder="1">
      <alignment vertical="center"/>
    </xf>
    <xf numFmtId="176" fontId="0" fillId="0" borderId="7" xfId="0" applyNumberFormat="1" applyBorder="1">
      <alignment vertical="center"/>
    </xf>
    <xf numFmtId="178" fontId="0" fillId="0" borderId="23" xfId="0" applyNumberFormat="1" applyBorder="1">
      <alignment vertical="center"/>
    </xf>
    <xf numFmtId="191" fontId="0" fillId="0" borderId="0" xfId="0" applyNumberFormat="1" applyAlignment="1">
      <alignment horizontal="right" vertical="center" shrinkToFit="1"/>
    </xf>
    <xf numFmtId="179" fontId="0" fillId="0" borderId="15" xfId="0" applyNumberFormat="1" applyBorder="1" applyAlignment="1">
      <alignment horizontal="right" vertical="center"/>
    </xf>
    <xf numFmtId="179" fontId="0" fillId="0" borderId="7" xfId="0" applyNumberFormat="1" applyBorder="1" applyAlignment="1">
      <alignment horizontal="right" vertical="center" shrinkToFit="1"/>
    </xf>
    <xf numFmtId="41" fontId="0" fillId="0" borderId="7" xfId="0" applyNumberFormat="1" applyBorder="1" applyAlignment="1">
      <alignment horizontal="right" vertical="center" shrinkToFit="1"/>
    </xf>
    <xf numFmtId="179" fontId="0" fillId="0" borderId="97" xfId="0" applyNumberFormat="1" applyBorder="1" applyAlignment="1">
      <alignment horizontal="right" vertical="center" shrinkToFit="1"/>
    </xf>
    <xf numFmtId="0" fontId="0" fillId="0" borderId="28" xfId="0" applyBorder="1" applyAlignment="1">
      <alignment horizontal="center" vertical="center"/>
    </xf>
    <xf numFmtId="0" fontId="0" fillId="0" borderId="9" xfId="0" applyBorder="1" applyAlignment="1">
      <alignment horizontal="center" vertical="center"/>
    </xf>
    <xf numFmtId="179" fontId="0" fillId="0" borderId="7" xfId="0" applyNumberFormat="1" applyBorder="1" applyAlignment="1">
      <alignment vertical="center" shrinkToFit="1"/>
    </xf>
    <xf numFmtId="179" fontId="0" fillId="0" borderId="0" xfId="0" applyNumberFormat="1" applyAlignment="1">
      <alignment vertical="center" shrinkToFit="1"/>
    </xf>
    <xf numFmtId="0" fontId="14" fillId="0" borderId="34" xfId="0" applyFont="1" applyBorder="1">
      <alignment vertical="center"/>
    </xf>
    <xf numFmtId="0" fontId="14" fillId="0" borderId="34" xfId="0" applyFont="1" applyBorder="1" applyAlignment="1">
      <alignment horizontal="right" vertical="center"/>
    </xf>
    <xf numFmtId="0" fontId="14" fillId="0" borderId="3" xfId="0" applyFont="1" applyBorder="1" applyAlignment="1">
      <alignment horizontal="center" vertical="center"/>
    </xf>
    <xf numFmtId="0" fontId="14" fillId="0" borderId="9" xfId="0" applyFont="1" applyBorder="1" applyAlignment="1">
      <alignment horizontal="center" vertical="center"/>
    </xf>
    <xf numFmtId="0" fontId="14" fillId="0" borderId="41" xfId="0" applyFont="1" applyBorder="1" applyAlignment="1">
      <alignment horizontal="center" vertical="center"/>
    </xf>
    <xf numFmtId="0" fontId="14" fillId="0" borderId="69" xfId="0" applyFont="1" applyBorder="1" applyAlignment="1">
      <alignment horizontal="center" vertical="center"/>
    </xf>
    <xf numFmtId="0" fontId="14" fillId="0" borderId="58" xfId="0" applyFont="1" applyBorder="1" applyAlignment="1">
      <alignment horizontal="center" vertical="center" shrinkToFit="1"/>
    </xf>
    <xf numFmtId="0" fontId="14" fillId="0" borderId="28" xfId="0" applyFont="1" applyBorder="1" applyAlignment="1">
      <alignment horizontal="center" vertical="center"/>
    </xf>
    <xf numFmtId="0" fontId="14" fillId="0" borderId="47" xfId="0" applyFont="1" applyBorder="1" applyAlignment="1">
      <alignment horizontal="center" vertical="center"/>
    </xf>
    <xf numFmtId="0" fontId="14" fillId="0" borderId="75" xfId="0" applyFont="1" applyBorder="1" applyAlignment="1">
      <alignment horizontal="center" vertical="center"/>
    </xf>
    <xf numFmtId="179" fontId="14" fillId="0" borderId="5" xfId="0" applyNumberFormat="1" applyFont="1" applyBorder="1" applyAlignment="1">
      <alignment horizontal="center" vertical="center"/>
    </xf>
    <xf numFmtId="179" fontId="14" fillId="0" borderId="61" xfId="0" applyNumberFormat="1" applyFont="1" applyBorder="1" applyAlignment="1">
      <alignment horizontal="center" vertical="center" shrinkToFit="1"/>
    </xf>
    <xf numFmtId="179" fontId="14" fillId="0" borderId="40" xfId="0" applyNumberFormat="1" applyFont="1" applyBorder="1" applyAlignment="1">
      <alignment horizontal="right" vertical="center"/>
    </xf>
    <xf numFmtId="179" fontId="14" fillId="0" borderId="5" xfId="0" applyNumberFormat="1" applyFont="1" applyBorder="1" applyAlignment="1">
      <alignment horizontal="right" vertical="center"/>
    </xf>
    <xf numFmtId="191" fontId="14" fillId="0" borderId="62" xfId="0" applyNumberFormat="1" applyFont="1" applyBorder="1" applyAlignment="1">
      <alignment horizontal="center" vertical="center"/>
    </xf>
    <xf numFmtId="0" fontId="14" fillId="0" borderId="0" xfId="0" applyFont="1" applyAlignment="1">
      <alignment horizontal="center" vertical="center"/>
    </xf>
    <xf numFmtId="179" fontId="14" fillId="0" borderId="59" xfId="0" applyNumberFormat="1" applyFont="1" applyBorder="1" applyAlignment="1">
      <alignment horizontal="center" vertical="center"/>
    </xf>
    <xf numFmtId="179" fontId="14" fillId="0" borderId="82" xfId="0" applyNumberFormat="1" applyFont="1" applyBorder="1" applyAlignment="1">
      <alignment horizontal="center" vertical="center"/>
    </xf>
    <xf numFmtId="179" fontId="14" fillId="0" borderId="81" xfId="0" applyNumberFormat="1" applyFont="1" applyBorder="1" applyAlignment="1">
      <alignment horizontal="center" vertical="center"/>
    </xf>
    <xf numFmtId="179" fontId="14" fillId="0" borderId="59" xfId="0" applyNumberFormat="1" applyFont="1" applyBorder="1" applyAlignment="1">
      <alignment horizontal="right" vertical="center"/>
    </xf>
    <xf numFmtId="191" fontId="15" fillId="0" borderId="81" xfId="0" applyNumberFormat="1" applyFont="1" applyBorder="1" applyAlignment="1">
      <alignment horizontal="right" vertical="center"/>
    </xf>
    <xf numFmtId="179" fontId="14" fillId="0" borderId="31" xfId="0" applyNumberFormat="1" applyFont="1" applyBorder="1" applyAlignment="1">
      <alignment horizontal="center" vertical="center"/>
    </xf>
    <xf numFmtId="179" fontId="14" fillId="0" borderId="51" xfId="0" applyNumberFormat="1" applyFont="1" applyBorder="1" applyAlignment="1">
      <alignment horizontal="center" vertical="center" shrinkToFit="1"/>
    </xf>
    <xf numFmtId="179" fontId="14" fillId="0" borderId="31" xfId="0" applyNumberFormat="1" applyFont="1" applyBorder="1" applyAlignment="1">
      <alignment horizontal="right" vertical="center"/>
    </xf>
    <xf numFmtId="191" fontId="14" fillId="0" borderId="62" xfId="0" applyNumberFormat="1" applyFont="1" applyBorder="1" applyAlignment="1">
      <alignment horizontal="right" vertical="center"/>
    </xf>
    <xf numFmtId="179" fontId="14" fillId="0" borderId="0" xfId="0" applyNumberFormat="1" applyFont="1" applyAlignment="1">
      <alignment horizontal="center" vertical="center"/>
    </xf>
    <xf numFmtId="179" fontId="14" fillId="0" borderId="52" xfId="0" applyNumberFormat="1" applyFont="1" applyBorder="1" applyAlignment="1">
      <alignment horizontal="center" vertical="center"/>
    </xf>
    <xf numFmtId="179" fontId="14" fillId="0" borderId="62" xfId="0" applyNumberFormat="1" applyFont="1" applyBorder="1" applyAlignment="1">
      <alignment horizontal="center" vertical="center" shrinkToFit="1"/>
    </xf>
    <xf numFmtId="179" fontId="14" fillId="0" borderId="52" xfId="0" applyNumberFormat="1" applyFont="1" applyBorder="1" applyAlignment="1">
      <alignment horizontal="center" vertical="center" shrinkToFit="1"/>
    </xf>
    <xf numFmtId="179" fontId="14" fillId="0" borderId="0" xfId="0" applyNumberFormat="1" applyFont="1" applyAlignment="1">
      <alignment horizontal="right" vertical="center"/>
    </xf>
    <xf numFmtId="179" fontId="14" fillId="0" borderId="63" xfId="0" applyNumberFormat="1" applyFont="1" applyBorder="1" applyAlignment="1">
      <alignment horizontal="center" vertical="center"/>
    </xf>
    <xf numFmtId="179" fontId="14" fillId="0" borderId="58" xfId="0" applyNumberFormat="1" applyFont="1" applyBorder="1" applyAlignment="1">
      <alignment horizontal="center" vertical="center" shrinkToFit="1"/>
    </xf>
    <xf numFmtId="179" fontId="14" fillId="0" borderId="66" xfId="0" applyNumberFormat="1" applyFont="1" applyBorder="1" applyAlignment="1">
      <alignment horizontal="center" vertical="center" shrinkToFit="1"/>
    </xf>
    <xf numFmtId="179" fontId="14" fillId="0" borderId="63" xfId="0" applyNumberFormat="1" applyFont="1" applyBorder="1" applyAlignment="1">
      <alignment horizontal="right" vertical="center"/>
    </xf>
    <xf numFmtId="191" fontId="14" fillId="0" borderId="58" xfId="0" applyNumberFormat="1" applyFont="1" applyBorder="1" applyAlignment="1">
      <alignment horizontal="right" vertical="center"/>
    </xf>
    <xf numFmtId="191" fontId="14" fillId="0" borderId="67" xfId="0" applyNumberFormat="1" applyFont="1" applyBorder="1" applyAlignment="1">
      <alignment horizontal="right" vertical="center"/>
    </xf>
    <xf numFmtId="0" fontId="14" fillId="0" borderId="54" xfId="0" applyFont="1" applyBorder="1" applyAlignment="1">
      <alignment horizontal="distributed" vertical="center"/>
    </xf>
    <xf numFmtId="179" fontId="14" fillId="0" borderId="62" xfId="0" applyNumberFormat="1" applyFont="1" applyBorder="1" applyAlignment="1">
      <alignment horizontal="center" vertical="center"/>
    </xf>
    <xf numFmtId="178" fontId="14" fillId="0" borderId="0" xfId="0" applyNumberFormat="1" applyFont="1" applyAlignment="1">
      <alignment horizontal="right" vertical="center"/>
    </xf>
    <xf numFmtId="0" fontId="14" fillId="0" borderId="54" xfId="0" applyFont="1" applyBorder="1" applyAlignment="1">
      <alignment horizontal="center" vertical="center"/>
    </xf>
    <xf numFmtId="0" fontId="14" fillId="0" borderId="55" xfId="0" applyFont="1" applyBorder="1" applyAlignment="1">
      <alignment horizontal="distributed" vertical="center"/>
    </xf>
    <xf numFmtId="179" fontId="14" fillId="0" borderId="34" xfId="0" applyNumberFormat="1" applyFont="1" applyBorder="1" applyAlignment="1">
      <alignment horizontal="center" vertical="center"/>
    </xf>
    <xf numFmtId="179" fontId="14" fillId="0" borderId="53" xfId="0" applyNumberFormat="1" applyFont="1" applyBorder="1" applyAlignment="1">
      <alignment horizontal="center" vertical="center"/>
    </xf>
    <xf numFmtId="179" fontId="14" fillId="0" borderId="64" xfId="0" applyNumberFormat="1" applyFont="1" applyBorder="1" applyAlignment="1">
      <alignment horizontal="center" vertical="center"/>
    </xf>
    <xf numFmtId="179" fontId="14" fillId="0" borderId="34" xfId="0" applyNumberFormat="1" applyFont="1" applyBorder="1" applyAlignment="1">
      <alignment horizontal="right" vertical="center"/>
    </xf>
    <xf numFmtId="191" fontId="14" fillId="0" borderId="64" xfId="0" applyNumberFormat="1" applyFont="1" applyBorder="1" applyAlignment="1">
      <alignment horizontal="right" vertical="center"/>
    </xf>
    <xf numFmtId="191" fontId="14" fillId="0" borderId="35" xfId="0" applyNumberFormat="1" applyFont="1" applyBorder="1" applyAlignment="1">
      <alignment horizontal="right" vertical="center"/>
    </xf>
    <xf numFmtId="176" fontId="14" fillId="0" borderId="0" xfId="0" applyNumberFormat="1" applyFont="1">
      <alignment vertical="center"/>
    </xf>
    <xf numFmtId="0" fontId="14" fillId="0" borderId="0" xfId="0" applyFont="1" applyAlignment="1">
      <alignment horizontal="right" vertical="center"/>
    </xf>
    <xf numFmtId="0" fontId="14" fillId="0" borderId="18" xfId="0" applyFont="1" applyBorder="1" applyAlignment="1">
      <alignment horizontal="center" vertical="center"/>
    </xf>
    <xf numFmtId="0" fontId="14" fillId="0" borderId="44" xfId="0" applyFont="1" applyBorder="1" applyAlignment="1">
      <alignment horizontal="center" vertical="center"/>
    </xf>
    <xf numFmtId="176" fontId="14" fillId="0" borderId="89" xfId="0" applyNumberFormat="1" applyFont="1" applyBorder="1" applyAlignment="1">
      <alignment horizontal="right" vertical="center" shrinkToFit="1"/>
    </xf>
    <xf numFmtId="176" fontId="14" fillId="0" borderId="5" xfId="2" applyNumberFormat="1" applyFont="1" applyFill="1" applyBorder="1" applyAlignment="1" applyProtection="1">
      <alignment horizontal="right" vertical="center" shrinkToFit="1"/>
    </xf>
    <xf numFmtId="176" fontId="14" fillId="0" borderId="5" xfId="0" applyNumberFormat="1" applyFont="1" applyBorder="1" applyAlignment="1">
      <alignment horizontal="right" vertical="center"/>
    </xf>
    <xf numFmtId="176" fontId="14" fillId="0" borderId="5" xfId="2" applyNumberFormat="1" applyFont="1" applyFill="1" applyBorder="1" applyAlignment="1" applyProtection="1">
      <alignment horizontal="right" vertical="center"/>
    </xf>
    <xf numFmtId="179" fontId="14" fillId="0" borderId="44" xfId="2" applyNumberFormat="1" applyFont="1" applyFill="1" applyBorder="1" applyAlignment="1" applyProtection="1">
      <alignment horizontal="right" vertical="center"/>
    </xf>
    <xf numFmtId="41" fontId="14" fillId="0" borderId="62" xfId="2" applyNumberFormat="1" applyFont="1" applyFill="1" applyBorder="1" applyAlignment="1" applyProtection="1">
      <alignment horizontal="right" vertical="center"/>
    </xf>
    <xf numFmtId="41" fontId="14" fillId="0" borderId="0" xfId="2" applyNumberFormat="1" applyFont="1" applyFill="1" applyBorder="1" applyAlignment="1" applyProtection="1">
      <alignment horizontal="right" vertical="center"/>
    </xf>
    <xf numFmtId="179" fontId="14" fillId="0" borderId="0" xfId="2" applyNumberFormat="1" applyFont="1" applyFill="1" applyBorder="1" applyAlignment="1" applyProtection="1">
      <alignment horizontal="right" vertical="center" indent="1"/>
    </xf>
    <xf numFmtId="179" fontId="14" fillId="0" borderId="0" xfId="2" applyNumberFormat="1" applyFont="1" applyFill="1" applyBorder="1" applyAlignment="1" applyProtection="1">
      <alignment horizontal="right" vertical="center"/>
    </xf>
    <xf numFmtId="179" fontId="14" fillId="0" borderId="33" xfId="2" applyNumberFormat="1" applyFont="1" applyFill="1" applyBorder="1" applyAlignment="1" applyProtection="1">
      <alignment horizontal="right" vertical="center"/>
    </xf>
    <xf numFmtId="176" fontId="14" fillId="0" borderId="62" xfId="0" applyNumberFormat="1" applyFont="1" applyBorder="1" applyAlignment="1">
      <alignment horizontal="right" vertical="center"/>
    </xf>
    <xf numFmtId="176" fontId="14" fillId="0" borderId="0" xfId="0" applyNumberFormat="1" applyFont="1" applyAlignment="1">
      <alignment horizontal="right" vertical="center"/>
    </xf>
    <xf numFmtId="176" fontId="14" fillId="0" borderId="0" xfId="2" applyNumberFormat="1" applyFont="1" applyFill="1" applyBorder="1" applyAlignment="1" applyProtection="1">
      <alignment horizontal="right" vertical="center"/>
    </xf>
    <xf numFmtId="0" fontId="14" fillId="0" borderId="0" xfId="0" applyFont="1" applyAlignment="1">
      <alignment horizontal="distributed" vertical="center"/>
    </xf>
    <xf numFmtId="0" fontId="14" fillId="0" borderId="2" xfId="0" applyFont="1" applyBorder="1" applyAlignment="1">
      <alignment horizontal="distributed" vertical="center"/>
    </xf>
    <xf numFmtId="176" fontId="14" fillId="0" borderId="6" xfId="0" applyNumberFormat="1" applyFont="1" applyBorder="1" applyAlignment="1">
      <alignment horizontal="right" vertical="center"/>
    </xf>
    <xf numFmtId="176" fontId="14" fillId="0" borderId="6" xfId="0" applyNumberFormat="1" applyFont="1" applyBorder="1" applyAlignment="1">
      <alignment horizontal="right" vertical="center" shrinkToFit="1"/>
    </xf>
    <xf numFmtId="0" fontId="14" fillId="0" borderId="54" xfId="0" applyFont="1" applyBorder="1" applyAlignment="1">
      <alignment horizontal="distributed" vertical="center" shrinkToFit="1"/>
    </xf>
    <xf numFmtId="0" fontId="19" fillId="0" borderId="54" xfId="0" applyFont="1" applyBorder="1" applyAlignment="1">
      <alignment horizontal="distributed" vertical="center" wrapText="1"/>
    </xf>
    <xf numFmtId="179" fontId="14" fillId="0" borderId="0" xfId="2" applyNumberFormat="1" applyFont="1" applyFill="1" applyBorder="1" applyAlignment="1" applyProtection="1">
      <alignment horizontal="right" vertical="top"/>
    </xf>
    <xf numFmtId="0" fontId="14" fillId="0" borderId="0" xfId="0" applyFont="1" applyAlignment="1">
      <alignment horizontal="right" vertical="top" indent="1"/>
    </xf>
    <xf numFmtId="179" fontId="14" fillId="0" borderId="0" xfId="0" applyNumberFormat="1" applyFont="1">
      <alignment vertical="center"/>
    </xf>
    <xf numFmtId="179" fontId="14" fillId="0" borderId="0" xfId="0" applyNumberFormat="1" applyFont="1" applyAlignment="1">
      <alignment horizontal="left" vertical="center"/>
    </xf>
    <xf numFmtId="0" fontId="18" fillId="0" borderId="55" xfId="0" applyFont="1" applyBorder="1" applyAlignment="1">
      <alignment horizontal="distributed" vertical="center" wrapText="1"/>
    </xf>
    <xf numFmtId="176" fontId="14" fillId="0" borderId="34" xfId="0" applyNumberFormat="1" applyFont="1" applyBorder="1" applyAlignment="1">
      <alignment horizontal="right" vertical="center"/>
    </xf>
    <xf numFmtId="179" fontId="14" fillId="0" borderId="34" xfId="0" applyNumberFormat="1" applyFont="1" applyBorder="1">
      <alignment vertical="center"/>
    </xf>
    <xf numFmtId="179" fontId="14" fillId="0" borderId="35" xfId="2" applyNumberFormat="1" applyFont="1" applyFill="1" applyBorder="1" applyAlignment="1" applyProtection="1">
      <alignment horizontal="right" vertical="center"/>
    </xf>
    <xf numFmtId="0" fontId="2" fillId="0" borderId="0" xfId="0" applyFont="1" applyAlignment="1">
      <alignment horizontal="left" vertical="center"/>
    </xf>
    <xf numFmtId="0" fontId="0" fillId="0" borderId="0" xfId="0" applyAlignment="1">
      <alignment vertical="top"/>
    </xf>
    <xf numFmtId="179" fontId="0" fillId="0" borderId="105" xfId="0" applyNumberFormat="1" applyBorder="1" applyAlignment="1">
      <alignment horizontal="center" vertical="center" shrinkToFit="1"/>
    </xf>
    <xf numFmtId="179" fontId="0" fillId="0" borderId="0" xfId="0" applyNumberFormat="1" applyAlignment="1">
      <alignment horizontal="right" vertical="center" shrinkToFit="1"/>
    </xf>
    <xf numFmtId="179" fontId="0" fillId="0" borderId="105" xfId="0" applyNumberFormat="1" applyBorder="1" applyAlignment="1">
      <alignment horizontal="right" vertical="center" shrinkToFit="1"/>
    </xf>
    <xf numFmtId="179" fontId="0" fillId="0" borderId="96" xfId="0" applyNumberFormat="1" applyBorder="1" applyAlignment="1">
      <alignment horizontal="right" vertical="center"/>
    </xf>
    <xf numFmtId="179" fontId="0" fillId="0" borderId="96" xfId="0" applyNumberFormat="1" applyBorder="1" applyAlignment="1">
      <alignment horizontal="right" vertical="center" shrinkToFit="1"/>
    </xf>
    <xf numFmtId="179" fontId="0" fillId="0" borderId="23" xfId="0" applyNumberFormat="1" applyBorder="1" applyAlignment="1">
      <alignment horizontal="right" vertical="center" shrinkToFit="1"/>
    </xf>
    <xf numFmtId="185" fontId="0" fillId="0" borderId="105" xfId="0" applyNumberFormat="1" applyBorder="1" applyAlignment="1">
      <alignment horizontal="right" vertical="center" shrinkToFit="1"/>
    </xf>
    <xf numFmtId="185" fontId="0" fillId="0" borderId="96" xfId="0" applyNumberFormat="1" applyBorder="1" applyAlignment="1">
      <alignment horizontal="right" vertical="center" shrinkToFit="1"/>
    </xf>
    <xf numFmtId="180" fontId="0" fillId="2" borderId="15" xfId="0" applyNumberFormat="1" applyFill="1" applyBorder="1" applyAlignment="1">
      <alignment horizontal="right" vertical="center"/>
    </xf>
    <xf numFmtId="181" fontId="0" fillId="2" borderId="7" xfId="0" applyNumberFormat="1" applyFill="1" applyBorder="1" applyAlignment="1">
      <alignment horizontal="right" vertical="center"/>
    </xf>
    <xf numFmtId="0" fontId="14" fillId="0" borderId="81" xfId="0" applyFont="1" applyBorder="1" applyAlignment="1">
      <alignment horizontal="center" vertical="center"/>
    </xf>
    <xf numFmtId="191" fontId="14" fillId="0" borderId="0" xfId="0" applyNumberFormat="1" applyFont="1" applyAlignment="1">
      <alignment horizontal="center" vertical="center"/>
    </xf>
    <xf numFmtId="191" fontId="15" fillId="0" borderId="59" xfId="0" applyNumberFormat="1" applyFont="1" applyBorder="1" applyAlignment="1">
      <alignment horizontal="right" vertical="center"/>
    </xf>
    <xf numFmtId="191" fontId="14" fillId="0" borderId="0" xfId="0" applyNumberFormat="1" applyFont="1" applyAlignment="1">
      <alignment horizontal="right" vertical="center"/>
    </xf>
    <xf numFmtId="191" fontId="15" fillId="0" borderId="0" xfId="0" applyNumberFormat="1" applyFont="1" applyAlignment="1">
      <alignment horizontal="right" vertical="center"/>
    </xf>
    <xf numFmtId="191" fontId="14" fillId="0" borderId="63" xfId="0" applyNumberFormat="1" applyFont="1" applyBorder="1" applyAlignment="1">
      <alignment horizontal="right" vertical="center"/>
    </xf>
    <xf numFmtId="191" fontId="14" fillId="0" borderId="97" xfId="0" applyNumberFormat="1" applyFont="1" applyBorder="1" applyAlignment="1">
      <alignment horizontal="right" vertical="center"/>
    </xf>
    <xf numFmtId="191" fontId="14" fillId="0" borderId="61" xfId="0" applyNumberFormat="1" applyFont="1" applyBorder="1" applyAlignment="1">
      <alignment horizontal="center" vertical="center"/>
    </xf>
    <xf numFmtId="191" fontId="14" fillId="0" borderId="110" xfId="0" applyNumberFormat="1" applyFont="1" applyBorder="1" applyAlignment="1">
      <alignment horizontal="center" vertical="center"/>
    </xf>
    <xf numFmtId="191" fontId="14" fillId="0" borderId="110" xfId="0" applyNumberFormat="1" applyFont="1" applyBorder="1" applyAlignment="1">
      <alignment horizontal="right" vertical="center"/>
    </xf>
    <xf numFmtId="0" fontId="14" fillId="0" borderId="97" xfId="0" applyFont="1" applyBorder="1" applyAlignment="1">
      <alignment horizontal="right" vertical="center"/>
    </xf>
    <xf numFmtId="191" fontId="14" fillId="0" borderId="81" xfId="0" applyNumberFormat="1" applyFont="1" applyBorder="1" applyAlignment="1">
      <alignment horizontal="right" vertical="center"/>
    </xf>
    <xf numFmtId="191" fontId="14" fillId="0" borderId="94" xfId="0" applyNumberFormat="1" applyFont="1" applyBorder="1" applyAlignment="1">
      <alignment horizontal="right" vertical="center"/>
    </xf>
    <xf numFmtId="0" fontId="0" fillId="0" borderId="3" xfId="0" applyBorder="1" applyAlignment="1">
      <alignment horizontal="center" vertical="center"/>
    </xf>
    <xf numFmtId="179" fontId="0" fillId="0" borderId="0" xfId="0" applyNumberFormat="1" applyAlignment="1">
      <alignment horizontal="center" vertical="center"/>
    </xf>
    <xf numFmtId="0" fontId="14" fillId="0" borderId="62" xfId="0" applyFont="1" applyBorder="1" applyAlignment="1">
      <alignment horizontal="distributed" vertical="center" shrinkToFit="1"/>
    </xf>
    <xf numFmtId="0" fontId="18" fillId="0" borderId="62" xfId="0" applyFont="1" applyBorder="1" applyAlignment="1">
      <alignment horizontal="distributed" vertical="center" wrapText="1"/>
    </xf>
    <xf numFmtId="0" fontId="14" fillId="0" borderId="62" xfId="0" applyFont="1" applyBorder="1" applyAlignment="1">
      <alignment horizontal="distributed" vertical="center" wrapText="1"/>
    </xf>
    <xf numFmtId="0" fontId="0" fillId="0" borderId="87" xfId="0" applyBorder="1" applyAlignment="1">
      <alignment horizontal="center" vertical="center"/>
    </xf>
    <xf numFmtId="0" fontId="0" fillId="0" borderId="8" xfId="0" applyBorder="1" applyAlignment="1">
      <alignment horizontal="center" vertical="center"/>
    </xf>
    <xf numFmtId="0" fontId="0" fillId="0" borderId="56" xfId="0" applyBorder="1" applyAlignment="1">
      <alignment horizontal="center" vertical="center"/>
    </xf>
    <xf numFmtId="0" fontId="0" fillId="0" borderId="26" xfId="0" applyBorder="1"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4" xfId="0" applyBorder="1" applyAlignment="1">
      <alignment horizontal="center" vertical="center"/>
    </xf>
    <xf numFmtId="181" fontId="0" fillId="2" borderId="0" xfId="0" applyNumberFormat="1" applyFill="1" applyAlignment="1">
      <alignment horizontal="right" vertical="center"/>
    </xf>
    <xf numFmtId="181" fontId="0" fillId="0" borderId="0" xfId="0" applyNumberFormat="1" applyAlignment="1">
      <alignment horizontal="right" vertical="center"/>
    </xf>
    <xf numFmtId="0" fontId="0" fillId="0" borderId="18" xfId="0" applyBorder="1" applyAlignment="1">
      <alignment horizontal="center" vertical="center"/>
    </xf>
    <xf numFmtId="0" fontId="0" fillId="0" borderId="91" xfId="0" applyBorder="1" applyAlignment="1">
      <alignment horizontal="center" vertical="center"/>
    </xf>
    <xf numFmtId="180" fontId="0" fillId="0" borderId="6" xfId="0" applyNumberFormat="1" applyBorder="1" applyAlignment="1">
      <alignment horizontal="right" vertical="center"/>
    </xf>
    <xf numFmtId="180" fontId="0" fillId="2" borderId="6" xfId="0" applyNumberFormat="1" applyFill="1" applyBorder="1" applyAlignment="1">
      <alignment horizontal="right" vertical="center"/>
    </xf>
    <xf numFmtId="181" fontId="0" fillId="2" borderId="5" xfId="0" applyNumberFormat="1" applyFill="1" applyBorder="1">
      <alignment vertical="center"/>
    </xf>
    <xf numFmtId="181" fontId="0" fillId="2" borderId="0" xfId="0" applyNumberFormat="1" applyFill="1">
      <alignment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45" xfId="0" applyBorder="1" applyAlignment="1">
      <alignment horizontal="center" vertical="center" wrapText="1"/>
    </xf>
    <xf numFmtId="0" fontId="14" fillId="0" borderId="2" xfId="0" applyFont="1" applyBorder="1" applyAlignment="1">
      <alignment horizontal="center" vertical="center"/>
    </xf>
    <xf numFmtId="0" fontId="14" fillId="0" borderId="114" xfId="0" applyFont="1" applyBorder="1" applyAlignment="1">
      <alignment horizontal="center" vertical="center" shrinkToFit="1"/>
    </xf>
    <xf numFmtId="191" fontId="14" fillId="0" borderId="59" xfId="0" applyNumberFormat="1" applyFont="1" applyBorder="1" applyAlignment="1">
      <alignment horizontal="right" vertical="center"/>
    </xf>
    <xf numFmtId="191" fontId="14" fillId="0" borderId="34" xfId="0" applyNumberFormat="1" applyFont="1" applyBorder="1" applyAlignment="1">
      <alignment horizontal="right" vertical="center"/>
    </xf>
    <xf numFmtId="0" fontId="14" fillId="0" borderId="11" xfId="0" applyFont="1" applyBorder="1" applyAlignment="1">
      <alignment horizontal="center" vertical="center"/>
    </xf>
    <xf numFmtId="0" fontId="14" fillId="0" borderId="48" xfId="0" applyFont="1" applyBorder="1">
      <alignment vertical="center"/>
    </xf>
    <xf numFmtId="0" fontId="0" fillId="0" borderId="91" xfId="0" applyBorder="1" applyAlignment="1">
      <alignment horizontal="center" vertical="center" wrapText="1"/>
    </xf>
    <xf numFmtId="0" fontId="10" fillId="0" borderId="79" xfId="0" applyFont="1" applyBorder="1" applyAlignment="1">
      <alignment vertical="center" wrapText="1"/>
    </xf>
    <xf numFmtId="0" fontId="4" fillId="0" borderId="80" xfId="0" applyFont="1" applyBorder="1" applyAlignment="1">
      <alignment horizontal="center" vertical="center"/>
    </xf>
    <xf numFmtId="0" fontId="0" fillId="0" borderId="120" xfId="0" applyBorder="1" applyAlignment="1">
      <alignment horizontal="center" vertical="center"/>
    </xf>
    <xf numFmtId="0" fontId="0" fillId="0" borderId="20" xfId="0" applyBorder="1">
      <alignment vertical="center"/>
    </xf>
    <xf numFmtId="0" fontId="0" fillId="0" borderId="121" xfId="0" applyBorder="1">
      <alignment vertical="center"/>
    </xf>
    <xf numFmtId="0" fontId="0" fillId="0" borderId="12" xfId="0" applyBorder="1">
      <alignment vertical="center"/>
    </xf>
    <xf numFmtId="179" fontId="0" fillId="0" borderId="6" xfId="0" applyNumberFormat="1" applyBorder="1" applyAlignment="1">
      <alignment vertical="center" shrinkToFit="1"/>
    </xf>
    <xf numFmtId="0" fontId="0" fillId="0" borderId="121" xfId="0" applyBorder="1" applyAlignment="1">
      <alignment horizontal="center" vertical="center"/>
    </xf>
    <xf numFmtId="180" fontId="0" fillId="2" borderId="4" xfId="0" applyNumberFormat="1" applyFill="1" applyBorder="1">
      <alignment vertical="center"/>
    </xf>
    <xf numFmtId="180" fontId="0" fillId="2" borderId="11" xfId="0" applyNumberFormat="1" applyFill="1" applyBorder="1" applyAlignment="1">
      <alignment horizontal="right" vertical="center"/>
    </xf>
    <xf numFmtId="181" fontId="0" fillId="2" borderId="2" xfId="0" applyNumberFormat="1" applyFill="1" applyBorder="1" applyAlignment="1">
      <alignment horizontal="right" vertical="center"/>
    </xf>
    <xf numFmtId="0" fontId="0" fillId="2" borderId="20" xfId="0" applyFill="1" applyBorder="1" applyAlignment="1">
      <alignment horizontal="center" vertical="center"/>
    </xf>
    <xf numFmtId="0" fontId="0" fillId="2" borderId="9" xfId="0" applyFill="1" applyBorder="1" applyAlignment="1">
      <alignment horizontal="center" vertical="center"/>
    </xf>
    <xf numFmtId="0" fontId="0" fillId="2" borderId="121" xfId="0" applyFill="1" applyBorder="1" applyAlignment="1">
      <alignment horizontal="center" vertical="center"/>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0" fillId="2" borderId="4" xfId="0" applyFill="1" applyBorder="1" applyAlignment="1">
      <alignment horizontal="center" vertical="center"/>
    </xf>
    <xf numFmtId="0" fontId="0" fillId="2" borderId="11" xfId="0" applyFill="1" applyBorder="1">
      <alignment vertical="center"/>
    </xf>
    <xf numFmtId="0" fontId="0" fillId="2" borderId="91" xfId="0" applyFill="1" applyBorder="1" applyAlignment="1">
      <alignment horizontal="center" vertical="center" textRotation="255"/>
    </xf>
    <xf numFmtId="0" fontId="0" fillId="2" borderId="20" xfId="0" applyFill="1" applyBorder="1" applyAlignment="1">
      <alignment horizontal="center" vertical="center" textRotation="255"/>
    </xf>
    <xf numFmtId="179" fontId="0" fillId="2" borderId="4" xfId="0" applyNumberFormat="1" applyFill="1" applyBorder="1" applyAlignment="1">
      <alignment vertical="center" shrinkToFit="1"/>
    </xf>
    <xf numFmtId="179" fontId="0" fillId="2" borderId="6" xfId="0" applyNumberFormat="1" applyFill="1" applyBorder="1" applyAlignment="1">
      <alignment vertical="center" shrinkToFit="1"/>
    </xf>
    <xf numFmtId="0" fontId="0" fillId="2" borderId="45"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179" fontId="0" fillId="2" borderId="11" xfId="0" applyNumberFormat="1" applyFill="1" applyBorder="1" applyAlignment="1">
      <alignment vertical="center" shrinkToFit="1"/>
    </xf>
    <xf numFmtId="179" fontId="0" fillId="2" borderId="15" xfId="0" applyNumberFormat="1" applyFill="1" applyBorder="1" applyAlignment="1">
      <alignment vertical="center" shrinkToFit="1"/>
    </xf>
    <xf numFmtId="0" fontId="0" fillId="2" borderId="6" xfId="0"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15" xfId="0" applyFill="1" applyBorder="1" applyAlignment="1">
      <alignment horizontal="center" vertical="center" textRotation="255"/>
    </xf>
    <xf numFmtId="0" fontId="0" fillId="0" borderId="0" xfId="0" applyAlignment="1">
      <alignment horizontal="right" vertical="center" indent="1"/>
    </xf>
    <xf numFmtId="0" fontId="0" fillId="0" borderId="27" xfId="0" applyBorder="1">
      <alignment vertical="center"/>
    </xf>
    <xf numFmtId="0" fontId="0" fillId="0" borderId="86" xfId="0" applyBorder="1">
      <alignment vertical="center"/>
    </xf>
    <xf numFmtId="0" fontId="0" fillId="0" borderId="38" xfId="0" applyBorder="1">
      <alignment vertical="center"/>
    </xf>
    <xf numFmtId="0" fontId="0" fillId="0" borderId="13" xfId="0" applyBorder="1" applyAlignment="1">
      <alignment vertical="center" wrapText="1"/>
    </xf>
    <xf numFmtId="0" fontId="0" fillId="2" borderId="45" xfId="0" applyFill="1" applyBorder="1">
      <alignment vertical="center"/>
    </xf>
    <xf numFmtId="0" fontId="0" fillId="2" borderId="19" xfId="0" applyFill="1" applyBorder="1">
      <alignment vertical="center"/>
    </xf>
    <xf numFmtId="0" fontId="0" fillId="2" borderId="0" xfId="0" applyFill="1">
      <alignment vertical="center"/>
    </xf>
    <xf numFmtId="0" fontId="0" fillId="2" borderId="7" xfId="0" applyFill="1" applyBorder="1">
      <alignment vertical="center"/>
    </xf>
    <xf numFmtId="0" fontId="0" fillId="2" borderId="41" xfId="0" applyFill="1" applyBorder="1" applyAlignment="1">
      <alignment horizontal="distributed" vertical="center"/>
    </xf>
    <xf numFmtId="0" fontId="0" fillId="2" borderId="28" xfId="0" applyFill="1" applyBorder="1" applyAlignment="1">
      <alignment horizontal="justify" vertical="center"/>
    </xf>
    <xf numFmtId="0" fontId="0" fillId="2" borderId="15" xfId="0" applyFill="1" applyBorder="1">
      <alignment vertical="center"/>
    </xf>
    <xf numFmtId="0" fontId="0" fillId="0" borderId="91" xfId="0" applyBorder="1">
      <alignment vertical="center"/>
    </xf>
    <xf numFmtId="0" fontId="0" fillId="2" borderId="13" xfId="0" applyFill="1" applyBorder="1">
      <alignment vertical="center"/>
    </xf>
    <xf numFmtId="0" fontId="0" fillId="2" borderId="25" xfId="0" applyFill="1" applyBorder="1">
      <alignment vertical="center"/>
    </xf>
    <xf numFmtId="0" fontId="0" fillId="0" borderId="82" xfId="0" applyBorder="1" applyAlignment="1">
      <alignment horizontal="center" vertical="center"/>
    </xf>
    <xf numFmtId="0" fontId="0" fillId="0" borderId="8" xfId="0" applyBorder="1">
      <alignment vertical="center"/>
    </xf>
    <xf numFmtId="179" fontId="0" fillId="0" borderId="105" xfId="0" applyNumberFormat="1" applyBorder="1" applyAlignment="1">
      <alignment horizontal="right" vertical="center" indent="1"/>
    </xf>
    <xf numFmtId="0" fontId="0" fillId="0" borderId="25" xfId="0" applyBorder="1" applyAlignment="1">
      <alignment vertical="center" shrinkToFit="1"/>
    </xf>
    <xf numFmtId="0" fontId="0" fillId="0" borderId="124" xfId="0" applyBorder="1" applyAlignment="1">
      <alignment horizontal="distributed" vertical="center" shrinkToFit="1"/>
    </xf>
    <xf numFmtId="0" fontId="3" fillId="0" borderId="124" xfId="0" applyFont="1" applyBorder="1" applyAlignment="1">
      <alignment horizontal="distributed" vertical="center" shrinkToFit="1"/>
    </xf>
    <xf numFmtId="0" fontId="0" fillId="0" borderId="125" xfId="0" applyBorder="1" applyAlignment="1">
      <alignment horizontal="distributed" vertical="center" shrinkToFit="1"/>
    </xf>
    <xf numFmtId="0" fontId="0" fillId="2" borderId="13" xfId="0" applyFill="1" applyBorder="1" applyAlignment="1">
      <alignment vertical="center" shrinkToFit="1"/>
    </xf>
    <xf numFmtId="179" fontId="0" fillId="0" borderId="11" xfId="0" applyNumberFormat="1" applyBorder="1" applyAlignment="1">
      <alignment horizontal="right" vertical="center"/>
    </xf>
    <xf numFmtId="179" fontId="0" fillId="0" borderId="2" xfId="0" applyNumberFormat="1" applyBorder="1" applyAlignment="1">
      <alignment horizontal="right" vertical="center"/>
    </xf>
    <xf numFmtId="179" fontId="0" fillId="0" borderId="41" xfId="0" applyNumberFormat="1" applyBorder="1" applyAlignment="1">
      <alignment vertical="center" shrinkToFit="1"/>
    </xf>
    <xf numFmtId="176" fontId="0" fillId="0" borderId="41" xfId="0" applyNumberFormat="1" applyBorder="1" applyAlignment="1">
      <alignment horizontal="right" vertical="center" shrinkToFit="1"/>
    </xf>
    <xf numFmtId="176" fontId="0" fillId="0" borderId="90" xfId="0" applyNumberFormat="1" applyBorder="1" applyAlignment="1">
      <alignment horizontal="right" vertical="center" shrinkToFit="1"/>
    </xf>
    <xf numFmtId="0" fontId="0" fillId="0" borderId="9" xfId="0" applyBorder="1" applyAlignment="1">
      <alignment horizontal="distributed" vertical="center"/>
    </xf>
    <xf numFmtId="0" fontId="3" fillId="0" borderId="9" xfId="0" applyFont="1" applyBorder="1" applyAlignment="1">
      <alignment horizontal="distributed" vertical="center" shrinkToFit="1"/>
    </xf>
    <xf numFmtId="0" fontId="0" fillId="0" borderId="87" xfId="0" applyBorder="1" applyAlignment="1">
      <alignment horizontal="distributed" vertical="center"/>
    </xf>
    <xf numFmtId="0" fontId="3" fillId="0" borderId="9" xfId="0" applyFont="1" applyBorder="1" applyAlignment="1">
      <alignment horizontal="distributed" vertical="center"/>
    </xf>
    <xf numFmtId="179" fontId="0" fillId="0" borderId="3" xfId="0" applyNumberFormat="1" applyBorder="1" applyAlignment="1">
      <alignment horizontal="right" vertical="center"/>
    </xf>
    <xf numFmtId="179" fontId="0" fillId="0" borderId="41" xfId="0" applyNumberFormat="1" applyBorder="1" applyAlignment="1">
      <alignment horizontal="center" vertical="center"/>
    </xf>
    <xf numFmtId="176" fontId="0" fillId="0" borderId="41" xfId="0" applyNumberFormat="1" applyBorder="1" applyAlignment="1">
      <alignment vertical="center" shrinkToFit="1"/>
    </xf>
    <xf numFmtId="179" fontId="0" fillId="0" borderId="41" xfId="0" applyNumberFormat="1" applyBorder="1" applyAlignment="1">
      <alignment horizontal="right" vertical="center"/>
    </xf>
    <xf numFmtId="185" fontId="0" fillId="0" borderId="90" xfId="0" applyNumberFormat="1" applyBorder="1" applyAlignment="1">
      <alignment horizontal="right" vertical="center" shrinkToFit="1"/>
    </xf>
    <xf numFmtId="0" fontId="0" fillId="0" borderId="41" xfId="0" applyBorder="1" applyAlignment="1">
      <alignment horizontal="center" vertical="center"/>
    </xf>
    <xf numFmtId="179" fontId="0" fillId="0" borderId="3" xfId="0" applyNumberFormat="1" applyBorder="1">
      <alignment vertical="center"/>
    </xf>
    <xf numFmtId="179" fontId="0" fillId="0" borderId="19" xfId="0" applyNumberFormat="1" applyBorder="1" applyAlignment="1">
      <alignment horizontal="right" vertical="center"/>
    </xf>
    <xf numFmtId="179" fontId="0" fillId="0" borderId="45" xfId="0" applyNumberFormat="1" applyBorder="1" applyAlignment="1">
      <alignment horizontal="right" vertical="center"/>
    </xf>
    <xf numFmtId="179" fontId="0" fillId="0" borderId="3" xfId="0" applyNumberFormat="1" applyBorder="1" applyAlignment="1">
      <alignment vertical="center" shrinkToFit="1"/>
    </xf>
    <xf numFmtId="179" fontId="0" fillId="0" borderId="28" xfId="0" applyNumberFormat="1" applyBorder="1" applyAlignment="1">
      <alignment vertical="center" shrinkToFit="1"/>
    </xf>
    <xf numFmtId="179" fontId="0" fillId="0" borderId="45" xfId="0" applyNumberFormat="1" applyBorder="1" applyAlignment="1">
      <alignment vertical="center" shrinkToFit="1"/>
    </xf>
    <xf numFmtId="0" fontId="0" fillId="0" borderId="124" xfId="0" applyBorder="1" applyAlignment="1">
      <alignment horizontal="center" vertical="center"/>
    </xf>
    <xf numFmtId="0" fontId="0" fillId="0" borderId="90" xfId="0" applyBorder="1" applyAlignment="1">
      <alignment horizontal="center" vertical="center"/>
    </xf>
    <xf numFmtId="179" fontId="0" fillId="0" borderId="23" xfId="0" applyNumberFormat="1" applyBorder="1" applyAlignment="1">
      <alignment horizontal="center" vertical="center" shrinkToFit="1"/>
    </xf>
    <xf numFmtId="0" fontId="0" fillId="0" borderId="62" xfId="0" applyBorder="1" applyAlignment="1">
      <alignment horizontal="distributed" vertical="center"/>
    </xf>
    <xf numFmtId="0" fontId="0" fillId="0" borderId="131" xfId="0" applyBorder="1" applyAlignment="1">
      <alignment horizontal="distributed" vertical="center"/>
    </xf>
    <xf numFmtId="0" fontId="0" fillId="0" borderId="54" xfId="0" applyBorder="1" applyAlignment="1">
      <alignment horizontal="distributed" vertical="center"/>
    </xf>
    <xf numFmtId="0" fontId="0" fillId="2" borderId="39" xfId="0" applyFill="1" applyBorder="1">
      <alignment vertical="center"/>
    </xf>
    <xf numFmtId="0" fontId="0" fillId="2" borderId="39" xfId="0" applyFill="1" applyBorder="1" applyAlignment="1">
      <alignment horizontal="distributed" vertical="center"/>
    </xf>
    <xf numFmtId="0" fontId="0" fillId="2" borderId="48" xfId="0" applyFill="1" applyBorder="1">
      <alignment vertical="center"/>
    </xf>
    <xf numFmtId="0" fontId="14" fillId="0" borderId="79" xfId="0" applyFont="1" applyBorder="1" applyAlignment="1">
      <alignment vertical="center" textRotation="255"/>
    </xf>
    <xf numFmtId="0" fontId="14" fillId="0" borderId="79" xfId="0" applyFont="1" applyBorder="1">
      <alignment vertical="center"/>
    </xf>
    <xf numFmtId="0" fontId="14" fillId="0" borderId="140" xfId="0" applyFont="1" applyBorder="1">
      <alignment vertical="center"/>
    </xf>
    <xf numFmtId="0" fontId="14" fillId="0" borderId="80" xfId="0" applyFont="1" applyBorder="1" applyAlignment="1">
      <alignment vertical="center" textRotation="255"/>
    </xf>
    <xf numFmtId="0" fontId="14" fillId="0" borderId="141" xfId="0" applyFont="1" applyBorder="1">
      <alignment vertical="center"/>
    </xf>
    <xf numFmtId="0" fontId="14" fillId="0" borderId="131" xfId="0" applyFont="1" applyBorder="1" applyAlignment="1">
      <alignment horizontal="distributed" vertical="center"/>
    </xf>
    <xf numFmtId="0" fontId="14" fillId="0" borderId="143" xfId="0" applyFont="1" applyBorder="1" applyAlignment="1">
      <alignment horizontal="distributed" vertical="center"/>
    </xf>
    <xf numFmtId="0" fontId="14" fillId="2" borderId="0" xfId="0" applyFont="1" applyFill="1" applyAlignment="1">
      <alignment horizontal="center" vertical="center" textRotation="255"/>
    </xf>
    <xf numFmtId="0" fontId="14" fillId="2" borderId="2" xfId="0" applyFont="1" applyFill="1" applyBorder="1" applyAlignment="1">
      <alignment horizontal="center" vertical="center" textRotation="255"/>
    </xf>
    <xf numFmtId="0" fontId="14" fillId="2" borderId="34" xfId="0" applyFont="1" applyFill="1" applyBorder="1" applyAlignment="1">
      <alignment horizontal="center" vertical="center" textRotation="255"/>
    </xf>
    <xf numFmtId="0" fontId="14" fillId="0" borderId="61" xfId="0" applyFont="1" applyBorder="1" applyAlignment="1">
      <alignment horizontal="distributed" vertical="center" shrinkToFit="1"/>
    </xf>
    <xf numFmtId="0" fontId="17" fillId="0" borderId="131" xfId="0" applyFont="1" applyBorder="1" applyAlignment="1">
      <alignment horizontal="distributed" vertical="center"/>
    </xf>
    <xf numFmtId="0" fontId="14" fillId="2" borderId="54" xfId="0" applyFont="1" applyFill="1" applyBorder="1" applyAlignment="1">
      <alignment horizontal="center" vertical="center" textRotation="255"/>
    </xf>
    <xf numFmtId="0" fontId="14" fillId="2" borderId="146" xfId="0" applyFont="1" applyFill="1" applyBorder="1" applyAlignment="1">
      <alignment horizontal="center" vertical="center" textRotation="255"/>
    </xf>
    <xf numFmtId="0" fontId="14" fillId="2" borderId="79" xfId="0" applyFont="1" applyFill="1" applyBorder="1">
      <alignment vertical="center"/>
    </xf>
    <xf numFmtId="0" fontId="14" fillId="2" borderId="79" xfId="0" applyFont="1" applyFill="1" applyBorder="1" applyAlignment="1">
      <alignment vertical="center" textRotation="255"/>
    </xf>
    <xf numFmtId="0" fontId="14" fillId="2" borderId="80" xfId="0" applyFont="1" applyFill="1" applyBorder="1">
      <alignment vertical="center"/>
    </xf>
    <xf numFmtId="0" fontId="0" fillId="2" borderId="118" xfId="0" applyFill="1" applyBorder="1" applyAlignment="1">
      <alignment horizontal="center" vertical="center"/>
    </xf>
    <xf numFmtId="0" fontId="0" fillId="2" borderId="0" xfId="0" applyFill="1" applyAlignment="1">
      <alignment horizontal="distributed" vertical="center"/>
    </xf>
    <xf numFmtId="0" fontId="0" fillId="2" borderId="2" xfId="0" applyFill="1" applyBorder="1" applyAlignment="1">
      <alignment horizontal="distributed" vertical="center"/>
    </xf>
    <xf numFmtId="0" fontId="10" fillId="2" borderId="77" xfId="0" applyFont="1" applyFill="1" applyBorder="1" applyAlignment="1">
      <alignment vertical="center" wrapText="1"/>
    </xf>
    <xf numFmtId="0" fontId="0" fillId="2" borderId="119" xfId="0" applyFill="1" applyBorder="1" applyAlignment="1">
      <alignment horizontal="distributed" vertical="center" wrapText="1"/>
    </xf>
    <xf numFmtId="0" fontId="4" fillId="2" borderId="34" xfId="0" applyFont="1" applyFill="1" applyBorder="1" applyAlignment="1">
      <alignment horizontal="center" vertical="center"/>
    </xf>
    <xf numFmtId="0" fontId="18" fillId="0" borderId="3" xfId="0" applyFont="1" applyBorder="1" applyAlignment="1">
      <alignment horizontal="center" vertical="center" wrapText="1"/>
    </xf>
    <xf numFmtId="0" fontId="18" fillId="0" borderId="9" xfId="0" applyFont="1" applyBorder="1" applyAlignment="1">
      <alignment horizontal="center" vertical="center" wrapText="1"/>
    </xf>
    <xf numFmtId="0" fontId="14" fillId="0" borderId="58" xfId="0" applyFont="1" applyBorder="1" applyAlignment="1">
      <alignment horizontal="center" vertical="center"/>
    </xf>
    <xf numFmtId="0" fontId="18" fillId="0" borderId="95" xfId="0" applyFont="1" applyBorder="1" applyAlignment="1">
      <alignment horizontal="center" vertical="center" wrapText="1"/>
    </xf>
    <xf numFmtId="177" fontId="14" fillId="0" borderId="5" xfId="0" applyNumberFormat="1" applyFont="1" applyBorder="1" applyAlignment="1">
      <alignment horizontal="right" vertical="center"/>
    </xf>
    <xf numFmtId="177" fontId="14" fillId="0" borderId="0" xfId="0" applyNumberFormat="1" applyFont="1" applyAlignment="1">
      <alignment horizontal="right" vertical="center"/>
    </xf>
    <xf numFmtId="177" fontId="14" fillId="0" borderId="31" xfId="0" applyNumberFormat="1" applyFont="1" applyBorder="1" applyAlignment="1">
      <alignment horizontal="right" vertical="center"/>
    </xf>
    <xf numFmtId="177" fontId="14" fillId="0" borderId="32" xfId="0" applyNumberFormat="1" applyFont="1" applyBorder="1" applyAlignment="1">
      <alignment horizontal="right" vertical="center"/>
    </xf>
    <xf numFmtId="177" fontId="14" fillId="0" borderId="110" xfId="0" applyNumberFormat="1" applyFont="1" applyBorder="1" applyAlignment="1">
      <alignment horizontal="right" vertical="center"/>
    </xf>
    <xf numFmtId="177" fontId="14" fillId="0" borderId="34" xfId="0" applyNumberFormat="1" applyFont="1" applyBorder="1" applyAlignment="1">
      <alignment horizontal="right" vertical="center"/>
    </xf>
    <xf numFmtId="177" fontId="14" fillId="0" borderId="35" xfId="0" applyNumberFormat="1" applyFont="1" applyBorder="1" applyAlignment="1">
      <alignment horizontal="right" vertical="center"/>
    </xf>
    <xf numFmtId="38" fontId="14" fillId="0" borderId="62" xfId="2" applyFont="1" applyFill="1" applyBorder="1">
      <alignment vertical="center"/>
    </xf>
    <xf numFmtId="176" fontId="14" fillId="0" borderId="62" xfId="0" applyNumberFormat="1" applyFont="1" applyBorder="1">
      <alignment vertical="center"/>
    </xf>
    <xf numFmtId="176" fontId="14" fillId="0" borderId="31" xfId="0" applyNumberFormat="1" applyFont="1" applyBorder="1">
      <alignment vertical="center"/>
    </xf>
    <xf numFmtId="38" fontId="14" fillId="0" borderId="64" xfId="2" applyFont="1" applyFill="1" applyBorder="1">
      <alignment vertical="center"/>
    </xf>
    <xf numFmtId="176" fontId="14" fillId="0" borderId="64" xfId="0" applyNumberFormat="1" applyFont="1" applyBorder="1">
      <alignment vertical="center"/>
    </xf>
    <xf numFmtId="176" fontId="14" fillId="0" borderId="34" xfId="0" applyNumberFormat="1" applyFont="1" applyBorder="1">
      <alignment vertical="center"/>
    </xf>
    <xf numFmtId="0" fontId="14" fillId="0" borderId="7" xfId="0" applyFont="1" applyBorder="1">
      <alignment vertical="center"/>
    </xf>
    <xf numFmtId="0" fontId="20" fillId="0" borderId="0" xfId="0" applyFont="1">
      <alignment vertical="center"/>
    </xf>
    <xf numFmtId="0" fontId="14" fillId="0" borderId="8" xfId="0" applyFont="1" applyBorder="1">
      <alignment vertical="center"/>
    </xf>
    <xf numFmtId="0" fontId="14" fillId="0" borderId="8" xfId="0" applyFont="1" applyBorder="1" applyAlignment="1">
      <alignment horizontal="right" vertical="center"/>
    </xf>
    <xf numFmtId="0" fontId="14" fillId="0" borderId="74" xfId="0" applyFont="1" applyBorder="1" applyAlignment="1">
      <alignment horizontal="right" vertical="center"/>
    </xf>
    <xf numFmtId="0" fontId="14" fillId="0" borderId="3"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69" xfId="0" applyFont="1" applyBorder="1" applyAlignment="1">
      <alignment horizontal="center" vertical="center" shrinkToFit="1"/>
    </xf>
    <xf numFmtId="0" fontId="14" fillId="0" borderId="41" xfId="0" applyFont="1" applyBorder="1" applyAlignment="1">
      <alignment horizontal="center" vertical="center" shrinkToFit="1"/>
    </xf>
    <xf numFmtId="0" fontId="14" fillId="0" borderId="10" xfId="0" applyFont="1" applyBorder="1" applyAlignment="1">
      <alignment horizontal="center" vertical="center" shrinkToFit="1"/>
    </xf>
    <xf numFmtId="179" fontId="22" fillId="0" borderId="4" xfId="0" applyNumberFormat="1" applyFont="1" applyBorder="1" applyAlignment="1">
      <alignment vertical="center" shrinkToFit="1"/>
    </xf>
    <xf numFmtId="179" fontId="22" fillId="0" borderId="5" xfId="0" applyNumberFormat="1" applyFont="1" applyBorder="1" applyAlignment="1">
      <alignment vertical="center" shrinkToFit="1"/>
    </xf>
    <xf numFmtId="179" fontId="22" fillId="0" borderId="21" xfId="0" applyNumberFormat="1" applyFont="1" applyBorder="1" applyAlignment="1">
      <alignment vertical="center" shrinkToFit="1"/>
    </xf>
    <xf numFmtId="179" fontId="20" fillId="0" borderId="0" xfId="0" applyNumberFormat="1" applyFont="1">
      <alignment vertical="center"/>
    </xf>
    <xf numFmtId="179" fontId="22" fillId="0" borderId="13" xfId="0" applyNumberFormat="1" applyFont="1" applyBorder="1" applyAlignment="1">
      <alignment horizontal="center" vertical="center"/>
    </xf>
    <xf numFmtId="179" fontId="22" fillId="0" borderId="136" xfId="0" applyNumberFormat="1" applyFont="1" applyBorder="1" applyAlignment="1">
      <alignment horizontal="center" vertical="center"/>
    </xf>
    <xf numFmtId="179" fontId="22" fillId="0" borderId="6" xfId="0" applyNumberFormat="1" applyFont="1" applyBorder="1">
      <alignment vertical="center"/>
    </xf>
    <xf numFmtId="179" fontId="22" fillId="0" borderId="0" xfId="0" applyNumberFormat="1" applyFont="1">
      <alignment vertical="center"/>
    </xf>
    <xf numFmtId="179" fontId="22" fillId="0" borderId="0" xfId="0" applyNumberFormat="1" applyFont="1" applyAlignment="1">
      <alignment vertical="center" shrinkToFit="1"/>
    </xf>
    <xf numFmtId="179" fontId="22" fillId="0" borderId="22" xfId="0" applyNumberFormat="1" applyFont="1" applyBorder="1" applyAlignment="1">
      <alignment vertical="center" shrinkToFit="1"/>
    </xf>
    <xf numFmtId="179" fontId="22" fillId="0" borderId="91" xfId="0" applyNumberFormat="1" applyFont="1" applyBorder="1" applyAlignment="1">
      <alignment horizontal="center" vertical="center"/>
    </xf>
    <xf numFmtId="179" fontId="22" fillId="0" borderId="25" xfId="0" applyNumberFormat="1" applyFont="1" applyBorder="1" applyAlignment="1">
      <alignment horizontal="center" vertical="center"/>
    </xf>
    <xf numFmtId="179" fontId="22" fillId="0" borderId="121" xfId="0" applyNumberFormat="1" applyFont="1" applyBorder="1" applyAlignment="1">
      <alignment horizontal="center" vertical="center"/>
    </xf>
    <xf numFmtId="179" fontId="22" fillId="0" borderId="15" xfId="0" applyNumberFormat="1" applyFont="1" applyBorder="1">
      <alignment vertical="center"/>
    </xf>
    <xf numFmtId="179" fontId="22" fillId="0" borderId="7" xfId="0" applyNumberFormat="1" applyFont="1" applyBorder="1">
      <alignment vertical="center"/>
    </xf>
    <xf numFmtId="179" fontId="22" fillId="0" borderId="7" xfId="0" applyNumberFormat="1" applyFont="1" applyBorder="1" applyAlignment="1">
      <alignment vertical="center" shrinkToFit="1"/>
    </xf>
    <xf numFmtId="179" fontId="22" fillId="0" borderId="23" xfId="0" applyNumberFormat="1" applyFont="1" applyBorder="1" applyAlignment="1">
      <alignment vertical="center" shrinkToFit="1"/>
    </xf>
    <xf numFmtId="179" fontId="14" fillId="0" borderId="1" xfId="0" applyNumberFormat="1" applyFont="1" applyBorder="1">
      <alignment vertical="center"/>
    </xf>
    <xf numFmtId="179" fontId="14" fillId="0" borderId="60" xfId="0" applyNumberFormat="1" applyFont="1" applyBorder="1">
      <alignment vertical="center"/>
    </xf>
    <xf numFmtId="179" fontId="14" fillId="0" borderId="36" xfId="0" applyNumberFormat="1" applyFont="1" applyBorder="1">
      <alignment vertical="center"/>
    </xf>
    <xf numFmtId="179" fontId="14" fillId="0" borderId="57" xfId="0" applyNumberFormat="1" applyFont="1" applyBorder="1">
      <alignment vertical="center"/>
    </xf>
    <xf numFmtId="179" fontId="15" fillId="0" borderId="0" xfId="0" applyNumberFormat="1" applyFont="1">
      <alignment vertical="center"/>
    </xf>
    <xf numFmtId="179" fontId="17" fillId="2" borderId="59" xfId="0" applyNumberFormat="1" applyFont="1" applyFill="1" applyBorder="1" applyAlignment="1">
      <alignment horizontal="center" vertical="center"/>
    </xf>
    <xf numFmtId="179" fontId="17" fillId="2" borderId="31" xfId="0" applyNumberFormat="1" applyFont="1" applyFill="1" applyBorder="1" applyAlignment="1">
      <alignment horizontal="center" vertical="center"/>
    </xf>
    <xf numFmtId="179" fontId="14" fillId="2" borderId="31" xfId="0" applyNumberFormat="1" applyFont="1" applyFill="1" applyBorder="1">
      <alignment vertical="center"/>
    </xf>
    <xf numFmtId="179" fontId="14" fillId="2" borderId="32" xfId="0" applyNumberFormat="1" applyFont="1" applyFill="1" applyBorder="1">
      <alignment vertical="center"/>
    </xf>
    <xf numFmtId="179" fontId="14" fillId="0" borderId="47" xfId="0" applyNumberFormat="1" applyFont="1" applyBorder="1" applyAlignment="1">
      <alignment horizontal="center" vertical="center" shrinkToFit="1"/>
    </xf>
    <xf numFmtId="179" fontId="14" fillId="0" borderId="47" xfId="0" applyNumberFormat="1" applyFont="1" applyBorder="1" applyAlignment="1">
      <alignment vertical="center" shrinkToFit="1"/>
    </xf>
    <xf numFmtId="179" fontId="14" fillId="0" borderId="0" xfId="0" applyNumberFormat="1" applyFont="1" applyAlignment="1">
      <alignment vertical="center" shrinkToFit="1"/>
    </xf>
    <xf numFmtId="0" fontId="14" fillId="0" borderId="0" xfId="0" applyFont="1" applyAlignment="1">
      <alignment horizontal="center" vertical="center" shrinkToFit="1"/>
    </xf>
    <xf numFmtId="179" fontId="22" fillId="0" borderId="39" xfId="0" applyNumberFormat="1" applyFont="1" applyBorder="1" applyAlignment="1">
      <alignment horizontal="center" vertical="center"/>
    </xf>
    <xf numFmtId="179" fontId="22" fillId="0" borderId="131" xfId="0" applyNumberFormat="1" applyFont="1" applyBorder="1" applyAlignment="1">
      <alignment horizontal="center" vertical="center"/>
    </xf>
    <xf numFmtId="179" fontId="22" fillId="0" borderId="54" xfId="0" applyNumberFormat="1" applyFont="1" applyBorder="1" applyAlignment="1">
      <alignment horizontal="center" vertical="center"/>
    </xf>
    <xf numFmtId="179" fontId="22" fillId="0" borderId="48" xfId="0" applyNumberFormat="1" applyFont="1" applyBorder="1" applyAlignment="1">
      <alignment horizontal="center" vertical="center"/>
    </xf>
    <xf numFmtId="179" fontId="22" fillId="0" borderId="55" xfId="0" applyNumberFormat="1" applyFont="1" applyBorder="1" applyAlignment="1">
      <alignment horizontal="center" vertical="center"/>
    </xf>
    <xf numFmtId="179" fontId="22" fillId="0" borderId="34" xfId="0" applyNumberFormat="1" applyFont="1" applyBorder="1" applyAlignment="1">
      <alignment vertical="center" shrinkToFit="1"/>
    </xf>
    <xf numFmtId="179" fontId="14" fillId="0" borderId="0" xfId="0" applyNumberFormat="1" applyFont="1" applyAlignment="1">
      <alignment horizontal="right" vertical="center" shrinkToFit="1"/>
    </xf>
    <xf numFmtId="0" fontId="23" fillId="0" borderId="0" xfId="0" applyFont="1">
      <alignment vertical="center"/>
    </xf>
    <xf numFmtId="177" fontId="14" fillId="0" borderId="127" xfId="0" applyNumberFormat="1" applyFont="1" applyBorder="1" applyAlignment="1">
      <alignment horizontal="right" vertical="center"/>
    </xf>
    <xf numFmtId="0" fontId="18" fillId="0" borderId="147" xfId="0" applyFont="1" applyBorder="1" applyAlignment="1">
      <alignment horizontal="center" vertical="center" wrapText="1"/>
    </xf>
    <xf numFmtId="177" fontId="14" fillId="0" borderId="62" xfId="0" applyNumberFormat="1" applyFont="1" applyBorder="1" applyAlignment="1">
      <alignment horizontal="right" vertical="center"/>
    </xf>
    <xf numFmtId="177" fontId="14" fillId="0" borderId="64" xfId="0" applyNumberFormat="1" applyFont="1" applyBorder="1" applyAlignment="1">
      <alignment horizontal="right" vertical="center"/>
    </xf>
    <xf numFmtId="179" fontId="0" fillId="2" borderId="0" xfId="0" applyNumberFormat="1" applyFill="1" applyAlignment="1">
      <alignment horizontal="right" vertical="center" shrinkToFit="1"/>
    </xf>
    <xf numFmtId="179" fontId="0" fillId="2" borderId="2" xfId="0" applyNumberFormat="1" applyFill="1" applyBorder="1" applyAlignment="1">
      <alignment horizontal="right" vertical="center" shrinkToFit="1"/>
    </xf>
    <xf numFmtId="179" fontId="0" fillId="2" borderId="7" xfId="0" applyNumberFormat="1" applyFill="1" applyBorder="1" applyAlignment="1">
      <alignment horizontal="right" vertical="center" shrinkToFit="1"/>
    </xf>
    <xf numFmtId="179" fontId="0" fillId="2" borderId="5" xfId="0" applyNumberFormat="1" applyFill="1" applyBorder="1" applyAlignment="1">
      <alignment horizontal="right" vertical="center" shrinkToFit="1"/>
    </xf>
    <xf numFmtId="0" fontId="22" fillId="0" borderId="0" xfId="0" applyFont="1" applyAlignment="1">
      <alignment horizontal="right" vertical="center"/>
    </xf>
    <xf numFmtId="0" fontId="14" fillId="0" borderId="2" xfId="0" applyFont="1" applyBorder="1">
      <alignment vertical="center"/>
    </xf>
    <xf numFmtId="0" fontId="17" fillId="0" borderId="28" xfId="0" applyFont="1" applyBorder="1" applyAlignment="1">
      <alignment horizontal="center" vertical="center" wrapText="1"/>
    </xf>
    <xf numFmtId="0" fontId="14" fillId="0" borderId="19" xfId="0" applyFont="1" applyBorder="1">
      <alignment vertical="center"/>
    </xf>
    <xf numFmtId="0" fontId="14" fillId="0" borderId="11" xfId="0" applyFont="1" applyBorder="1">
      <alignment vertical="center"/>
    </xf>
    <xf numFmtId="0" fontId="20" fillId="0" borderId="13" xfId="0" applyFont="1" applyBorder="1" applyAlignment="1">
      <alignment vertical="center" shrinkToFit="1"/>
    </xf>
    <xf numFmtId="0" fontId="14" fillId="0" borderId="13" xfId="0" applyFont="1" applyBorder="1" applyAlignment="1">
      <alignment horizontal="distributed" vertical="center"/>
    </xf>
    <xf numFmtId="0" fontId="14" fillId="2" borderId="91" xfId="0" applyFont="1" applyFill="1" applyBorder="1" applyAlignment="1">
      <alignment horizontal="distributed" vertical="center"/>
    </xf>
    <xf numFmtId="0" fontId="20" fillId="0" borderId="9" xfId="0" applyFont="1" applyBorder="1" applyAlignment="1">
      <alignment horizontal="distributed" vertical="center" shrinkToFit="1"/>
    </xf>
    <xf numFmtId="0" fontId="20" fillId="2" borderId="9" xfId="0" applyFont="1" applyFill="1" applyBorder="1" applyAlignment="1">
      <alignment horizontal="distributed" vertical="center" shrinkToFit="1"/>
    </xf>
    <xf numFmtId="0" fontId="14" fillId="2" borderId="20" xfId="0" applyFont="1" applyFill="1" applyBorder="1" applyAlignment="1">
      <alignment horizontal="distributed" vertical="center"/>
    </xf>
    <xf numFmtId="0" fontId="20" fillId="2" borderId="18" xfId="0" applyFont="1" applyFill="1" applyBorder="1" applyAlignment="1">
      <alignment horizontal="distributed" vertical="center" shrinkToFit="1"/>
    </xf>
    <xf numFmtId="0" fontId="20" fillId="0" borderId="9" xfId="0" applyFont="1" applyBorder="1" applyAlignment="1">
      <alignment horizontal="distributed" vertical="center"/>
    </xf>
    <xf numFmtId="0" fontId="14" fillId="0" borderId="25" xfId="0" applyFont="1" applyBorder="1" applyAlignment="1">
      <alignment horizontal="distributed" vertical="center"/>
    </xf>
    <xf numFmtId="0" fontId="14" fillId="2" borderId="121" xfId="0" applyFont="1" applyFill="1" applyBorder="1" applyAlignment="1">
      <alignment horizontal="distributed" vertical="center"/>
    </xf>
    <xf numFmtId="0" fontId="20" fillId="2" borderId="87" xfId="0" applyFont="1" applyFill="1" applyBorder="1" applyAlignment="1">
      <alignment horizontal="distributed" vertical="center" shrinkToFit="1"/>
    </xf>
    <xf numFmtId="0" fontId="22" fillId="0" borderId="7" xfId="0" applyFont="1" applyBorder="1">
      <alignment vertical="center"/>
    </xf>
    <xf numFmtId="0" fontId="14" fillId="2" borderId="5" xfId="0" applyFont="1" applyFill="1" applyBorder="1">
      <alignment vertical="center"/>
    </xf>
    <xf numFmtId="0" fontId="14" fillId="2" borderId="5" xfId="0" applyFont="1" applyFill="1" applyBorder="1" applyAlignment="1">
      <alignment horizontal="center" vertical="center"/>
    </xf>
    <xf numFmtId="0" fontId="14" fillId="0" borderId="5" xfId="0" applyFont="1" applyBorder="1" applyAlignment="1">
      <alignment horizontal="center" vertical="center"/>
    </xf>
    <xf numFmtId="0" fontId="20" fillId="2" borderId="9" xfId="0" applyFont="1" applyFill="1" applyBorder="1" applyAlignment="1">
      <alignment horizontal="distributed" vertical="center"/>
    </xf>
    <xf numFmtId="0" fontId="20" fillId="2" borderId="18" xfId="0" applyFont="1" applyFill="1" applyBorder="1" applyAlignment="1">
      <alignment horizontal="distributed" vertical="center"/>
    </xf>
    <xf numFmtId="0" fontId="20" fillId="0" borderId="13" xfId="0" applyFont="1" applyBorder="1">
      <alignment vertical="center"/>
    </xf>
    <xf numFmtId="0" fontId="20" fillId="2" borderId="87" xfId="0" applyFont="1" applyFill="1" applyBorder="1" applyAlignment="1">
      <alignment horizontal="distributed" vertical="center"/>
    </xf>
    <xf numFmtId="0" fontId="20" fillId="0" borderId="0" xfId="0" applyFont="1" applyAlignment="1">
      <alignment horizontal="left" vertical="center"/>
    </xf>
    <xf numFmtId="0" fontId="8" fillId="0" borderId="150" xfId="0" applyFont="1" applyBorder="1" applyAlignment="1">
      <alignment horizontal="center" vertical="center" wrapText="1" shrinkToFit="1"/>
    </xf>
    <xf numFmtId="0" fontId="8" fillId="0" borderId="151" xfId="0" applyFont="1" applyBorder="1" applyAlignment="1">
      <alignment horizontal="center" vertical="center" wrapText="1" shrinkToFit="1"/>
    </xf>
    <xf numFmtId="0" fontId="0" fillId="0" borderId="149" xfId="0" applyBorder="1">
      <alignment vertical="center"/>
    </xf>
    <xf numFmtId="0" fontId="6" fillId="0" borderId="60" xfId="0" applyFont="1" applyBorder="1">
      <alignment vertical="center"/>
    </xf>
    <xf numFmtId="0" fontId="0" fillId="0" borderId="1" xfId="0" applyBorder="1" applyAlignment="1">
      <alignment horizontal="right" vertical="center"/>
    </xf>
    <xf numFmtId="178" fontId="0" fillId="0" borderId="5" xfId="0" applyNumberFormat="1" applyBorder="1" applyAlignment="1">
      <alignment horizontal="right" vertical="center"/>
    </xf>
    <xf numFmtId="186" fontId="0" fillId="0" borderId="5" xfId="0" applyNumberFormat="1" applyBorder="1" applyAlignment="1">
      <alignment horizontal="right" vertical="center"/>
    </xf>
    <xf numFmtId="178" fontId="0" fillId="0" borderId="5" xfId="0" applyNumberFormat="1" applyBorder="1">
      <alignment vertical="center"/>
    </xf>
    <xf numFmtId="182" fontId="0" fillId="0" borderId="5" xfId="0" applyNumberFormat="1" applyBorder="1" applyAlignment="1">
      <alignment horizontal="right" vertical="center"/>
    </xf>
    <xf numFmtId="178" fontId="0" fillId="0" borderId="44" xfId="0" applyNumberFormat="1" applyBorder="1" applyAlignment="1">
      <alignment horizontal="right" vertical="center"/>
    </xf>
    <xf numFmtId="178" fontId="0" fillId="0" borderId="0" xfId="0" applyNumberFormat="1" applyAlignment="1">
      <alignment horizontal="right" vertical="center"/>
    </xf>
    <xf numFmtId="186" fontId="0" fillId="0" borderId="0" xfId="0" applyNumberFormat="1" applyAlignment="1">
      <alignment horizontal="right" vertical="center"/>
    </xf>
    <xf numFmtId="182" fontId="0" fillId="0" borderId="0" xfId="0" applyNumberFormat="1" applyAlignment="1">
      <alignment horizontal="right" vertical="center"/>
    </xf>
    <xf numFmtId="178" fontId="0" fillId="0" borderId="22" xfId="0" applyNumberFormat="1" applyBorder="1" applyAlignment="1">
      <alignment horizontal="right" vertical="center"/>
    </xf>
    <xf numFmtId="178" fontId="0" fillId="0" borderId="105" xfId="0" applyNumberFormat="1" applyBorder="1" applyAlignment="1">
      <alignment horizontal="right" vertical="center"/>
    </xf>
    <xf numFmtId="178" fontId="0" fillId="0" borderId="7" xfId="0" applyNumberFormat="1" applyBorder="1" applyAlignment="1">
      <alignment horizontal="right" vertical="center"/>
    </xf>
    <xf numFmtId="186" fontId="0" fillId="0" borderId="7" xfId="0" applyNumberFormat="1" applyBorder="1" applyAlignment="1">
      <alignment horizontal="right" vertical="center"/>
    </xf>
    <xf numFmtId="182" fontId="0" fillId="0" borderId="7" xfId="0" applyNumberFormat="1" applyBorder="1" applyAlignment="1">
      <alignment horizontal="right" vertical="center"/>
    </xf>
    <xf numFmtId="178" fontId="0" fillId="0" borderId="23" xfId="0" applyNumberFormat="1" applyBorder="1" applyAlignment="1">
      <alignment horizontal="right" vertical="center"/>
    </xf>
    <xf numFmtId="194" fontId="0" fillId="0" borderId="0" xfId="0" applyNumberFormat="1" applyAlignment="1">
      <alignment horizontal="right" vertical="center"/>
    </xf>
    <xf numFmtId="194" fontId="0" fillId="2" borderId="2" xfId="0" applyNumberFormat="1" applyFill="1" applyBorder="1" applyAlignment="1">
      <alignment horizontal="right" vertical="center"/>
    </xf>
    <xf numFmtId="194" fontId="0" fillId="2" borderId="0" xfId="0" applyNumberFormat="1" applyFill="1" applyAlignment="1">
      <alignment horizontal="right" vertical="center"/>
    </xf>
    <xf numFmtId="194" fontId="0" fillId="2" borderId="7" xfId="0" applyNumberFormat="1" applyFill="1" applyBorder="1" applyAlignment="1">
      <alignment horizontal="right" vertical="center"/>
    </xf>
    <xf numFmtId="194" fontId="0" fillId="2" borderId="5" xfId="0" applyNumberFormat="1" applyFill="1" applyBorder="1" applyAlignment="1">
      <alignment horizontal="right" vertical="center"/>
    </xf>
    <xf numFmtId="0" fontId="20" fillId="0" borderId="1" xfId="0" applyFont="1" applyBorder="1" applyAlignment="1">
      <alignment vertical="center" wrapText="1"/>
    </xf>
    <xf numFmtId="0" fontId="14" fillId="0" borderId="1" xfId="0" applyFont="1" applyBorder="1">
      <alignment vertical="center"/>
    </xf>
    <xf numFmtId="180" fontId="22" fillId="2" borderId="6" xfId="0" applyNumberFormat="1" applyFont="1" applyFill="1" applyBorder="1" applyAlignment="1">
      <alignment horizontal="right" vertical="center" shrinkToFit="1"/>
    </xf>
    <xf numFmtId="180" fontId="22" fillId="0" borderId="6" xfId="0" applyNumberFormat="1" applyFont="1" applyBorder="1" applyAlignment="1">
      <alignment horizontal="right" vertical="center" shrinkToFit="1"/>
    </xf>
    <xf numFmtId="180" fontId="22" fillId="2" borderId="11" xfId="0" applyNumberFormat="1" applyFont="1" applyFill="1" applyBorder="1" applyAlignment="1">
      <alignment horizontal="right" vertical="center" shrinkToFit="1"/>
    </xf>
    <xf numFmtId="180" fontId="22" fillId="2" borderId="15" xfId="0" applyNumberFormat="1" applyFont="1" applyFill="1" applyBorder="1" applyAlignment="1">
      <alignment horizontal="right" vertical="center" shrinkToFit="1"/>
    </xf>
    <xf numFmtId="180" fontId="22" fillId="0" borderId="3" xfId="0" applyNumberFormat="1" applyFont="1" applyBorder="1" applyAlignment="1">
      <alignment horizontal="right" vertical="center" shrinkToFit="1"/>
    </xf>
    <xf numFmtId="176" fontId="0" fillId="0" borderId="4" xfId="0" applyNumberFormat="1" applyBorder="1" applyAlignment="1">
      <alignment horizontal="right" vertical="center"/>
    </xf>
    <xf numFmtId="176" fontId="0" fillId="0" borderId="5" xfId="0" applyNumberFormat="1" applyBorder="1" applyAlignment="1">
      <alignment horizontal="right" vertical="center"/>
    </xf>
    <xf numFmtId="179" fontId="0" fillId="0" borderId="21" xfId="0" applyNumberFormat="1" applyBorder="1" applyAlignment="1">
      <alignment horizontal="right" vertical="center"/>
    </xf>
    <xf numFmtId="176" fontId="0" fillId="2" borderId="6" xfId="0" applyNumberFormat="1" applyFill="1" applyBorder="1" applyAlignment="1">
      <alignment horizontal="right" vertical="center"/>
    </xf>
    <xf numFmtId="183" fontId="0" fillId="2" borderId="0" xfId="0" applyNumberFormat="1" applyFill="1" applyAlignment="1">
      <alignment horizontal="right" vertical="center"/>
    </xf>
    <xf numFmtId="179" fontId="0" fillId="2" borderId="0" xfId="0" applyNumberFormat="1" applyFill="1" applyAlignment="1">
      <alignment horizontal="right" vertical="center"/>
    </xf>
    <xf numFmtId="179" fontId="0" fillId="2" borderId="105" xfId="0" applyNumberFormat="1" applyFill="1" applyBorder="1" applyAlignment="1">
      <alignment horizontal="right" vertical="center"/>
    </xf>
    <xf numFmtId="176" fontId="0" fillId="0" borderId="11" xfId="0" applyNumberFormat="1" applyBorder="1" applyAlignment="1">
      <alignment horizontal="right" vertical="center"/>
    </xf>
    <xf numFmtId="183" fontId="0" fillId="0" borderId="2" xfId="0" applyNumberFormat="1" applyBorder="1" applyAlignment="1">
      <alignment horizontal="right" vertical="center"/>
    </xf>
    <xf numFmtId="179" fontId="0" fillId="0" borderId="111" xfId="0" applyNumberFormat="1" applyBorder="1" applyAlignment="1">
      <alignment horizontal="right" vertical="center"/>
    </xf>
    <xf numFmtId="176" fontId="0" fillId="0" borderId="6" xfId="0" applyNumberFormat="1" applyBorder="1" applyAlignment="1">
      <alignment horizontal="right" vertical="center"/>
    </xf>
    <xf numFmtId="183" fontId="0" fillId="0" borderId="0" xfId="0" applyNumberFormat="1" applyAlignment="1">
      <alignment horizontal="right" vertical="center"/>
    </xf>
    <xf numFmtId="179" fontId="0" fillId="0" borderId="105" xfId="0" applyNumberFormat="1" applyBorder="1" applyAlignment="1">
      <alignment horizontal="right" vertical="center"/>
    </xf>
    <xf numFmtId="178" fontId="0" fillId="0" borderId="6" xfId="0" applyNumberFormat="1" applyBorder="1" applyAlignment="1">
      <alignment horizontal="right" vertical="center"/>
    </xf>
    <xf numFmtId="176" fontId="0" fillId="0" borderId="15" xfId="0" applyNumberFormat="1" applyBorder="1" applyAlignment="1">
      <alignment horizontal="right" vertical="center"/>
    </xf>
    <xf numFmtId="183" fontId="0" fillId="0" borderId="7" xfId="0" applyNumberFormat="1" applyBorder="1" applyAlignment="1">
      <alignment horizontal="right" vertical="center"/>
    </xf>
    <xf numFmtId="179" fontId="0" fillId="0" borderId="23" xfId="0" applyNumberFormat="1" applyBorder="1" applyAlignment="1">
      <alignment horizontal="right" vertical="center"/>
    </xf>
    <xf numFmtId="0" fontId="24" fillId="0" borderId="0" xfId="0" applyFont="1" applyAlignment="1">
      <alignment horizontal="right" vertical="center"/>
    </xf>
    <xf numFmtId="179" fontId="14" fillId="0" borderId="1" xfId="0" applyNumberFormat="1" applyFont="1" applyBorder="1" applyAlignment="1">
      <alignment horizontal="right" vertical="center"/>
    </xf>
    <xf numFmtId="179" fontId="0" fillId="0" borderId="0" xfId="0" applyNumberFormat="1" applyBorder="1" applyAlignment="1">
      <alignment horizontal="right" vertical="center"/>
    </xf>
    <xf numFmtId="179" fontId="0" fillId="0" borderId="52" xfId="0" applyNumberFormat="1" applyBorder="1" applyAlignment="1">
      <alignment horizontal="right" vertical="center"/>
    </xf>
    <xf numFmtId="179" fontId="0" fillId="0" borderId="52" xfId="0" applyNumberFormat="1" applyBorder="1" applyAlignment="1">
      <alignment horizontal="right" vertical="center" shrinkToFit="1"/>
    </xf>
    <xf numFmtId="179" fontId="0" fillId="0" borderId="157" xfId="0" applyNumberFormat="1" applyBorder="1" applyAlignment="1">
      <alignment horizontal="right" vertical="center"/>
    </xf>
    <xf numFmtId="179" fontId="0" fillId="0" borderId="0" xfId="0" applyNumberFormat="1" applyBorder="1" applyAlignment="1">
      <alignment horizontal="right" vertical="center" shrinkToFit="1"/>
    </xf>
    <xf numFmtId="179" fontId="0" fillId="0" borderId="0" xfId="0" applyNumberFormat="1" applyBorder="1" applyAlignment="1">
      <alignment vertical="center" shrinkToFit="1"/>
    </xf>
    <xf numFmtId="179" fontId="0" fillId="0" borderId="52" xfId="0" applyNumberFormat="1" applyBorder="1" applyAlignment="1">
      <alignment vertical="center" shrinkToFit="1"/>
    </xf>
    <xf numFmtId="179" fontId="0" fillId="0" borderId="157" xfId="0" applyNumberFormat="1" applyBorder="1" applyAlignment="1">
      <alignment vertical="center" shrinkToFit="1"/>
    </xf>
    <xf numFmtId="179" fontId="0" fillId="0" borderId="158" xfId="0" applyNumberFormat="1" applyBorder="1" applyAlignment="1">
      <alignment horizontal="right" vertical="center"/>
    </xf>
    <xf numFmtId="176" fontId="0" fillId="0" borderId="41" xfId="0" applyNumberFormat="1" applyBorder="1" applyAlignment="1">
      <alignment vertical="center"/>
    </xf>
    <xf numFmtId="0" fontId="3" fillId="0" borderId="0" xfId="0" applyFont="1" applyAlignment="1">
      <alignment horizontal="right" vertical="center"/>
    </xf>
    <xf numFmtId="41" fontId="0" fillId="2" borderId="0" xfId="0" applyNumberFormat="1" applyFill="1" applyAlignment="1">
      <alignment vertical="center"/>
    </xf>
    <xf numFmtId="41" fontId="0" fillId="2" borderId="2" xfId="0" applyNumberFormat="1" applyFill="1" applyBorder="1" applyAlignment="1">
      <alignment horizontal="right" vertical="center"/>
    </xf>
    <xf numFmtId="41" fontId="0" fillId="2" borderId="0" xfId="0" applyNumberFormat="1" applyFill="1" applyAlignment="1">
      <alignment horizontal="right" vertical="center"/>
    </xf>
    <xf numFmtId="41" fontId="0" fillId="2" borderId="7" xfId="0" applyNumberFormat="1" applyFill="1" applyBorder="1" applyAlignment="1">
      <alignment horizontal="right" vertical="center"/>
    </xf>
    <xf numFmtId="195" fontId="0" fillId="2" borderId="105" xfId="0" applyNumberFormat="1" applyFill="1" applyBorder="1">
      <alignment vertical="center"/>
    </xf>
    <xf numFmtId="195" fontId="0" fillId="0" borderId="105" xfId="0" applyNumberFormat="1" applyBorder="1" applyAlignment="1">
      <alignment horizontal="right" vertical="center"/>
    </xf>
    <xf numFmtId="195" fontId="0" fillId="2" borderId="111" xfId="0" applyNumberFormat="1" applyFill="1" applyBorder="1" applyAlignment="1">
      <alignment horizontal="right" vertical="center"/>
    </xf>
    <xf numFmtId="195" fontId="0" fillId="2" borderId="105" xfId="0" applyNumberFormat="1" applyFill="1" applyBorder="1" applyAlignment="1">
      <alignment horizontal="right" vertical="center"/>
    </xf>
    <xf numFmtId="195" fontId="0" fillId="2" borderId="23" xfId="0" applyNumberFormat="1" applyFill="1" applyBorder="1" applyAlignment="1">
      <alignment horizontal="right" vertical="center"/>
    </xf>
    <xf numFmtId="195" fontId="0" fillId="2" borderId="5" xfId="0" applyNumberFormat="1" applyFill="1" applyBorder="1">
      <alignment vertical="center"/>
    </xf>
    <xf numFmtId="195" fontId="0" fillId="0" borderId="0" xfId="0" applyNumberFormat="1" applyAlignment="1">
      <alignment horizontal="right" vertical="center"/>
    </xf>
    <xf numFmtId="195" fontId="0" fillId="2" borderId="2" xfId="0" applyNumberFormat="1" applyFill="1" applyBorder="1" applyAlignment="1">
      <alignment horizontal="right" vertical="center"/>
    </xf>
    <xf numFmtId="195" fontId="0" fillId="2" borderId="0" xfId="0" applyNumberFormat="1" applyFill="1" applyAlignment="1">
      <alignment horizontal="right" vertical="center"/>
    </xf>
    <xf numFmtId="195" fontId="0" fillId="2" borderId="7" xfId="0" applyNumberFormat="1" applyFill="1" applyBorder="1" applyAlignment="1">
      <alignment horizontal="right" vertical="center"/>
    </xf>
    <xf numFmtId="195" fontId="0" fillId="2" borderId="0" xfId="0" applyNumberFormat="1" applyFill="1">
      <alignment vertical="center"/>
    </xf>
    <xf numFmtId="41" fontId="22" fillId="0" borderId="3" xfId="0" applyNumberFormat="1" applyFont="1" applyBorder="1" applyAlignment="1">
      <alignment horizontal="right" vertical="center"/>
    </xf>
    <xf numFmtId="41" fontId="22" fillId="0" borderId="41" xfId="0" applyNumberFormat="1" applyFont="1" applyBorder="1" applyAlignment="1">
      <alignment horizontal="right" vertical="center"/>
    </xf>
    <xf numFmtId="41" fontId="22" fillId="0" borderId="41" xfId="0" applyNumberFormat="1" applyFont="1" applyBorder="1" applyAlignment="1">
      <alignment horizontal="right" vertical="center" shrinkToFit="1"/>
    </xf>
    <xf numFmtId="41" fontId="22" fillId="0" borderId="90" xfId="0" applyNumberFormat="1" applyFont="1" applyBorder="1" applyAlignment="1">
      <alignment horizontal="right" vertical="center" shrinkToFit="1"/>
    </xf>
    <xf numFmtId="41" fontId="22" fillId="2" borderId="6" xfId="0" applyNumberFormat="1" applyFont="1" applyFill="1" applyBorder="1" applyAlignment="1">
      <alignment horizontal="right" vertical="center"/>
    </xf>
    <xf numFmtId="41" fontId="22" fillId="2" borderId="0" xfId="0" applyNumberFormat="1" applyFont="1" applyFill="1" applyAlignment="1">
      <alignment horizontal="right" vertical="center"/>
    </xf>
    <xf numFmtId="41" fontId="22" fillId="2" borderId="22" xfId="0" applyNumberFormat="1" applyFont="1" applyFill="1" applyBorder="1" applyAlignment="1">
      <alignment horizontal="right" vertical="center" shrinkToFit="1"/>
    </xf>
    <xf numFmtId="41" fontId="22" fillId="0" borderId="6" xfId="0" applyNumberFormat="1" applyFont="1" applyBorder="1" applyAlignment="1">
      <alignment horizontal="right" vertical="center"/>
    </xf>
    <xf numFmtId="41" fontId="22" fillId="0" borderId="0" xfId="0" applyNumberFormat="1" applyFont="1" applyAlignment="1">
      <alignment horizontal="right" vertical="center"/>
    </xf>
    <xf numFmtId="41" fontId="22" fillId="0" borderId="0" xfId="0" applyNumberFormat="1" applyFont="1" applyAlignment="1">
      <alignment horizontal="right" vertical="center" shrinkToFit="1"/>
    </xf>
    <xf numFmtId="41" fontId="22" fillId="0" borderId="22" xfId="0" applyNumberFormat="1" applyFont="1" applyBorder="1" applyAlignment="1">
      <alignment horizontal="right" vertical="center" shrinkToFit="1"/>
    </xf>
    <xf numFmtId="41" fontId="22" fillId="2" borderId="0" xfId="0" applyNumberFormat="1" applyFont="1" applyFill="1" applyAlignment="1">
      <alignment horizontal="right" vertical="center" shrinkToFit="1"/>
    </xf>
    <xf numFmtId="41" fontId="22" fillId="0" borderId="0" xfId="0" applyNumberFormat="1" applyFont="1">
      <alignment vertical="center"/>
    </xf>
    <xf numFmtId="41" fontId="22" fillId="2" borderId="11" xfId="0" applyNumberFormat="1" applyFont="1" applyFill="1" applyBorder="1" applyAlignment="1">
      <alignment horizontal="right" vertical="center"/>
    </xf>
    <xf numFmtId="41" fontId="22" fillId="2" borderId="2" xfId="0" applyNumberFormat="1" applyFont="1" applyFill="1" applyBorder="1" applyAlignment="1">
      <alignment horizontal="right" vertical="center"/>
    </xf>
    <xf numFmtId="41" fontId="22" fillId="2" borderId="2" xfId="0" applyNumberFormat="1" applyFont="1" applyFill="1" applyBorder="1" applyAlignment="1">
      <alignment horizontal="right" vertical="center" shrinkToFit="1"/>
    </xf>
    <xf numFmtId="41" fontId="22" fillId="2" borderId="111" xfId="0" applyNumberFormat="1" applyFont="1" applyFill="1" applyBorder="1" applyAlignment="1">
      <alignment horizontal="right" vertical="center" shrinkToFit="1"/>
    </xf>
    <xf numFmtId="41" fontId="22" fillId="2" borderId="15" xfId="0" applyNumberFormat="1" applyFont="1" applyFill="1" applyBorder="1" applyAlignment="1">
      <alignment horizontal="right" vertical="center"/>
    </xf>
    <xf numFmtId="41" fontId="22" fillId="2" borderId="7" xfId="0" applyNumberFormat="1" applyFont="1" applyFill="1" applyBorder="1" applyAlignment="1">
      <alignment horizontal="right" vertical="center"/>
    </xf>
    <xf numFmtId="41" fontId="22" fillId="2" borderId="34" xfId="0" applyNumberFormat="1" applyFont="1" applyFill="1" applyBorder="1" applyAlignment="1">
      <alignment horizontal="right" vertical="center"/>
    </xf>
    <xf numFmtId="41" fontId="22" fillId="2" borderId="7" xfId="0" applyNumberFormat="1" applyFont="1" applyFill="1" applyBorder="1" applyAlignment="1">
      <alignment horizontal="right" vertical="center" shrinkToFit="1"/>
    </xf>
    <xf numFmtId="41" fontId="22" fillId="2" borderId="34" xfId="0" applyNumberFormat="1" applyFont="1" applyFill="1" applyBorder="1" applyAlignment="1">
      <alignment horizontal="right" vertical="center" shrinkToFit="1"/>
    </xf>
    <xf numFmtId="41" fontId="22" fillId="2" borderId="92" xfId="0" applyNumberFormat="1" applyFont="1" applyFill="1" applyBorder="1" applyAlignment="1">
      <alignment horizontal="right" vertical="center" shrinkToFit="1"/>
    </xf>
    <xf numFmtId="41" fontId="22" fillId="0" borderId="90" xfId="0" applyNumberFormat="1" applyFont="1" applyBorder="1" applyAlignment="1">
      <alignment horizontal="right" vertical="center"/>
    </xf>
    <xf numFmtId="41" fontId="22" fillId="2" borderId="22" xfId="0" applyNumberFormat="1" applyFont="1" applyFill="1" applyBorder="1" applyAlignment="1">
      <alignment horizontal="right" vertical="center"/>
    </xf>
    <xf numFmtId="41" fontId="22" fillId="0" borderId="96" xfId="0" applyNumberFormat="1" applyFont="1" applyBorder="1" applyAlignment="1">
      <alignment horizontal="right" vertical="center"/>
    </xf>
    <xf numFmtId="41" fontId="14" fillId="0" borderId="0" xfId="0" applyNumberFormat="1" applyFont="1" applyAlignment="1">
      <alignment horizontal="right" vertical="center"/>
    </xf>
    <xf numFmtId="41" fontId="22" fillId="0" borderId="22" xfId="0" applyNumberFormat="1" applyFont="1" applyBorder="1" applyAlignment="1">
      <alignment horizontal="right" vertical="center"/>
    </xf>
    <xf numFmtId="41" fontId="22" fillId="2" borderId="111" xfId="0" applyNumberFormat="1" applyFont="1" applyFill="1" applyBorder="1" applyAlignment="1">
      <alignment horizontal="right" vertical="center"/>
    </xf>
    <xf numFmtId="41" fontId="22" fillId="2" borderId="23" xfId="0" applyNumberFormat="1" applyFont="1" applyFill="1" applyBorder="1" applyAlignment="1">
      <alignment horizontal="right" vertical="center"/>
    </xf>
    <xf numFmtId="176" fontId="14" fillId="0" borderId="0" xfId="0" applyNumberFormat="1" applyFont="1" applyAlignment="1">
      <alignment horizontal="right" vertical="center"/>
    </xf>
    <xf numFmtId="176" fontId="14" fillId="0" borderId="34" xfId="0" applyNumberFormat="1" applyFont="1" applyBorder="1" applyAlignment="1">
      <alignment horizontal="right" vertical="center"/>
    </xf>
    <xf numFmtId="0" fontId="0" fillId="0" borderId="47" xfId="0" applyBorder="1" applyAlignment="1">
      <alignment horizontal="center" vertical="center"/>
    </xf>
    <xf numFmtId="0" fontId="0" fillId="0" borderId="0" xfId="0">
      <alignment vertical="center"/>
    </xf>
    <xf numFmtId="0" fontId="14" fillId="0" borderId="0" xfId="0" applyFont="1" applyAlignment="1">
      <alignment horizontal="right" vertical="center"/>
    </xf>
    <xf numFmtId="179" fontId="14" fillId="0" borderId="0" xfId="0" applyNumberFormat="1" applyFont="1" applyAlignment="1">
      <alignment horizontal="center" vertical="center"/>
    </xf>
    <xf numFmtId="0" fontId="14" fillId="0" borderId="3" xfId="0" applyFont="1" applyBorder="1" applyAlignment="1">
      <alignment horizontal="center" vertical="center"/>
    </xf>
    <xf numFmtId="0" fontId="14" fillId="0" borderId="9" xfId="0" applyFont="1" applyBorder="1" applyAlignment="1">
      <alignment horizontal="center" vertical="center"/>
    </xf>
    <xf numFmtId="0" fontId="14" fillId="0" borderId="11" xfId="0" applyFont="1" applyBorder="1" applyAlignment="1">
      <alignment horizontal="center" vertical="center"/>
    </xf>
    <xf numFmtId="179" fontId="14" fillId="0" borderId="0" xfId="0" applyNumberFormat="1" applyFont="1" applyAlignment="1">
      <alignment horizontal="right" vertical="center"/>
    </xf>
    <xf numFmtId="179" fontId="14" fillId="0" borderId="47" xfId="0" applyNumberFormat="1" applyFont="1" applyBorder="1" applyAlignment="1">
      <alignment horizontal="center" vertical="center" shrinkToFit="1"/>
    </xf>
    <xf numFmtId="179" fontId="14" fillId="0" borderId="63" xfId="0" applyNumberFormat="1" applyFont="1" applyBorder="1" applyAlignment="1">
      <alignment horizontal="center" vertical="center"/>
    </xf>
    <xf numFmtId="0" fontId="14" fillId="0" borderId="2" xfId="0" applyFont="1" applyBorder="1" applyAlignment="1">
      <alignment horizontal="center" vertical="center"/>
    </xf>
    <xf numFmtId="0" fontId="0" fillId="0" borderId="4" xfId="0" applyBorder="1" applyAlignment="1">
      <alignment horizontal="center" vertical="center"/>
    </xf>
    <xf numFmtId="0" fontId="0" fillId="0" borderId="91" xfId="0" applyBorder="1" applyAlignment="1">
      <alignment horizontal="center" vertical="center" wrapText="1"/>
    </xf>
    <xf numFmtId="0" fontId="0" fillId="0" borderId="79" xfId="0" applyBorder="1" applyAlignment="1">
      <alignment horizontal="distributed" vertical="center"/>
    </xf>
    <xf numFmtId="0" fontId="0" fillId="2" borderId="19" xfId="0" applyFill="1" applyBorder="1" applyAlignment="1">
      <alignment horizontal="distributed" vertical="center"/>
    </xf>
    <xf numFmtId="0" fontId="0" fillId="2" borderId="26" xfId="0" applyFill="1" applyBorder="1" applyAlignment="1">
      <alignment horizontal="distributed" vertical="center"/>
    </xf>
    <xf numFmtId="0" fontId="0" fillId="0" borderId="0" xfId="0" applyAlignment="1">
      <alignment horizontal="center" vertical="center"/>
    </xf>
    <xf numFmtId="0" fontId="0" fillId="2" borderId="77" xfId="0" applyFill="1" applyBorder="1" applyAlignment="1">
      <alignment horizontal="distributed" vertical="center"/>
    </xf>
    <xf numFmtId="0" fontId="0" fillId="2" borderId="119" xfId="0" applyFill="1" applyBorder="1" applyAlignment="1">
      <alignment horizontal="distributed" vertical="center"/>
    </xf>
    <xf numFmtId="0" fontId="0" fillId="0" borderId="79" xfId="0" applyBorder="1" applyAlignment="1">
      <alignment horizontal="distributed" vertical="center" wrapText="1"/>
    </xf>
    <xf numFmtId="0" fontId="0" fillId="2" borderId="4" xfId="0" applyFill="1" applyBorder="1" applyAlignment="1">
      <alignment horizontal="center" vertical="center"/>
    </xf>
    <xf numFmtId="0" fontId="0" fillId="0" borderId="12" xfId="0" applyBorder="1" applyAlignment="1">
      <alignment horizontal="center" vertical="center"/>
    </xf>
    <xf numFmtId="0" fontId="0" fillId="0" borderId="56" xfId="0" applyBorder="1" applyAlignment="1">
      <alignment horizontal="center" vertical="center"/>
    </xf>
    <xf numFmtId="179" fontId="0" fillId="0" borderId="105" xfId="0" applyNumberFormat="1" applyBorder="1" applyAlignment="1">
      <alignment horizontal="center" vertical="center" shrinkToFit="1"/>
    </xf>
    <xf numFmtId="0" fontId="0" fillId="0" borderId="9" xfId="0"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1" xfId="0" applyBorder="1" applyAlignment="1">
      <alignment horizontal="center" vertical="center"/>
    </xf>
    <xf numFmtId="0" fontId="0" fillId="0" borderId="151" xfId="0" applyBorder="1" applyAlignment="1">
      <alignment horizontal="center" vertical="center"/>
    </xf>
    <xf numFmtId="0" fontId="0" fillId="0" borderId="152" xfId="0" applyBorder="1" applyAlignment="1">
      <alignment horizontal="center" vertical="center"/>
    </xf>
    <xf numFmtId="0" fontId="0" fillId="0" borderId="148" xfId="0" applyBorder="1" applyAlignment="1">
      <alignment horizontal="center" vertical="center"/>
    </xf>
    <xf numFmtId="0" fontId="14" fillId="2" borderId="5" xfId="0" applyFont="1" applyFill="1" applyBorder="1" applyAlignment="1">
      <alignment horizontal="center" vertical="center"/>
    </xf>
    <xf numFmtId="0" fontId="14" fillId="0" borderId="5" xfId="0" applyFont="1" applyBorder="1" applyAlignment="1">
      <alignment horizontal="center" vertical="center"/>
    </xf>
    <xf numFmtId="0" fontId="0" fillId="0" borderId="28"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wrapText="1"/>
    </xf>
    <xf numFmtId="41" fontId="22" fillId="0" borderId="3" xfId="0" applyNumberFormat="1" applyFont="1" applyBorder="1" applyAlignment="1">
      <alignment horizontal="right" vertical="center" shrinkToFit="1"/>
    </xf>
    <xf numFmtId="41" fontId="22" fillId="2" borderId="6" xfId="0" applyNumberFormat="1" applyFont="1" applyFill="1" applyBorder="1" applyAlignment="1">
      <alignment horizontal="right" vertical="center" shrinkToFit="1"/>
    </xf>
    <xf numFmtId="41" fontId="22" fillId="0" borderId="6" xfId="0" applyNumberFormat="1" applyFont="1" applyBorder="1" applyAlignment="1">
      <alignment horizontal="right" vertical="center" shrinkToFit="1"/>
    </xf>
    <xf numFmtId="41" fontId="22" fillId="2" borderId="11" xfId="0" applyNumberFormat="1" applyFont="1" applyFill="1" applyBorder="1" applyAlignment="1">
      <alignment horizontal="right" vertical="center" shrinkToFit="1"/>
    </xf>
    <xf numFmtId="41" fontId="22" fillId="2" borderId="15" xfId="0" applyNumberFormat="1" applyFont="1" applyFill="1" applyBorder="1" applyAlignment="1">
      <alignment horizontal="right" vertical="center" shrinkToFit="1"/>
    </xf>
    <xf numFmtId="179" fontId="25" fillId="0" borderId="0" xfId="0" applyNumberFormat="1" applyFont="1">
      <alignment vertical="center"/>
    </xf>
    <xf numFmtId="0" fontId="26" fillId="0" borderId="0" xfId="0" applyFont="1">
      <alignment vertical="center"/>
    </xf>
    <xf numFmtId="187" fontId="26" fillId="0" borderId="0" xfId="1" applyNumberFormat="1" applyFont="1" applyFill="1">
      <alignment vertical="center"/>
    </xf>
    <xf numFmtId="41" fontId="29" fillId="0" borderId="0" xfId="0" applyNumberFormat="1" applyFont="1" applyAlignment="1">
      <alignment horizontal="right" vertical="center"/>
    </xf>
    <xf numFmtId="41" fontId="26" fillId="0" borderId="0" xfId="0" applyNumberFormat="1" applyFont="1" applyAlignment="1">
      <alignment horizontal="right" vertical="center"/>
    </xf>
    <xf numFmtId="0" fontId="26" fillId="0" borderId="0" xfId="0" applyFont="1" applyFill="1">
      <alignment vertical="center"/>
    </xf>
    <xf numFmtId="182" fontId="26" fillId="0" borderId="0" xfId="0" applyNumberFormat="1" applyFont="1" applyFill="1">
      <alignment vertical="center"/>
    </xf>
    <xf numFmtId="49" fontId="26" fillId="0" borderId="104" xfId="0" applyNumberFormat="1" applyFont="1" applyFill="1" applyBorder="1" applyAlignment="1">
      <alignment horizontal="left" vertical="center"/>
    </xf>
    <xf numFmtId="0" fontId="26" fillId="0" borderId="104" xfId="0" applyFont="1" applyFill="1" applyBorder="1">
      <alignment vertical="center"/>
    </xf>
    <xf numFmtId="0" fontId="27" fillId="0" borderId="104" xfId="0" applyFont="1" applyFill="1" applyBorder="1" applyAlignment="1">
      <alignment horizontal="left" vertical="center"/>
    </xf>
    <xf numFmtId="177" fontId="27" fillId="0" borderId="104" xfId="0" applyNumberFormat="1" applyFont="1" applyFill="1" applyBorder="1" applyAlignment="1">
      <alignment horizontal="right" vertical="center"/>
    </xf>
    <xf numFmtId="182" fontId="26" fillId="0" borderId="0" xfId="0" applyNumberFormat="1" applyFont="1" applyFill="1" applyAlignment="1">
      <alignment horizontal="right" vertical="center"/>
    </xf>
    <xf numFmtId="0" fontId="28" fillId="0" borderId="104" xfId="0" applyFont="1" applyFill="1" applyBorder="1" applyAlignment="1">
      <alignment horizontal="left" vertical="center"/>
    </xf>
    <xf numFmtId="177" fontId="28" fillId="0" borderId="104" xfId="0" applyNumberFormat="1" applyFont="1" applyFill="1" applyBorder="1" applyAlignment="1">
      <alignment horizontal="right" vertical="center"/>
    </xf>
    <xf numFmtId="182" fontId="29" fillId="0" borderId="0" xfId="0" applyNumberFormat="1" applyFont="1" applyFill="1" applyAlignment="1">
      <alignment horizontal="right" vertical="center"/>
    </xf>
    <xf numFmtId="0" fontId="27" fillId="0" borderId="0" xfId="0" applyFont="1" applyFill="1">
      <alignment vertical="center"/>
    </xf>
    <xf numFmtId="49" fontId="27" fillId="0" borderId="0" xfId="0" applyNumberFormat="1" applyFont="1" applyFill="1">
      <alignment vertical="center"/>
    </xf>
    <xf numFmtId="0" fontId="27" fillId="0" borderId="104" xfId="0" applyFont="1" applyFill="1" applyBorder="1">
      <alignment vertical="center"/>
    </xf>
    <xf numFmtId="0" fontId="27" fillId="0" borderId="104" xfId="0" applyFont="1" applyFill="1" applyBorder="1" applyAlignment="1">
      <alignment horizontal="center" vertical="center"/>
    </xf>
    <xf numFmtId="180" fontId="27" fillId="0" borderId="104" xfId="0" applyNumberFormat="1" applyFont="1" applyFill="1" applyBorder="1" applyAlignment="1">
      <alignment horizontal="right" vertical="center"/>
    </xf>
    <xf numFmtId="182" fontId="26" fillId="0" borderId="0" xfId="0" applyNumberFormat="1" applyFont="1" applyFill="1" applyAlignment="1">
      <alignment horizontal="center" vertical="center"/>
    </xf>
    <xf numFmtId="0" fontId="30" fillId="0" borderId="0" xfId="0" applyFont="1" applyFill="1">
      <alignment vertical="center"/>
    </xf>
    <xf numFmtId="49" fontId="26" fillId="0" borderId="0" xfId="0" applyNumberFormat="1" applyFont="1" applyFill="1">
      <alignment vertical="center"/>
    </xf>
    <xf numFmtId="49" fontId="26" fillId="0" borderId="104" xfId="0" applyNumberFormat="1" applyFont="1" applyFill="1" applyBorder="1">
      <alignment vertical="center"/>
    </xf>
    <xf numFmtId="0" fontId="26" fillId="0" borderId="104" xfId="0" applyFont="1" applyFill="1" applyBorder="1" applyAlignment="1">
      <alignment horizontal="center" vertical="center"/>
    </xf>
    <xf numFmtId="0" fontId="26" fillId="0" borderId="104" xfId="0" applyFont="1" applyFill="1" applyBorder="1" applyAlignment="1">
      <alignment vertical="center" shrinkToFit="1"/>
    </xf>
    <xf numFmtId="179" fontId="27" fillId="0" borderId="104" xfId="0" applyNumberFormat="1" applyFont="1" applyFill="1" applyBorder="1">
      <alignment vertical="center"/>
    </xf>
    <xf numFmtId="182" fontId="27" fillId="0" borderId="0" xfId="0" applyNumberFormat="1" applyFont="1" applyFill="1" applyAlignment="1">
      <alignment horizontal="left" vertical="center"/>
    </xf>
    <xf numFmtId="179" fontId="31" fillId="0" borderId="104" xfId="0" applyNumberFormat="1" applyFont="1" applyFill="1" applyBorder="1" applyAlignment="1">
      <alignment horizontal="right" vertical="center"/>
    </xf>
    <xf numFmtId="0" fontId="27" fillId="0" borderId="104" xfId="0" applyFont="1" applyFill="1" applyBorder="1" applyAlignment="1">
      <alignment horizontal="distributed" vertical="center"/>
    </xf>
    <xf numFmtId="0" fontId="26" fillId="0" borderId="104" xfId="0" applyFont="1" applyFill="1" applyBorder="1" applyAlignment="1">
      <alignment horizontal="distributed" vertical="center"/>
    </xf>
    <xf numFmtId="189" fontId="27" fillId="0" borderId="0" xfId="0" applyNumberFormat="1" applyFont="1" applyFill="1" applyAlignment="1">
      <alignment horizontal="left" vertical="center"/>
    </xf>
    <xf numFmtId="0" fontId="31" fillId="0" borderId="104" xfId="0" applyFont="1" applyFill="1" applyBorder="1" applyAlignment="1">
      <alignment vertical="center" wrapText="1"/>
    </xf>
    <xf numFmtId="0" fontId="26" fillId="0" borderId="104" xfId="0" applyFont="1" applyFill="1" applyBorder="1" applyAlignment="1">
      <alignment vertical="center" wrapText="1"/>
    </xf>
    <xf numFmtId="0" fontId="31" fillId="0" borderId="104" xfId="0" applyFont="1" applyFill="1" applyBorder="1" applyAlignment="1">
      <alignment vertical="center" shrinkToFit="1"/>
    </xf>
    <xf numFmtId="0" fontId="27" fillId="0" borderId="104" xfId="0" applyFont="1" applyFill="1" applyBorder="1" applyAlignment="1">
      <alignment vertical="center" wrapText="1"/>
    </xf>
    <xf numFmtId="0" fontId="32" fillId="0" borderId="104" xfId="0" applyFont="1" applyFill="1" applyBorder="1" applyAlignment="1">
      <alignment horizontal="right" vertical="center" shrinkToFit="1"/>
    </xf>
    <xf numFmtId="179" fontId="33" fillId="0" borderId="104" xfId="0" applyNumberFormat="1" applyFont="1" applyFill="1" applyBorder="1">
      <alignment vertical="center"/>
    </xf>
    <xf numFmtId="182" fontId="26" fillId="0" borderId="0" xfId="0" applyNumberFormat="1" applyFont="1" applyFill="1" applyAlignment="1">
      <alignment horizontal="left" vertical="center"/>
    </xf>
    <xf numFmtId="179" fontId="34" fillId="0" borderId="104" xfId="0" applyNumberFormat="1" applyFont="1" applyFill="1" applyBorder="1">
      <alignment vertical="center"/>
    </xf>
    <xf numFmtId="0" fontId="29" fillId="0" borderId="0" xfId="0" applyFont="1" applyFill="1" applyAlignment="1">
      <alignment horizontal="center" vertical="center"/>
    </xf>
    <xf numFmtId="0" fontId="26" fillId="0" borderId="0" xfId="0" applyFont="1" applyFill="1" applyAlignment="1">
      <alignment horizontal="center" vertical="center"/>
    </xf>
    <xf numFmtId="0" fontId="29" fillId="0" borderId="104" xfId="0" applyFont="1" applyFill="1" applyBorder="1" applyAlignment="1">
      <alignment horizontal="center" vertical="center"/>
    </xf>
    <xf numFmtId="180" fontId="26" fillId="0" borderId="104" xfId="0" applyNumberFormat="1" applyFont="1" applyFill="1" applyBorder="1">
      <alignment vertical="center"/>
    </xf>
    <xf numFmtId="180" fontId="29" fillId="0" borderId="104" xfId="0" applyNumberFormat="1" applyFont="1" applyFill="1" applyBorder="1">
      <alignment vertical="center"/>
    </xf>
    <xf numFmtId="0" fontId="35" fillId="0" borderId="104" xfId="0" applyFont="1" applyFill="1" applyBorder="1">
      <alignment vertical="center"/>
    </xf>
    <xf numFmtId="180" fontId="26" fillId="0" borderId="104" xfId="0" applyNumberFormat="1" applyFont="1" applyFill="1" applyBorder="1" applyAlignment="1">
      <alignment horizontal="right" vertical="center"/>
    </xf>
    <xf numFmtId="0" fontId="26" fillId="0" borderId="39" xfId="0" applyFont="1" applyFill="1" applyBorder="1" applyAlignment="1">
      <alignment vertical="center" shrinkToFit="1"/>
    </xf>
    <xf numFmtId="180" fontId="26" fillId="0" borderId="0" xfId="0" applyNumberFormat="1" applyFont="1" applyFill="1">
      <alignment vertical="center"/>
    </xf>
    <xf numFmtId="0" fontId="29" fillId="0" borderId="0" xfId="0" applyFont="1" applyFill="1">
      <alignment vertical="center"/>
    </xf>
    <xf numFmtId="187" fontId="32" fillId="0" borderId="0" xfId="1" applyNumberFormat="1" applyFont="1" applyFill="1">
      <alignment vertical="center"/>
    </xf>
    <xf numFmtId="0" fontId="26" fillId="0" borderId="0" xfId="0" applyFont="1" applyFill="1" applyAlignment="1">
      <alignment vertical="center" shrinkToFit="1"/>
    </xf>
    <xf numFmtId="180" fontId="26" fillId="0" borderId="0" xfId="0" applyNumberFormat="1" applyFont="1" applyFill="1" applyAlignment="1">
      <alignment horizontal="right" vertical="center"/>
    </xf>
    <xf numFmtId="178" fontId="26" fillId="0" borderId="104" xfId="0" applyNumberFormat="1" applyFont="1" applyFill="1" applyBorder="1">
      <alignment vertical="center"/>
    </xf>
    <xf numFmtId="178" fontId="36" fillId="0" borderId="104" xfId="0" applyNumberFormat="1" applyFont="1" applyFill="1" applyBorder="1">
      <alignment vertical="center"/>
    </xf>
    <xf numFmtId="180" fontId="26" fillId="0" borderId="0" xfId="0" applyNumberFormat="1" applyFont="1" applyFill="1" applyAlignment="1">
      <alignment horizontal="right" vertical="center" indent="1" shrinkToFit="1"/>
    </xf>
    <xf numFmtId="187" fontId="26" fillId="0" borderId="0" xfId="0" applyNumberFormat="1" applyFont="1" applyFill="1">
      <alignment vertical="center"/>
    </xf>
    <xf numFmtId="0" fontId="26" fillId="0" borderId="62" xfId="0" applyFont="1" applyFill="1" applyBorder="1" applyAlignment="1">
      <alignment vertical="center" shrinkToFit="1"/>
    </xf>
    <xf numFmtId="0" fontId="29" fillId="0" borderId="0" xfId="0" applyFont="1" applyFill="1" applyAlignment="1">
      <alignment horizontal="distributed" vertical="center" shrinkToFit="1"/>
    </xf>
    <xf numFmtId="187" fontId="26" fillId="0" borderId="0" xfId="1" applyNumberFormat="1" applyFont="1" applyFill="1" applyBorder="1" applyAlignment="1">
      <alignment horizontal="right" vertical="center"/>
    </xf>
    <xf numFmtId="0" fontId="26" fillId="0" borderId="0" xfId="0" applyFont="1" applyFill="1" applyAlignment="1">
      <alignment horizontal="distributed" vertical="center" shrinkToFit="1"/>
    </xf>
    <xf numFmtId="0" fontId="36" fillId="0" borderId="0" xfId="0" applyFont="1" applyFill="1" applyAlignment="1">
      <alignment horizontal="distributed" vertical="center" shrinkToFit="1"/>
    </xf>
    <xf numFmtId="41" fontId="26" fillId="0" borderId="0" xfId="0" applyNumberFormat="1" applyFont="1" applyFill="1">
      <alignment vertical="center"/>
    </xf>
    <xf numFmtId="0" fontId="37" fillId="0" borderId="0" xfId="0" applyFont="1" applyFill="1" applyAlignment="1">
      <alignment vertical="center" shrinkToFit="1"/>
    </xf>
    <xf numFmtId="178" fontId="26" fillId="0" borderId="104" xfId="0" applyNumberFormat="1" applyFont="1" applyFill="1" applyBorder="1" applyAlignment="1">
      <alignment horizontal="right" vertical="center"/>
    </xf>
    <xf numFmtId="187" fontId="26" fillId="0" borderId="0" xfId="0" applyNumberFormat="1" applyFont="1" applyFill="1" applyAlignment="1">
      <alignment horizontal="right" vertical="center"/>
    </xf>
    <xf numFmtId="49" fontId="26" fillId="0" borderId="0" xfId="0" applyNumberFormat="1" applyFont="1" applyFill="1" applyAlignment="1">
      <alignment vertical="center" shrinkToFit="1"/>
    </xf>
    <xf numFmtId="180" fontId="26" fillId="0" borderId="0" xfId="0" applyNumberFormat="1" applyFont="1" applyFill="1" applyAlignment="1">
      <alignment horizontal="left" vertical="center"/>
    </xf>
    <xf numFmtId="0" fontId="27" fillId="0" borderId="104" xfId="0" applyFont="1" applyFill="1" applyBorder="1" applyAlignment="1">
      <alignment vertical="center" shrinkToFit="1"/>
    </xf>
    <xf numFmtId="41" fontId="27" fillId="0" borderId="104" xfId="0" applyNumberFormat="1" applyFont="1" applyFill="1" applyBorder="1">
      <alignment vertical="center"/>
    </xf>
    <xf numFmtId="0" fontId="27" fillId="0" borderId="0" xfId="0" applyFont="1" applyFill="1" applyAlignment="1">
      <alignment vertical="center" shrinkToFit="1"/>
    </xf>
    <xf numFmtId="41" fontId="31" fillId="0" borderId="104" xfId="0" applyNumberFormat="1" applyFont="1" applyFill="1" applyBorder="1" applyAlignment="1">
      <alignment horizontal="center" vertical="center"/>
    </xf>
    <xf numFmtId="0" fontId="0" fillId="0" borderId="0" xfId="0" applyFill="1">
      <alignment vertical="center"/>
    </xf>
    <xf numFmtId="182" fontId="0" fillId="0" borderId="0" xfId="0" applyNumberFormat="1" applyFill="1">
      <alignment vertical="center"/>
    </xf>
    <xf numFmtId="0" fontId="0" fillId="0" borderId="61" xfId="0" applyBorder="1" applyAlignment="1">
      <alignment horizontal="distributed" vertical="center"/>
    </xf>
    <xf numFmtId="0" fontId="0" fillId="0" borderId="130" xfId="0" applyBorder="1" applyAlignment="1">
      <alignment horizontal="distributed" vertical="center"/>
    </xf>
    <xf numFmtId="0" fontId="0" fillId="0" borderId="132" xfId="0" applyBorder="1" applyAlignment="1">
      <alignment horizontal="distributed" vertical="center"/>
    </xf>
    <xf numFmtId="0" fontId="0" fillId="0" borderId="133" xfId="0" applyBorder="1" applyAlignment="1">
      <alignment horizontal="distributed" vertical="center"/>
    </xf>
    <xf numFmtId="176" fontId="14" fillId="0" borderId="0" xfId="0" applyNumberFormat="1" applyFont="1" applyAlignment="1">
      <alignment horizontal="right" vertical="center"/>
    </xf>
    <xf numFmtId="176" fontId="14" fillId="0" borderId="110" xfId="0" applyNumberFormat="1" applyFont="1" applyBorder="1" applyAlignment="1">
      <alignment horizontal="right" vertical="center"/>
    </xf>
    <xf numFmtId="0" fontId="0" fillId="0" borderId="159" xfId="0" applyBorder="1" applyAlignment="1">
      <alignment horizontal="center" vertical="center"/>
    </xf>
    <xf numFmtId="0" fontId="0" fillId="0" borderId="113" xfId="0" applyBorder="1" applyAlignment="1">
      <alignment horizontal="center" vertical="center"/>
    </xf>
    <xf numFmtId="0" fontId="0" fillId="0" borderId="161" xfId="0" applyBorder="1" applyAlignment="1">
      <alignment horizontal="center" vertical="center"/>
    </xf>
    <xf numFmtId="0" fontId="0" fillId="0" borderId="81" xfId="0" applyBorder="1" applyAlignment="1">
      <alignment horizontal="center" vertical="center"/>
    </xf>
    <xf numFmtId="0" fontId="0" fillId="0" borderId="94" xfId="0" applyBorder="1" applyAlignment="1">
      <alignment horizontal="center" vertical="center"/>
    </xf>
    <xf numFmtId="176" fontId="14" fillId="0" borderId="31" xfId="0" applyNumberFormat="1" applyFont="1" applyBorder="1" applyAlignment="1">
      <alignment horizontal="right" vertical="center"/>
    </xf>
    <xf numFmtId="176" fontId="14" fillId="0" borderId="32" xfId="0" applyNumberFormat="1" applyFont="1" applyBorder="1" applyAlignment="1">
      <alignment horizontal="right" vertical="center"/>
    </xf>
    <xf numFmtId="176" fontId="14" fillId="0" borderId="34" xfId="0" applyNumberFormat="1" applyFont="1" applyBorder="1" applyAlignment="1">
      <alignment horizontal="right" vertical="center"/>
    </xf>
    <xf numFmtId="176" fontId="14" fillId="0" borderId="35" xfId="0" applyNumberFormat="1" applyFont="1" applyBorder="1" applyAlignment="1">
      <alignment horizontal="right" vertical="center"/>
    </xf>
    <xf numFmtId="176" fontId="14" fillId="0" borderId="52" xfId="0" applyNumberFormat="1" applyFont="1" applyBorder="1" applyAlignment="1">
      <alignment horizontal="right" vertical="center"/>
    </xf>
    <xf numFmtId="0" fontId="0" fillId="0" borderId="82" xfId="0" applyBorder="1" applyAlignment="1">
      <alignment horizontal="center" vertical="center"/>
    </xf>
    <xf numFmtId="0" fontId="0" fillId="0" borderId="102" xfId="0" applyBorder="1" applyAlignment="1">
      <alignment horizontal="center" vertical="center"/>
    </xf>
    <xf numFmtId="176" fontId="14" fillId="0" borderId="53" xfId="0" applyNumberFormat="1" applyFont="1" applyBorder="1" applyAlignment="1">
      <alignment horizontal="right" vertical="center"/>
    </xf>
    <xf numFmtId="0" fontId="1" fillId="0" borderId="0" xfId="0" applyFont="1" applyAlignment="1">
      <alignment horizontal="center" vertical="center"/>
    </xf>
    <xf numFmtId="0" fontId="0" fillId="0" borderId="0" xfId="0">
      <alignment vertical="center"/>
    </xf>
    <xf numFmtId="0" fontId="0" fillId="0" borderId="0" xfId="0" applyAlignment="1">
      <alignment horizontal="left" vertical="top" wrapText="1"/>
    </xf>
    <xf numFmtId="0" fontId="0" fillId="0" borderId="49" xfId="0" applyBorder="1" applyAlignment="1">
      <alignment horizontal="center" vertical="center"/>
    </xf>
    <xf numFmtId="0" fontId="0" fillId="0" borderId="60" xfId="0" applyBorder="1" applyAlignment="1">
      <alignment horizontal="center" vertical="center"/>
    </xf>
    <xf numFmtId="0" fontId="0" fillId="0" borderId="78" xfId="0" applyBorder="1" applyAlignment="1">
      <alignment horizontal="center" vertical="center"/>
    </xf>
    <xf numFmtId="0" fontId="0" fillId="0" borderId="68"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14" fillId="0" borderId="159" xfId="0" applyFont="1" applyBorder="1" applyAlignment="1">
      <alignment horizontal="center" vertical="center" justifyLastLine="1"/>
    </xf>
    <xf numFmtId="0" fontId="14" fillId="0" borderId="113" xfId="0" applyFont="1" applyBorder="1" applyAlignment="1">
      <alignment horizontal="center" vertical="center" justifyLastLine="1"/>
    </xf>
    <xf numFmtId="0" fontId="14" fillId="0" borderId="161" xfId="0" applyFont="1" applyBorder="1" applyAlignment="1">
      <alignment horizontal="center" vertical="center" justifyLastLine="1"/>
    </xf>
    <xf numFmtId="0" fontId="14" fillId="0" borderId="73"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99" xfId="0" applyFont="1" applyBorder="1" applyAlignment="1">
      <alignment horizontal="center" vertical="center" shrinkToFit="1"/>
    </xf>
    <xf numFmtId="0" fontId="14" fillId="0" borderId="160" xfId="0" applyFont="1" applyBorder="1" applyAlignment="1">
      <alignment horizontal="center" vertical="center" shrinkToFit="1"/>
    </xf>
    <xf numFmtId="0" fontId="0" fillId="2" borderId="126" xfId="0" applyFill="1" applyBorder="1" applyAlignment="1">
      <alignment horizontal="distributed" vertical="center"/>
    </xf>
    <xf numFmtId="0" fontId="0" fillId="2" borderId="153" xfId="0" applyFill="1" applyBorder="1" applyAlignment="1">
      <alignment horizontal="distributed" vertical="center"/>
    </xf>
    <xf numFmtId="0" fontId="0" fillId="2" borderId="128" xfId="0" applyFill="1" applyBorder="1" applyAlignment="1">
      <alignment horizontal="distributed" vertical="center"/>
    </xf>
    <xf numFmtId="0" fontId="0" fillId="0" borderId="98" xfId="0" applyBorder="1" applyAlignment="1">
      <alignment horizontal="center" vertical="center"/>
    </xf>
    <xf numFmtId="0" fontId="0" fillId="0" borderId="103" xfId="0" applyBorder="1" applyAlignment="1">
      <alignment horizontal="center" vertical="center"/>
    </xf>
    <xf numFmtId="176" fontId="14" fillId="0" borderId="130" xfId="0" applyNumberFormat="1" applyFont="1" applyBorder="1" applyAlignment="1">
      <alignment horizontal="right" vertical="center"/>
    </xf>
    <xf numFmtId="0" fontId="14" fillId="0" borderId="60" xfId="0" applyFont="1" applyBorder="1" applyAlignment="1">
      <alignment horizontal="right" vertical="center"/>
    </xf>
    <xf numFmtId="179" fontId="22" fillId="0" borderId="134" xfId="0" applyNumberFormat="1" applyFont="1" applyBorder="1" applyAlignment="1">
      <alignment horizontal="center" vertical="center"/>
    </xf>
    <xf numFmtId="179" fontId="22" fillId="0" borderId="135" xfId="0" applyNumberFormat="1" applyFont="1" applyBorder="1" applyAlignment="1">
      <alignment horizontal="center" vertical="center"/>
    </xf>
    <xf numFmtId="179" fontId="22" fillId="0" borderId="117" xfId="0" applyNumberFormat="1" applyFont="1" applyBorder="1" applyAlignment="1">
      <alignment horizontal="center" vertical="center"/>
    </xf>
    <xf numFmtId="179" fontId="22" fillId="0" borderId="130" xfId="0" applyNumberFormat="1"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3" xfId="0" applyFont="1" applyBorder="1" applyAlignment="1">
      <alignment horizontal="center" vertical="center"/>
    </xf>
    <xf numFmtId="0" fontId="14" fillId="0" borderId="45" xfId="0" applyFont="1" applyBorder="1" applyAlignment="1">
      <alignment horizontal="center" vertical="center"/>
    </xf>
    <xf numFmtId="0" fontId="14" fillId="0" borderId="14" xfId="0" applyFont="1" applyBorder="1" applyAlignment="1">
      <alignment horizontal="center" vertical="center"/>
    </xf>
    <xf numFmtId="0" fontId="14" fillId="0" borderId="19" xfId="0" applyFont="1" applyBorder="1" applyAlignment="1">
      <alignment horizontal="center" vertical="center"/>
    </xf>
    <xf numFmtId="179" fontId="14" fillId="0" borderId="49" xfId="0" applyNumberFormat="1" applyFont="1" applyBorder="1" applyAlignment="1">
      <alignment horizontal="center" vertical="center"/>
    </xf>
    <xf numFmtId="179" fontId="14" fillId="0" borderId="60" xfId="0" applyNumberFormat="1" applyFont="1" applyBorder="1" applyAlignment="1">
      <alignment horizontal="center" vertical="center"/>
    </xf>
    <xf numFmtId="179" fontId="14" fillId="0" borderId="39" xfId="0" applyNumberFormat="1" applyFont="1" applyBorder="1" applyAlignment="1">
      <alignment horizontal="center" vertical="center"/>
    </xf>
    <xf numFmtId="179" fontId="14" fillId="0" borderId="0" xfId="0" applyNumberFormat="1" applyFont="1" applyBorder="1" applyAlignment="1">
      <alignment horizontal="center" vertical="center"/>
    </xf>
    <xf numFmtId="179" fontId="14" fillId="0" borderId="115" xfId="0" applyNumberFormat="1" applyFont="1" applyBorder="1" applyAlignment="1">
      <alignment horizontal="center" vertical="center"/>
    </xf>
    <xf numFmtId="179" fontId="14" fillId="0" borderId="63" xfId="0" applyNumberFormat="1" applyFont="1" applyBorder="1" applyAlignment="1">
      <alignment horizontal="center" vertical="center"/>
    </xf>
    <xf numFmtId="0" fontId="14" fillId="0" borderId="2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50" xfId="0" applyFont="1" applyBorder="1" applyAlignment="1">
      <alignment horizontal="center" vertical="center" wrapText="1"/>
    </xf>
    <xf numFmtId="0" fontId="14" fillId="0" borderId="135" xfId="0" applyFont="1" applyBorder="1" applyAlignment="1">
      <alignment horizontal="center" vertical="center" wrapText="1"/>
    </xf>
    <xf numFmtId="0" fontId="14" fillId="0" borderId="19" xfId="0" applyFont="1" applyBorder="1" applyAlignment="1">
      <alignment horizontal="center" vertical="center" wrapText="1"/>
    </xf>
    <xf numFmtId="0" fontId="14" fillId="2" borderId="148" xfId="0" applyFont="1" applyFill="1" applyBorder="1" applyAlignment="1">
      <alignment horizontal="center" vertical="center"/>
    </xf>
    <xf numFmtId="0" fontId="14" fillId="2" borderId="149" xfId="0" applyFont="1" applyFill="1" applyBorder="1" applyAlignment="1">
      <alignment horizontal="center" vertical="center"/>
    </xf>
    <xf numFmtId="0" fontId="14" fillId="2" borderId="90" xfId="0" applyFont="1" applyFill="1" applyBorder="1" applyAlignment="1">
      <alignment horizontal="center" vertical="center"/>
    </xf>
    <xf numFmtId="0" fontId="14" fillId="2" borderId="148" xfId="0" applyFont="1" applyFill="1" applyBorder="1" applyAlignment="1">
      <alignment horizontal="center" vertical="center" wrapText="1"/>
    </xf>
    <xf numFmtId="0" fontId="14" fillId="2" borderId="28" xfId="0" applyFont="1" applyFill="1" applyBorder="1" applyAlignment="1">
      <alignment horizontal="center" vertical="center" wrapText="1"/>
    </xf>
    <xf numFmtId="179" fontId="14" fillId="2" borderId="76" xfId="0" applyNumberFormat="1" applyFont="1" applyFill="1" applyBorder="1" applyAlignment="1">
      <alignment horizontal="center" vertical="center"/>
    </xf>
    <xf numFmtId="179" fontId="14" fillId="2" borderId="31" xfId="0" applyNumberFormat="1" applyFont="1" applyFill="1" applyBorder="1" applyAlignment="1">
      <alignment horizontal="center" vertical="center"/>
    </xf>
    <xf numFmtId="179" fontId="14" fillId="2" borderId="77" xfId="0" applyNumberFormat="1" applyFont="1" applyFill="1" applyBorder="1" applyAlignment="1">
      <alignment horizontal="center" vertical="center"/>
    </xf>
    <xf numFmtId="179" fontId="14" fillId="2" borderId="6" xfId="0" applyNumberFormat="1" applyFont="1" applyFill="1" applyBorder="1" applyAlignment="1">
      <alignment horizontal="center" vertical="center"/>
    </xf>
    <xf numFmtId="179" fontId="14" fillId="2" borderId="0" xfId="0" applyNumberFormat="1" applyFont="1" applyFill="1" applyBorder="1" applyAlignment="1">
      <alignment horizontal="center" vertical="center"/>
    </xf>
    <xf numFmtId="179" fontId="14" fillId="2" borderId="45" xfId="0" applyNumberFormat="1" applyFont="1" applyFill="1" applyBorder="1" applyAlignment="1">
      <alignment horizontal="center" vertical="center"/>
    </xf>
    <xf numFmtId="179" fontId="14" fillId="2" borderId="150" xfId="0" applyNumberFormat="1" applyFont="1" applyFill="1" applyBorder="1" applyAlignment="1">
      <alignment horizontal="center" vertical="center"/>
    </xf>
    <xf numFmtId="179" fontId="14" fillId="2" borderId="153" xfId="0" applyNumberFormat="1" applyFont="1" applyFill="1" applyBorder="1" applyAlignment="1">
      <alignment horizontal="center" vertical="center"/>
    </xf>
    <xf numFmtId="179" fontId="14" fillId="2" borderId="11" xfId="0" applyNumberFormat="1" applyFont="1" applyFill="1" applyBorder="1" applyAlignment="1">
      <alignment horizontal="center" vertical="center"/>
    </xf>
    <xf numFmtId="179" fontId="14" fillId="2" borderId="2" xfId="0" applyNumberFormat="1" applyFont="1" applyFill="1" applyBorder="1" applyAlignment="1">
      <alignment horizontal="center" vertical="center"/>
    </xf>
    <xf numFmtId="179" fontId="22" fillId="0" borderId="153" xfId="0" applyNumberFormat="1" applyFont="1" applyBorder="1" applyAlignment="1">
      <alignment horizontal="center" vertical="center" shrinkToFit="1"/>
    </xf>
    <xf numFmtId="0" fontId="14" fillId="2" borderId="28" xfId="0" applyFont="1" applyFill="1" applyBorder="1" applyAlignment="1">
      <alignment horizontal="center" vertical="center"/>
    </xf>
    <xf numFmtId="0" fontId="14" fillId="0" borderId="156" xfId="0" applyFont="1" applyBorder="1" applyAlignment="1">
      <alignment horizontal="center" vertical="center" wrapText="1"/>
    </xf>
    <xf numFmtId="0" fontId="14" fillId="0" borderId="111" xfId="0" applyFont="1" applyBorder="1" applyAlignment="1">
      <alignment horizontal="center" vertical="center" wrapText="1"/>
    </xf>
    <xf numFmtId="179" fontId="14" fillId="0" borderId="0" xfId="0" applyNumberFormat="1" applyFont="1" applyAlignment="1">
      <alignment horizontal="right" vertical="center"/>
    </xf>
    <xf numFmtId="179" fontId="22" fillId="0" borderId="0" xfId="0" applyNumberFormat="1" applyFont="1" applyAlignment="1">
      <alignment horizontal="center" vertical="center" shrinkToFit="1"/>
    </xf>
    <xf numFmtId="0" fontId="21" fillId="0" borderId="150" xfId="0" applyFont="1" applyBorder="1" applyAlignment="1">
      <alignment horizontal="center" vertical="center" wrapText="1"/>
    </xf>
    <xf numFmtId="0" fontId="21" fillId="0" borderId="135"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9" xfId="0" applyFont="1" applyBorder="1" applyAlignment="1">
      <alignment horizontal="center" vertical="center" wrapText="1"/>
    </xf>
    <xf numFmtId="179" fontId="22" fillId="0" borderId="31" xfId="0" applyNumberFormat="1" applyFont="1" applyBorder="1" applyAlignment="1">
      <alignment horizontal="center" vertical="center" shrinkToFit="1"/>
    </xf>
    <xf numFmtId="179" fontId="22" fillId="0" borderId="32" xfId="0" applyNumberFormat="1" applyFont="1" applyBorder="1" applyAlignment="1">
      <alignment horizontal="center" vertical="center" shrinkToFit="1"/>
    </xf>
    <xf numFmtId="176" fontId="22" fillId="0" borderId="31" xfId="0" applyNumberFormat="1" applyFont="1" applyBorder="1" applyAlignment="1">
      <alignment horizontal="right" vertical="center" shrinkToFit="1"/>
    </xf>
    <xf numFmtId="176" fontId="22" fillId="0" borderId="153" xfId="0" applyNumberFormat="1" applyFont="1" applyBorder="1" applyAlignment="1">
      <alignment horizontal="right" vertical="center" shrinkToFit="1"/>
    </xf>
    <xf numFmtId="179" fontId="14" fillId="0" borderId="162" xfId="0" applyNumberFormat="1" applyFont="1" applyBorder="1" applyAlignment="1">
      <alignment horizontal="center" vertical="center" shrinkToFit="1"/>
    </xf>
    <xf numFmtId="179" fontId="14" fillId="0" borderId="163" xfId="0" applyNumberFormat="1" applyFont="1" applyBorder="1" applyAlignment="1">
      <alignment horizontal="center" vertical="center" shrinkToFit="1"/>
    </xf>
    <xf numFmtId="179" fontId="14" fillId="0" borderId="81" xfId="0" applyNumberFormat="1" applyFont="1" applyBorder="1" applyAlignment="1">
      <alignment horizontal="center" vertical="center" shrinkToFit="1"/>
    </xf>
    <xf numFmtId="179" fontId="14" fillId="0" borderId="94" xfId="0" applyNumberFormat="1" applyFont="1" applyBorder="1" applyAlignment="1">
      <alignment horizontal="center" vertical="center" shrinkToFit="1"/>
    </xf>
    <xf numFmtId="179" fontId="14" fillId="0" borderId="81" xfId="0" applyNumberFormat="1" applyFont="1" applyBorder="1" applyAlignment="1">
      <alignment horizontal="center" vertical="center"/>
    </xf>
    <xf numFmtId="179" fontId="14" fillId="0" borderId="59" xfId="0" applyNumberFormat="1" applyFont="1" applyBorder="1" applyAlignment="1">
      <alignment horizontal="center" vertical="center"/>
    </xf>
    <xf numFmtId="179" fontId="14" fillId="0" borderId="94" xfId="0" applyNumberFormat="1" applyFont="1" applyBorder="1" applyAlignment="1">
      <alignment horizontal="center" vertical="center"/>
    </xf>
    <xf numFmtId="179" fontId="14" fillId="0" borderId="82" xfId="0" applyNumberFormat="1" applyFont="1" applyBorder="1" applyAlignment="1">
      <alignment horizontal="center" vertical="center"/>
    </xf>
    <xf numFmtId="179" fontId="14" fillId="0" borderId="42" xfId="0" applyNumberFormat="1" applyFont="1" applyBorder="1" applyAlignment="1">
      <alignment horizontal="center" vertical="center"/>
    </xf>
    <xf numFmtId="179" fontId="14" fillId="0" borderId="6" xfId="0" applyNumberFormat="1" applyFont="1" applyBorder="1" applyAlignment="1">
      <alignment horizontal="center" vertical="center"/>
    </xf>
    <xf numFmtId="179" fontId="14" fillId="0" borderId="65" xfId="0" applyNumberFormat="1" applyFont="1" applyBorder="1" applyAlignment="1">
      <alignment horizontal="center" vertical="center"/>
    </xf>
    <xf numFmtId="179" fontId="14" fillId="0" borderId="82" xfId="0" applyNumberFormat="1" applyFont="1" applyBorder="1" applyAlignment="1">
      <alignment horizontal="center" vertical="center" shrinkToFit="1"/>
    </xf>
    <xf numFmtId="179" fontId="14" fillId="0" borderId="142" xfId="0" applyNumberFormat="1" applyFont="1" applyBorder="1" applyAlignment="1">
      <alignment horizontal="center" vertical="center" shrinkToFit="1"/>
    </xf>
    <xf numFmtId="179" fontId="14" fillId="0" borderId="28" xfId="0" applyNumberFormat="1" applyFont="1" applyBorder="1" applyAlignment="1">
      <alignment horizontal="center" vertical="center" shrinkToFit="1"/>
    </xf>
    <xf numFmtId="179" fontId="14" fillId="0" borderId="148" xfId="0" applyNumberFormat="1" applyFont="1" applyBorder="1" applyAlignment="1">
      <alignment horizontal="center" vertical="center" shrinkToFit="1"/>
    </xf>
    <xf numFmtId="179" fontId="14" fillId="0" borderId="141" xfId="0" applyNumberFormat="1" applyFont="1" applyBorder="1" applyAlignment="1">
      <alignment horizontal="center" vertical="center" shrinkToFit="1"/>
    </xf>
    <xf numFmtId="179" fontId="22" fillId="0" borderId="110" xfId="0" applyNumberFormat="1" applyFont="1" applyBorder="1" applyAlignment="1">
      <alignment horizontal="center" vertical="center" shrinkToFit="1"/>
    </xf>
    <xf numFmtId="179" fontId="22" fillId="0" borderId="0" xfId="0" applyNumberFormat="1" applyFont="1" applyAlignment="1">
      <alignment horizontal="center" vertical="center"/>
    </xf>
    <xf numFmtId="179" fontId="22" fillId="0" borderId="34" xfId="0" applyNumberFormat="1" applyFont="1" applyBorder="1" applyAlignment="1">
      <alignment horizontal="center" vertical="center" shrinkToFit="1"/>
    </xf>
    <xf numFmtId="179" fontId="22" fillId="0" borderId="35" xfId="0" applyNumberFormat="1" applyFont="1" applyBorder="1" applyAlignment="1">
      <alignment horizontal="center" vertical="center" shrinkToFit="1"/>
    </xf>
    <xf numFmtId="0" fontId="14" fillId="0" borderId="60" xfId="0" applyFont="1" applyBorder="1" applyAlignment="1">
      <alignment horizontal="left" vertical="center"/>
    </xf>
    <xf numFmtId="179" fontId="22" fillId="0" borderId="34" xfId="0" applyNumberFormat="1" applyFont="1" applyBorder="1" applyAlignment="1">
      <alignment horizontal="center" vertical="center"/>
    </xf>
    <xf numFmtId="0" fontId="14" fillId="0" borderId="0" xfId="0" applyFont="1" applyAlignment="1">
      <alignment horizontal="left" vertical="center"/>
    </xf>
    <xf numFmtId="179" fontId="22" fillId="0" borderId="33" xfId="0" applyNumberFormat="1" applyFont="1" applyBorder="1" applyAlignment="1">
      <alignment horizontal="center" vertical="center" shrinkToFit="1"/>
    </xf>
    <xf numFmtId="179" fontId="22" fillId="0" borderId="5" xfId="0" applyNumberFormat="1" applyFont="1" applyBorder="1" applyAlignment="1">
      <alignment horizontal="center" vertical="center" shrinkToFit="1"/>
    </xf>
    <xf numFmtId="179" fontId="14" fillId="0" borderId="0" xfId="0" applyNumberFormat="1" applyFont="1" applyAlignment="1">
      <alignment horizontal="center" vertical="center"/>
    </xf>
    <xf numFmtId="179" fontId="14" fillId="2" borderId="0" xfId="0" applyNumberFormat="1" applyFont="1" applyFill="1" applyAlignment="1">
      <alignment horizontal="center" vertical="center"/>
    </xf>
    <xf numFmtId="179" fontId="14" fillId="2" borderId="4" xfId="0" applyNumberFormat="1" applyFont="1" applyFill="1" applyBorder="1" applyAlignment="1">
      <alignment horizontal="center" vertical="center"/>
    </xf>
    <xf numFmtId="179" fontId="14" fillId="2" borderId="5" xfId="0" applyNumberFormat="1" applyFont="1" applyFill="1" applyBorder="1" applyAlignment="1">
      <alignment horizontal="center" vertical="center"/>
    </xf>
    <xf numFmtId="179" fontId="14" fillId="0" borderId="47" xfId="0" applyNumberFormat="1" applyFont="1" applyBorder="1" applyAlignment="1">
      <alignment horizontal="center" vertical="center"/>
    </xf>
    <xf numFmtId="179" fontId="14" fillId="0" borderId="75" xfId="0" applyNumberFormat="1" applyFont="1" applyBorder="1" applyAlignment="1">
      <alignment horizontal="center" vertical="center"/>
    </xf>
    <xf numFmtId="179" fontId="14" fillId="0" borderId="47" xfId="0" applyNumberFormat="1" applyFont="1" applyBorder="1" applyAlignment="1">
      <alignment horizontal="center" vertical="center" shrinkToFit="1"/>
    </xf>
    <xf numFmtId="179" fontId="14" fillId="0" borderId="41" xfId="0" applyNumberFormat="1" applyFont="1" applyBorder="1" applyAlignment="1">
      <alignment horizontal="center" vertical="center" shrinkToFit="1"/>
    </xf>
    <xf numFmtId="179" fontId="14" fillId="0" borderId="3" xfId="0" applyNumberFormat="1" applyFont="1" applyBorder="1" applyAlignment="1">
      <alignment horizontal="center" vertical="center" shrinkToFit="1"/>
    </xf>
    <xf numFmtId="179" fontId="14" fillId="0" borderId="75" xfId="0" applyNumberFormat="1" applyFont="1" applyBorder="1" applyAlignment="1">
      <alignment horizontal="center" vertical="center" shrinkToFit="1"/>
    </xf>
    <xf numFmtId="0" fontId="14" fillId="0" borderId="0" xfId="0" applyFont="1" applyAlignment="1">
      <alignment horizontal="center" vertical="center" wrapText="1"/>
    </xf>
    <xf numFmtId="0" fontId="14" fillId="2" borderId="11"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1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19" xfId="0" applyFont="1" applyFill="1" applyBorder="1" applyAlignment="1">
      <alignment horizontal="center" vertical="center"/>
    </xf>
    <xf numFmtId="0" fontId="14" fillId="0" borderId="4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176" fontId="22" fillId="0" borderId="5" xfId="0" applyNumberFormat="1" applyFont="1" applyBorder="1" applyAlignment="1">
      <alignment horizontal="right" vertical="center" shrinkToFit="1"/>
    </xf>
    <xf numFmtId="0" fontId="14" fillId="0" borderId="131" xfId="0" applyFont="1" applyBorder="1" applyAlignment="1">
      <alignment horizontal="center" vertical="center" textRotation="255"/>
    </xf>
    <xf numFmtId="0" fontId="14" fillId="0" borderId="54"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146" xfId="0" applyFont="1" applyBorder="1" applyAlignment="1">
      <alignment horizontal="center" vertical="center" textRotation="255"/>
    </xf>
    <xf numFmtId="0" fontId="14" fillId="0" borderId="168" xfId="0" applyFont="1" applyBorder="1" applyAlignment="1">
      <alignment horizontal="center" vertical="center" textRotation="255"/>
    </xf>
    <xf numFmtId="0" fontId="14" fillId="0" borderId="169" xfId="0" applyFont="1" applyBorder="1" applyAlignment="1">
      <alignment horizontal="center" vertical="center" textRotation="255"/>
    </xf>
    <xf numFmtId="0" fontId="14" fillId="0" borderId="170" xfId="0" applyFont="1" applyBorder="1" applyAlignment="1">
      <alignment horizontal="center" vertical="center" textRotation="255"/>
    </xf>
    <xf numFmtId="0" fontId="14" fillId="0" borderId="167" xfId="0" applyFont="1" applyBorder="1" applyAlignment="1">
      <alignment horizontal="center" vertical="center" textRotation="255"/>
    </xf>
    <xf numFmtId="0" fontId="14" fillId="0" borderId="137" xfId="0" applyFont="1" applyBorder="1" applyAlignment="1">
      <alignment horizontal="distributed" vertical="center"/>
    </xf>
    <xf numFmtId="0" fontId="14" fillId="0" borderId="128" xfId="0" applyFont="1" applyBorder="1" applyAlignment="1">
      <alignment horizontal="distributed" vertical="center"/>
    </xf>
    <xf numFmtId="0" fontId="14" fillId="0" borderId="150" xfId="0" applyFont="1" applyBorder="1" applyAlignment="1">
      <alignment horizontal="distributed" vertical="center"/>
    </xf>
    <xf numFmtId="0" fontId="14" fillId="0" borderId="62" xfId="0" applyFont="1" applyBorder="1" applyAlignment="1">
      <alignment horizontal="distributed" vertical="center"/>
    </xf>
    <xf numFmtId="0" fontId="14" fillId="0" borderId="45" xfId="0" applyFont="1" applyBorder="1" applyAlignment="1">
      <alignment horizontal="distributed" vertical="center"/>
    </xf>
    <xf numFmtId="0" fontId="14" fillId="0" borderId="61" xfId="0" applyFont="1" applyBorder="1" applyAlignment="1">
      <alignment horizontal="distributed" vertical="center"/>
    </xf>
    <xf numFmtId="0" fontId="14" fillId="0" borderId="130" xfId="0" applyFont="1" applyBorder="1" applyAlignment="1">
      <alignment horizontal="distributed" vertical="center"/>
    </xf>
    <xf numFmtId="0" fontId="14" fillId="0" borderId="144" xfId="0" applyFont="1" applyBorder="1" applyAlignment="1">
      <alignment horizontal="distributed" vertical="center"/>
    </xf>
    <xf numFmtId="0" fontId="14" fillId="0" borderId="145" xfId="0" applyFont="1" applyBorder="1" applyAlignment="1">
      <alignment horizontal="distributed" vertical="center"/>
    </xf>
    <xf numFmtId="0" fontId="14" fillId="2" borderId="118" xfId="0" applyFont="1" applyFill="1" applyBorder="1" applyAlignment="1">
      <alignment horizontal="center" vertical="center"/>
    </xf>
    <xf numFmtId="0" fontId="14" fillId="0" borderId="42" xfId="0" applyFont="1" applyBorder="1" applyAlignment="1">
      <alignment horizontal="center" vertical="center"/>
    </xf>
    <xf numFmtId="0" fontId="14" fillId="0" borderId="60"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4" fillId="0" borderId="39" xfId="0" applyFont="1" applyBorder="1" applyAlignment="1">
      <alignment horizontal="distributed" vertical="center" shrinkToFit="1"/>
    </xf>
    <xf numFmtId="0" fontId="14" fillId="0" borderId="52" xfId="0" applyFont="1" applyBorder="1" applyAlignment="1">
      <alignment horizontal="distributed" vertical="center" shrinkToFit="1"/>
    </xf>
    <xf numFmtId="0" fontId="18" fillId="0" borderId="48" xfId="0" applyFont="1" applyBorder="1" applyAlignment="1">
      <alignment horizontal="distributed" vertical="center" wrapText="1"/>
    </xf>
    <xf numFmtId="0" fontId="18" fillId="0" borderId="53" xfId="0" applyFont="1" applyBorder="1" applyAlignment="1">
      <alignment horizontal="distributed" vertical="center" wrapText="1"/>
    </xf>
    <xf numFmtId="0" fontId="14" fillId="0" borderId="0" xfId="0" applyFont="1" applyAlignment="1">
      <alignment horizontal="right" vertical="center"/>
    </xf>
    <xf numFmtId="0" fontId="14" fillId="0" borderId="36" xfId="0" applyFont="1" applyBorder="1" applyAlignment="1">
      <alignment horizontal="center" vertical="center"/>
    </xf>
    <xf numFmtId="0" fontId="14" fillId="0" borderId="72" xfId="0" applyFont="1" applyBorder="1" applyAlignment="1">
      <alignment horizontal="center" vertical="center"/>
    </xf>
    <xf numFmtId="0" fontId="14" fillId="0" borderId="101" xfId="0" applyFont="1" applyBorder="1" applyAlignment="1">
      <alignment horizontal="center" vertical="center"/>
    </xf>
    <xf numFmtId="0" fontId="14" fillId="0" borderId="99" xfId="0" applyFont="1" applyBorder="1" applyAlignment="1">
      <alignment horizontal="center" vertical="center"/>
    </xf>
    <xf numFmtId="0" fontId="14" fillId="2" borderId="141" xfId="0" applyFont="1" applyFill="1" applyBorder="1" applyAlignment="1">
      <alignment horizontal="center" vertical="center"/>
    </xf>
    <xf numFmtId="0" fontId="14" fillId="2" borderId="20" xfId="0" applyFont="1" applyFill="1" applyBorder="1" applyAlignment="1">
      <alignment horizontal="center" vertical="center"/>
    </xf>
    <xf numFmtId="0" fontId="18" fillId="0" borderId="39" xfId="0" applyFont="1" applyBorder="1" applyAlignment="1">
      <alignment horizontal="distributed" vertical="center" wrapText="1"/>
    </xf>
    <xf numFmtId="0" fontId="18" fillId="0" borderId="52" xfId="0" applyFont="1" applyBorder="1" applyAlignment="1">
      <alignment horizontal="distributed" vertical="center" wrapText="1"/>
    </xf>
    <xf numFmtId="0" fontId="17" fillId="0" borderId="39" xfId="0" applyFont="1" applyBorder="1" applyAlignment="1">
      <alignment horizontal="distributed" vertical="center" shrinkToFit="1"/>
    </xf>
    <xf numFmtId="0" fontId="17" fillId="0" borderId="52" xfId="0" applyFont="1" applyBorder="1" applyAlignment="1">
      <alignment horizontal="distributed" vertical="center" shrinkToFit="1"/>
    </xf>
    <xf numFmtId="0" fontId="14" fillId="0" borderId="39" xfId="0" applyFont="1" applyBorder="1" applyAlignment="1">
      <alignment horizontal="distributed" vertical="center" wrapText="1"/>
    </xf>
    <xf numFmtId="0" fontId="14" fillId="0" borderId="52" xfId="0" applyFont="1" applyBorder="1" applyAlignment="1">
      <alignment horizontal="distributed" vertical="center" wrapText="1"/>
    </xf>
    <xf numFmtId="0" fontId="14" fillId="0" borderId="39" xfId="0" applyFont="1" applyBorder="1" applyAlignment="1">
      <alignment horizontal="distributed" vertical="center"/>
    </xf>
    <xf numFmtId="0" fontId="14" fillId="0" borderId="52" xfId="0" applyFont="1" applyBorder="1" applyAlignment="1">
      <alignment horizontal="distributed" vertical="center"/>
    </xf>
    <xf numFmtId="0" fontId="14" fillId="0" borderId="115" xfId="0" applyFont="1" applyBorder="1" applyAlignment="1">
      <alignment horizontal="distributed" vertical="center"/>
    </xf>
    <xf numFmtId="0" fontId="14" fillId="0" borderId="66" xfId="0" applyFont="1" applyBorder="1" applyAlignment="1">
      <alignment horizontal="distributed" vertical="center"/>
    </xf>
    <xf numFmtId="0" fontId="14" fillId="0" borderId="117" xfId="0" applyFont="1" applyBorder="1" applyAlignment="1">
      <alignment horizontal="distributed" vertical="center"/>
    </xf>
    <xf numFmtId="0" fontId="14" fillId="0" borderId="112" xfId="0" applyFont="1" applyBorder="1" applyAlignment="1">
      <alignment horizontal="center" vertical="center"/>
    </xf>
    <xf numFmtId="0" fontId="14" fillId="0" borderId="113" xfId="0" applyFont="1" applyBorder="1" applyAlignment="1">
      <alignment horizontal="center" vertical="center"/>
    </xf>
    <xf numFmtId="0" fontId="14" fillId="0" borderId="161" xfId="0" applyFont="1" applyBorder="1" applyAlignment="1">
      <alignment horizontal="center" vertical="center"/>
    </xf>
    <xf numFmtId="0" fontId="14" fillId="3" borderId="49" xfId="0" applyFont="1" applyFill="1" applyBorder="1" applyAlignment="1">
      <alignment horizontal="center" vertical="center"/>
    </xf>
    <xf numFmtId="0" fontId="14" fillId="3" borderId="98" xfId="0" applyFont="1" applyFill="1" applyBorder="1" applyAlignment="1">
      <alignment horizontal="center" vertical="center"/>
    </xf>
    <xf numFmtId="0" fontId="14" fillId="3" borderId="115" xfId="0" applyFont="1" applyFill="1" applyBorder="1" applyAlignment="1">
      <alignment horizontal="center" vertical="center"/>
    </xf>
    <xf numFmtId="0" fontId="14" fillId="3" borderId="66" xfId="0" applyFont="1" applyFill="1" applyBorder="1" applyAlignment="1">
      <alignment horizontal="center" vertical="center"/>
    </xf>
    <xf numFmtId="0" fontId="14" fillId="0" borderId="116" xfId="0" applyFont="1" applyBorder="1" applyAlignment="1">
      <alignment horizontal="distributed" vertical="center"/>
    </xf>
    <xf numFmtId="0" fontId="14" fillId="0" borderId="82" xfId="0" applyFont="1" applyBorder="1" applyAlignment="1">
      <alignment horizontal="distributed" vertical="center"/>
    </xf>
    <xf numFmtId="0" fontId="16" fillId="0" borderId="39" xfId="0" applyFont="1" applyBorder="1" applyAlignment="1">
      <alignment horizontal="distributed" vertical="center" wrapText="1"/>
    </xf>
    <xf numFmtId="0" fontId="16" fillId="0" borderId="52" xfId="0" applyFont="1" applyBorder="1" applyAlignment="1">
      <alignment horizontal="distributed" vertical="center" wrapText="1"/>
    </xf>
    <xf numFmtId="0" fontId="14" fillId="3" borderId="164" xfId="0" applyFont="1" applyFill="1" applyBorder="1" applyAlignment="1">
      <alignment horizontal="center" vertical="center"/>
    </xf>
    <xf numFmtId="0" fontId="14" fillId="3" borderId="165" xfId="0" applyFont="1" applyFill="1" applyBorder="1" applyAlignment="1">
      <alignment horizontal="center" vertical="center"/>
    </xf>
    <xf numFmtId="0" fontId="14" fillId="3" borderId="166" xfId="0" applyFont="1" applyFill="1" applyBorder="1" applyAlignment="1">
      <alignment horizontal="center" vertical="center"/>
    </xf>
    <xf numFmtId="0" fontId="14" fillId="3" borderId="116" xfId="0" applyFont="1" applyFill="1" applyBorder="1" applyAlignment="1">
      <alignment horizontal="center" vertical="center"/>
    </xf>
    <xf numFmtId="0" fontId="14" fillId="3" borderId="82" xfId="0" applyFont="1" applyFill="1" applyBorder="1" applyAlignment="1">
      <alignment horizontal="center" vertical="center"/>
    </xf>
    <xf numFmtId="0" fontId="14" fillId="0" borderId="126" xfId="0" applyFont="1" applyBorder="1" applyAlignment="1">
      <alignment horizontal="distributed" vertical="center"/>
    </xf>
    <xf numFmtId="0" fontId="14" fillId="0" borderId="153" xfId="0" applyFont="1" applyBorder="1" applyAlignment="1">
      <alignment horizontal="distributed" vertical="center"/>
    </xf>
    <xf numFmtId="0" fontId="14" fillId="0" borderId="142" xfId="0" applyFont="1" applyBorder="1" applyAlignment="1">
      <alignment horizontal="distributed" vertical="center"/>
    </xf>
    <xf numFmtId="0" fontId="14" fillId="0" borderId="141" xfId="0" applyFont="1" applyBorder="1" applyAlignment="1">
      <alignment horizontal="distributed" vertical="center"/>
    </xf>
    <xf numFmtId="0" fontId="17" fillId="0" borderId="39" xfId="0" applyFont="1" applyBorder="1" applyAlignment="1">
      <alignment horizontal="distributed" vertical="center"/>
    </xf>
    <xf numFmtId="0" fontId="17" fillId="0" borderId="52" xfId="0" applyFont="1" applyBorder="1" applyAlignment="1">
      <alignment horizontal="distributed" vertical="center"/>
    </xf>
    <xf numFmtId="0" fontId="14" fillId="0" borderId="93" xfId="0" applyFont="1" applyBorder="1" applyAlignment="1">
      <alignment horizontal="center" vertical="center"/>
    </xf>
    <xf numFmtId="0" fontId="14" fillId="0" borderId="57" xfId="0" applyFont="1" applyBorder="1" applyAlignment="1">
      <alignment horizontal="center" vertical="center"/>
    </xf>
    <xf numFmtId="0" fontId="14" fillId="2" borderId="126" xfId="0" applyFont="1" applyFill="1" applyBorder="1" applyAlignment="1">
      <alignment horizontal="distributed" vertical="center"/>
    </xf>
    <xf numFmtId="0" fontId="14" fillId="2" borderId="153" xfId="0" applyFont="1" applyFill="1" applyBorder="1" applyAlignment="1">
      <alignment horizontal="distributed" vertical="center"/>
    </xf>
    <xf numFmtId="0" fontId="14" fillId="2" borderId="128" xfId="0" applyFont="1" applyFill="1" applyBorder="1" applyAlignment="1">
      <alignment horizontal="distributed" vertical="center"/>
    </xf>
    <xf numFmtId="0" fontId="14" fillId="0" borderId="39" xfId="0" applyFont="1" applyBorder="1" applyAlignment="1">
      <alignment horizontal="distributed" vertical="center" wrapText="1" shrinkToFit="1"/>
    </xf>
    <xf numFmtId="0" fontId="14" fillId="0" borderId="52" xfId="0" applyFont="1" applyBorder="1" applyAlignment="1">
      <alignment horizontal="distributed" vertical="center" wrapText="1" shrinkToFit="1"/>
    </xf>
    <xf numFmtId="0" fontId="16" fillId="0" borderId="39" xfId="0" applyFont="1" applyBorder="1" applyAlignment="1">
      <alignment horizontal="distributed" vertical="center" shrinkToFit="1"/>
    </xf>
    <xf numFmtId="0" fontId="16" fillId="0" borderId="52" xfId="0" applyFont="1" applyBorder="1" applyAlignment="1">
      <alignment horizontal="distributed" vertical="center" shrinkToFit="1"/>
    </xf>
    <xf numFmtId="0" fontId="14" fillId="3" borderId="60" xfId="0" applyFont="1" applyFill="1" applyBorder="1" applyAlignment="1">
      <alignment horizontal="center" vertical="center"/>
    </xf>
    <xf numFmtId="0" fontId="14" fillId="3" borderId="78" xfId="0" applyFont="1" applyFill="1" applyBorder="1" applyAlignment="1">
      <alignment horizontal="center" vertical="center"/>
    </xf>
    <xf numFmtId="0" fontId="14" fillId="3" borderId="39"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45" xfId="0" applyFont="1" applyFill="1" applyBorder="1" applyAlignment="1">
      <alignment horizontal="center" vertical="center"/>
    </xf>
    <xf numFmtId="0" fontId="14" fillId="3" borderId="68"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9" xfId="0" applyFont="1" applyFill="1" applyBorder="1" applyAlignment="1">
      <alignment horizontal="center" vertical="center"/>
    </xf>
    <xf numFmtId="178" fontId="14" fillId="0" borderId="62" xfId="0" applyNumberFormat="1" applyFont="1" applyBorder="1" applyAlignment="1">
      <alignment horizontal="right" vertical="center"/>
    </xf>
    <xf numFmtId="178" fontId="14" fillId="0" borderId="110" xfId="0" applyNumberFormat="1" applyFont="1" applyBorder="1" applyAlignment="1">
      <alignment horizontal="right" vertical="center"/>
    </xf>
    <xf numFmtId="0" fontId="14" fillId="3" borderId="0" xfId="0" applyFont="1" applyFill="1" applyAlignment="1">
      <alignment horizontal="center" vertical="center"/>
    </xf>
    <xf numFmtId="0" fontId="14" fillId="2" borderId="171" xfId="0" applyFont="1" applyFill="1" applyBorder="1" applyAlignment="1">
      <alignment horizontal="center" vertical="center"/>
    </xf>
    <xf numFmtId="0" fontId="14" fillId="0" borderId="128" xfId="0" applyFont="1" applyBorder="1" applyAlignment="1">
      <alignment horizontal="center" vertical="center" textRotation="255"/>
    </xf>
    <xf numFmtId="0" fontId="14" fillId="0" borderId="52" xfId="0" applyFont="1" applyBorder="1" applyAlignment="1">
      <alignment horizontal="center" vertical="center" textRotation="255"/>
    </xf>
    <xf numFmtId="0" fontId="14" fillId="0" borderId="53" xfId="0" applyFont="1" applyBorder="1" applyAlignment="1">
      <alignment horizontal="center" vertical="center" textRotation="255"/>
    </xf>
    <xf numFmtId="0" fontId="14" fillId="2" borderId="142" xfId="0" applyFont="1" applyFill="1" applyBorder="1" applyAlignment="1">
      <alignment horizontal="center" vertical="center"/>
    </xf>
    <xf numFmtId="178" fontId="14" fillId="0" borderId="52" xfId="0" applyNumberFormat="1" applyFont="1" applyBorder="1" applyAlignment="1">
      <alignment horizontal="right" vertical="center"/>
    </xf>
    <xf numFmtId="0" fontId="14" fillId="0" borderId="51" xfId="0" applyFont="1" applyBorder="1" applyAlignment="1">
      <alignment horizontal="distributed" vertical="center"/>
    </xf>
    <xf numFmtId="0" fontId="14" fillId="0" borderId="135" xfId="0" applyFont="1" applyBorder="1" applyAlignment="1">
      <alignment horizontal="center" vertical="center" textRotation="255"/>
    </xf>
    <xf numFmtId="0" fontId="14" fillId="0" borderId="45"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139" xfId="0" applyFont="1" applyBorder="1" applyAlignment="1">
      <alignment horizontal="distributed" vertical="center"/>
    </xf>
    <xf numFmtId="0" fontId="14" fillId="0" borderId="159" xfId="0" applyFont="1" applyBorder="1" applyAlignment="1">
      <alignment horizontal="center" vertical="center"/>
    </xf>
    <xf numFmtId="0" fontId="14" fillId="0" borderId="138" xfId="0" applyFont="1" applyBorder="1" applyAlignment="1">
      <alignment horizontal="distributed" vertical="center"/>
    </xf>
    <xf numFmtId="0" fontId="14" fillId="0" borderId="84" xfId="0" applyFont="1" applyBorder="1" applyAlignment="1">
      <alignment horizontal="distributed" vertical="center"/>
    </xf>
    <xf numFmtId="0" fontId="14" fillId="0" borderId="102" xfId="0" applyFont="1" applyBorder="1" applyAlignment="1">
      <alignment horizontal="center" vertical="center"/>
    </xf>
    <xf numFmtId="0" fontId="14" fillId="2" borderId="103" xfId="0" applyFont="1" applyFill="1" applyBorder="1" applyAlignment="1">
      <alignment horizontal="center" vertical="center"/>
    </xf>
    <xf numFmtId="0" fontId="14" fillId="2" borderId="138" xfId="0" applyFont="1" applyFill="1" applyBorder="1" applyAlignment="1">
      <alignment horizontal="distributed" vertical="center"/>
    </xf>
    <xf numFmtId="0" fontId="14" fillId="2" borderId="83" xfId="0" applyFont="1" applyFill="1" applyBorder="1" applyAlignment="1">
      <alignment horizontal="distributed" vertical="center"/>
    </xf>
    <xf numFmtId="0" fontId="14" fillId="0" borderId="47" xfId="0" applyFont="1" applyBorder="1" applyAlignment="1">
      <alignment horizontal="center" vertical="center" textRotation="255"/>
    </xf>
    <xf numFmtId="0" fontId="14" fillId="0" borderId="129" xfId="0" applyFont="1" applyBorder="1" applyAlignment="1">
      <alignment horizontal="center" vertical="center" textRotation="255"/>
    </xf>
    <xf numFmtId="0" fontId="0" fillId="0" borderId="6" xfId="0" applyBorder="1" applyAlignment="1">
      <alignment horizontal="center" vertical="center"/>
    </xf>
    <xf numFmtId="0" fontId="0" fillId="0" borderId="45" xfId="0" applyBorder="1" applyAlignment="1">
      <alignment horizontal="center" vertical="center"/>
    </xf>
    <xf numFmtId="0" fontId="0" fillId="0" borderId="43" xfId="0" applyBorder="1" applyAlignment="1">
      <alignment horizontal="center" vertical="center" wrapText="1"/>
    </xf>
    <xf numFmtId="0" fontId="0" fillId="0" borderId="91" xfId="0" applyBorder="1" applyAlignment="1">
      <alignment horizontal="center" vertical="center" wrapText="1"/>
    </xf>
    <xf numFmtId="0" fontId="0" fillId="0" borderId="20" xfId="0" applyBorder="1" applyAlignment="1">
      <alignment horizontal="center" vertical="center" wrapText="1"/>
    </xf>
    <xf numFmtId="0" fontId="0" fillId="0" borderId="73" xfId="0" applyBorder="1" applyAlignment="1">
      <alignment horizontal="center" vertical="center"/>
    </xf>
    <xf numFmtId="0" fontId="0" fillId="0" borderId="36" xfId="0" applyBorder="1" applyAlignment="1">
      <alignment horizontal="center" vertical="center"/>
    </xf>
    <xf numFmtId="0" fontId="0" fillId="0" borderId="72" xfId="0" applyBorder="1" applyAlignment="1">
      <alignment horizontal="center" vertical="center"/>
    </xf>
    <xf numFmtId="0" fontId="0" fillId="0" borderId="79" xfId="0" applyBorder="1" applyAlignment="1">
      <alignment horizontal="distributed" vertical="center"/>
    </xf>
    <xf numFmtId="0" fontId="3" fillId="2" borderId="15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2" borderId="169" xfId="0" applyFill="1" applyBorder="1" applyAlignment="1">
      <alignment horizontal="distributed" vertical="center"/>
    </xf>
    <xf numFmtId="0" fontId="0" fillId="2" borderId="170" xfId="0" applyFill="1" applyBorder="1" applyAlignment="1">
      <alignment horizontal="distributed" vertical="center"/>
    </xf>
    <xf numFmtId="0" fontId="0" fillId="2" borderId="168" xfId="0" applyFill="1" applyBorder="1" applyAlignment="1">
      <alignment horizontal="distributed" vertical="center" wrapText="1"/>
    </xf>
    <xf numFmtId="0" fontId="0" fillId="2" borderId="170" xfId="0" applyFill="1" applyBorder="1" applyAlignment="1">
      <alignment horizontal="distributed" vertical="center" wrapText="1"/>
    </xf>
    <xf numFmtId="0" fontId="0" fillId="2" borderId="168" xfId="0" applyFill="1" applyBorder="1" applyAlignment="1">
      <alignment horizontal="distributed" vertical="center"/>
    </xf>
    <xf numFmtId="0" fontId="0" fillId="2" borderId="168" xfId="0" applyFill="1" applyBorder="1" applyAlignment="1">
      <alignment horizontal="center" vertical="center"/>
    </xf>
    <xf numFmtId="0" fontId="0" fillId="2" borderId="170" xfId="0" applyFill="1" applyBorder="1" applyAlignment="1">
      <alignment horizontal="center" vertical="center"/>
    </xf>
    <xf numFmtId="0" fontId="0" fillId="0" borderId="39" xfId="0" applyBorder="1" applyAlignment="1">
      <alignment horizontal="center" vertical="center"/>
    </xf>
    <xf numFmtId="0" fontId="0" fillId="0" borderId="0" xfId="0" applyBorder="1" applyAlignment="1">
      <alignment horizontal="center" vertical="center"/>
    </xf>
    <xf numFmtId="0" fontId="0" fillId="2" borderId="172" xfId="0" applyFill="1" applyBorder="1" applyAlignment="1">
      <alignment horizontal="distributed" vertical="center"/>
    </xf>
    <xf numFmtId="0" fontId="0" fillId="2" borderId="173" xfId="0" applyFill="1" applyBorder="1" applyAlignment="1">
      <alignment horizontal="distributed" vertical="center"/>
    </xf>
    <xf numFmtId="0" fontId="0" fillId="0" borderId="126" xfId="0" applyBorder="1" applyAlignment="1">
      <alignment horizontal="center" vertical="center"/>
    </xf>
    <xf numFmtId="0" fontId="0" fillId="0" borderId="135" xfId="0" applyBorder="1" applyAlignment="1">
      <alignment horizontal="center" vertical="center"/>
    </xf>
    <xf numFmtId="0" fontId="0" fillId="0" borderId="150" xfId="0" applyBorder="1" applyAlignment="1">
      <alignment horizontal="center" vertical="center"/>
    </xf>
    <xf numFmtId="0" fontId="0" fillId="0" borderId="79" xfId="0" applyBorder="1" applyAlignment="1">
      <alignment horizontal="distributed" vertical="center" wrapText="1"/>
    </xf>
    <xf numFmtId="0" fontId="0" fillId="0" borderId="79" xfId="0" applyBorder="1" applyAlignment="1">
      <alignment horizontal="center" vertical="center"/>
    </xf>
    <xf numFmtId="0" fontId="0" fillId="0" borderId="154" xfId="0" applyBorder="1" applyAlignment="1">
      <alignment horizontal="center" vertical="center"/>
    </xf>
    <xf numFmtId="0" fontId="0" fillId="0" borderId="155" xfId="0" applyBorder="1" applyAlignment="1">
      <alignment horizontal="center" vertical="center"/>
    </xf>
    <xf numFmtId="0" fontId="0" fillId="2" borderId="179" xfId="0" applyFill="1" applyBorder="1" applyAlignment="1">
      <alignment horizontal="center" vertical="center"/>
    </xf>
    <xf numFmtId="0" fontId="0" fillId="2" borderId="166" xfId="0" applyFill="1" applyBorder="1" applyAlignment="1">
      <alignment horizontal="center" vertical="center"/>
    </xf>
    <xf numFmtId="0" fontId="0" fillId="0" borderId="37" xfId="0" applyBorder="1" applyAlignment="1">
      <alignment horizontal="center" vertical="center" textRotation="255"/>
    </xf>
    <xf numFmtId="0" fontId="0" fillId="0" borderId="86" xfId="0" applyBorder="1" applyAlignment="1">
      <alignment horizontal="center" vertical="center" textRotation="255"/>
    </xf>
    <xf numFmtId="0" fontId="0" fillId="0" borderId="178" xfId="0" applyBorder="1" applyAlignment="1">
      <alignment horizontal="center" vertical="center" textRotation="255"/>
    </xf>
    <xf numFmtId="0" fontId="0" fillId="2" borderId="150" xfId="0" applyFill="1" applyBorder="1" applyAlignment="1">
      <alignment horizontal="center" vertical="center"/>
    </xf>
    <xf numFmtId="0" fontId="0" fillId="2" borderId="153" xfId="0" applyFill="1" applyBorder="1" applyAlignment="1">
      <alignment horizontal="center" vertical="center"/>
    </xf>
    <xf numFmtId="0" fontId="0" fillId="2" borderId="135" xfId="0" applyFill="1" applyBorder="1" applyAlignment="1">
      <alignment horizontal="center" vertical="center"/>
    </xf>
    <xf numFmtId="0" fontId="0" fillId="0" borderId="7" xfId="0" applyBorder="1" applyAlignment="1">
      <alignment horizontal="right" vertical="center"/>
    </xf>
    <xf numFmtId="0" fontId="0" fillId="0" borderId="122" xfId="0" applyBorder="1" applyAlignment="1">
      <alignment horizontal="center" vertical="center"/>
    </xf>
    <xf numFmtId="0" fontId="0" fillId="0" borderId="8" xfId="0" applyBorder="1" applyAlignment="1">
      <alignment horizontal="center" vertical="center"/>
    </xf>
    <xf numFmtId="0" fontId="0" fillId="0" borderId="56" xfId="0" applyBorder="1" applyAlignment="1">
      <alignment horizontal="center" vertical="center"/>
    </xf>
    <xf numFmtId="0" fontId="0" fillId="0" borderId="12" xfId="0" applyBorder="1" applyAlignment="1">
      <alignment horizontal="center" vertical="center"/>
    </xf>
    <xf numFmtId="0" fontId="0" fillId="0" borderId="74" xfId="0" applyBorder="1" applyAlignment="1">
      <alignment horizontal="center" vertical="center"/>
    </xf>
    <xf numFmtId="179" fontId="0" fillId="2" borderId="153" xfId="0" applyNumberFormat="1" applyFill="1" applyBorder="1" applyAlignment="1">
      <alignment horizontal="center" vertical="center" shrinkToFit="1"/>
    </xf>
    <xf numFmtId="179" fontId="0" fillId="0" borderId="0" xfId="0" applyNumberFormat="1" applyAlignment="1">
      <alignment horizontal="center" vertical="center" shrinkToFit="1"/>
    </xf>
    <xf numFmtId="179" fontId="0" fillId="2" borderId="2" xfId="0" applyNumberFormat="1" applyFill="1" applyBorder="1" applyAlignment="1">
      <alignment horizontal="center" vertical="center" shrinkToFit="1"/>
    </xf>
    <xf numFmtId="179" fontId="0" fillId="2" borderId="111" xfId="0" applyNumberFormat="1" applyFill="1" applyBorder="1" applyAlignment="1">
      <alignment horizontal="center" vertical="center" shrinkToFit="1"/>
    </xf>
    <xf numFmtId="179" fontId="0" fillId="0" borderId="105" xfId="0" applyNumberFormat="1" applyBorder="1" applyAlignment="1">
      <alignment horizontal="center" vertical="center" shrinkToFit="1"/>
    </xf>
    <xf numFmtId="179" fontId="0" fillId="2" borderId="156" xfId="0" applyNumberFormat="1" applyFill="1" applyBorder="1" applyAlignment="1">
      <alignment horizontal="center" vertical="center" shrinkToFit="1"/>
    </xf>
    <xf numFmtId="0" fontId="0" fillId="0" borderId="37" xfId="0" applyBorder="1" applyAlignment="1">
      <alignment horizontal="center" vertical="center" textRotation="255" shrinkToFit="1"/>
    </xf>
    <xf numFmtId="0" fontId="0" fillId="0" borderId="86" xfId="0" applyBorder="1" applyAlignment="1">
      <alignment horizontal="center" vertical="center" textRotation="255" shrinkToFit="1"/>
    </xf>
    <xf numFmtId="0" fontId="0" fillId="0" borderId="38" xfId="0" applyBorder="1" applyAlignment="1">
      <alignment horizontal="center" vertical="center" textRotation="255" shrinkToFit="1"/>
    </xf>
    <xf numFmtId="0" fontId="0" fillId="0" borderId="148" xfId="0" applyBorder="1" applyAlignment="1">
      <alignment horizontal="center" vertical="center"/>
    </xf>
    <xf numFmtId="0" fontId="0" fillId="0" borderId="28"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179" fontId="0" fillId="2" borderId="7" xfId="0" applyNumberFormat="1" applyFill="1" applyBorder="1" applyAlignment="1">
      <alignment horizontal="center" vertical="center" shrinkToFit="1"/>
    </xf>
    <xf numFmtId="0" fontId="0" fillId="0" borderId="38" xfId="0" applyBorder="1" applyAlignment="1">
      <alignment horizontal="center" vertical="center" textRotation="255"/>
    </xf>
    <xf numFmtId="0" fontId="0" fillId="0" borderId="13" xfId="0" applyBorder="1" applyAlignment="1">
      <alignment horizontal="center" vertical="center"/>
    </xf>
    <xf numFmtId="0" fontId="0" fillId="0" borderId="136" xfId="0" applyBorder="1" applyAlignment="1">
      <alignment horizontal="center" vertical="center"/>
    </xf>
    <xf numFmtId="0" fontId="0" fillId="0" borderId="20" xfId="0" applyBorder="1" applyAlignment="1">
      <alignment horizontal="center" vertical="center"/>
    </xf>
    <xf numFmtId="179" fontId="0" fillId="2" borderId="23" xfId="0" applyNumberFormat="1" applyFill="1" applyBorder="1" applyAlignment="1">
      <alignment horizontal="center" vertical="center" shrinkToFit="1"/>
    </xf>
    <xf numFmtId="0" fontId="0" fillId="0" borderId="175" xfId="0" applyBorder="1" applyAlignment="1">
      <alignment horizontal="center" vertical="center"/>
    </xf>
    <xf numFmtId="0" fontId="0" fillId="0" borderId="176" xfId="0" applyBorder="1" applyAlignment="1">
      <alignment horizontal="center" vertical="center"/>
    </xf>
    <xf numFmtId="0" fontId="0" fillId="0" borderId="177" xfId="0" applyBorder="1" applyAlignment="1">
      <alignment horizontal="center" vertical="center"/>
    </xf>
    <xf numFmtId="0" fontId="0" fillId="0" borderId="174" xfId="0" applyBorder="1" applyAlignment="1">
      <alignment horizontal="center" vertical="center"/>
    </xf>
    <xf numFmtId="0" fontId="0" fillId="0" borderId="131" xfId="0" applyBorder="1" applyAlignment="1">
      <alignment horizontal="center" vertical="center"/>
    </xf>
    <xf numFmtId="0" fontId="0" fillId="0" borderId="146" xfId="0" applyBorder="1" applyAlignment="1">
      <alignment horizontal="center" vertical="center"/>
    </xf>
    <xf numFmtId="0" fontId="0" fillId="0" borderId="141" xfId="0" applyBorder="1" applyAlignment="1">
      <alignment horizontal="center" vertical="center"/>
    </xf>
    <xf numFmtId="0" fontId="14" fillId="0" borderId="1" xfId="0" applyFont="1" applyBorder="1" applyAlignment="1">
      <alignment horizontal="center" vertical="center"/>
    </xf>
    <xf numFmtId="0" fontId="14" fillId="0" borderId="0" xfId="0" applyFont="1" applyBorder="1" applyAlignment="1">
      <alignment horizontal="center" vertical="center"/>
    </xf>
    <xf numFmtId="0" fontId="14" fillId="0" borderId="24"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4" fillId="0" borderId="26" xfId="0" applyFont="1" applyBorder="1" applyAlignment="1">
      <alignment horizontal="center" vertical="center"/>
    </xf>
    <xf numFmtId="0" fontId="14" fillId="2" borderId="9" xfId="0" applyFont="1" applyFill="1" applyBorder="1" applyAlignment="1">
      <alignment horizontal="center" vertical="center"/>
    </xf>
    <xf numFmtId="0" fontId="14" fillId="0" borderId="88" xfId="0" applyFont="1" applyBorder="1" applyAlignment="1">
      <alignment horizontal="center" vertical="center"/>
    </xf>
    <xf numFmtId="0" fontId="14" fillId="0" borderId="108" xfId="0" applyFont="1" applyBorder="1" applyAlignment="1">
      <alignment horizontal="center" vertical="center"/>
    </xf>
    <xf numFmtId="0" fontId="14" fillId="0" borderId="109" xfId="0" applyFont="1" applyBorder="1" applyAlignment="1">
      <alignment horizontal="center" vertical="center"/>
    </xf>
    <xf numFmtId="0" fontId="14" fillId="0" borderId="106" xfId="0" applyFont="1" applyBorder="1" applyAlignment="1">
      <alignment horizontal="center" vertical="center"/>
    </xf>
    <xf numFmtId="0" fontId="20" fillId="2" borderId="150" xfId="0" applyFont="1" applyFill="1" applyBorder="1" applyAlignment="1">
      <alignment horizontal="distributed" vertical="center" shrinkToFit="1"/>
    </xf>
    <xf numFmtId="0" fontId="20" fillId="2" borderId="135" xfId="0" applyFont="1" applyFill="1" applyBorder="1" applyAlignment="1">
      <alignment horizontal="distributed" vertical="center" shrinkToFit="1"/>
    </xf>
    <xf numFmtId="0" fontId="20" fillId="2" borderId="150" xfId="0" applyFont="1" applyFill="1" applyBorder="1" applyAlignment="1">
      <alignment horizontal="distributed" vertical="center"/>
    </xf>
    <xf numFmtId="0" fontId="20" fillId="2" borderId="135" xfId="0" applyFont="1" applyFill="1" applyBorder="1" applyAlignment="1">
      <alignment horizontal="distributed" vertical="center"/>
    </xf>
    <xf numFmtId="0" fontId="14" fillId="0" borderId="85" xfId="0" applyFont="1" applyBorder="1" applyAlignment="1">
      <alignment horizontal="center" vertical="center" wrapText="1"/>
    </xf>
    <xf numFmtId="0" fontId="20" fillId="0" borderId="134" xfId="0" applyFont="1" applyBorder="1" applyAlignment="1">
      <alignment horizontal="distributed" vertical="center"/>
    </xf>
    <xf numFmtId="0" fontId="20" fillId="0" borderId="153" xfId="0" applyFont="1" applyBorder="1" applyAlignment="1">
      <alignment horizontal="distributed" vertical="center"/>
    </xf>
    <xf numFmtId="0" fontId="20" fillId="0" borderId="135" xfId="0" applyFont="1" applyBorder="1" applyAlignment="1">
      <alignment horizontal="distributed" vertical="center"/>
    </xf>
    <xf numFmtId="41" fontId="22" fillId="2" borderId="0" xfId="0" applyNumberFormat="1" applyFont="1" applyFill="1" applyAlignment="1">
      <alignment horizontal="center" vertical="center"/>
    </xf>
    <xf numFmtId="0" fontId="14" fillId="0" borderId="8" xfId="0" applyFont="1" applyBorder="1" applyAlignment="1">
      <alignment horizontal="center" vertical="center"/>
    </xf>
    <xf numFmtId="0" fontId="14" fillId="0" borderId="74" xfId="0" applyFont="1" applyBorder="1" applyAlignment="1">
      <alignment horizontal="center" vertical="center"/>
    </xf>
    <xf numFmtId="0" fontId="17" fillId="0" borderId="88" xfId="0" applyFont="1" applyBorder="1" applyAlignment="1">
      <alignment horizontal="center" vertical="center"/>
    </xf>
    <xf numFmtId="0" fontId="14" fillId="2" borderId="150" xfId="0" applyFont="1" applyFill="1" applyBorder="1" applyAlignment="1">
      <alignment horizontal="center" vertical="center"/>
    </xf>
    <xf numFmtId="0" fontId="14" fillId="2" borderId="153"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0" xfId="0" applyFont="1" applyFill="1" applyBorder="1" applyAlignment="1">
      <alignment horizontal="center" vertical="center"/>
    </xf>
    <xf numFmtId="0" fontId="14" fillId="0" borderId="150" xfId="0" applyFont="1" applyBorder="1" applyAlignment="1">
      <alignment horizontal="center" vertical="center"/>
    </xf>
    <xf numFmtId="0" fontId="14" fillId="0" borderId="153" xfId="0" applyFont="1" applyBorder="1" applyAlignment="1">
      <alignment horizontal="center" vertical="center"/>
    </xf>
    <xf numFmtId="0" fontId="14" fillId="0" borderId="88" xfId="0" applyFont="1" applyBorder="1" applyAlignment="1">
      <alignment horizontal="center" vertical="center" wrapText="1"/>
    </xf>
    <xf numFmtId="0" fontId="14" fillId="0" borderId="91" xfId="0" applyFont="1" applyBorder="1" applyAlignment="1">
      <alignment horizontal="center" vertical="center" wrapText="1"/>
    </xf>
    <xf numFmtId="0" fontId="14" fillId="0" borderId="20" xfId="0" applyFont="1" applyBorder="1" applyAlignment="1">
      <alignment horizontal="center" vertical="center" wrapText="1"/>
    </xf>
    <xf numFmtId="0" fontId="17" fillId="0" borderId="24" xfId="0" applyFont="1" applyBorder="1" applyAlignment="1">
      <alignment horizontal="center" vertical="center"/>
    </xf>
    <xf numFmtId="0" fontId="17" fillId="0" borderId="17" xfId="0" applyFont="1" applyBorder="1" applyAlignment="1">
      <alignment horizontal="center" vertical="center"/>
    </xf>
    <xf numFmtId="0" fontId="17" fillId="0" borderId="6" xfId="0" applyFont="1" applyBorder="1" applyAlignment="1">
      <alignment horizontal="center" vertical="center"/>
    </xf>
    <xf numFmtId="0" fontId="17" fillId="0" borderId="45" xfId="0" applyFont="1" applyBorder="1" applyAlignment="1">
      <alignment horizontal="center" vertical="center"/>
    </xf>
    <xf numFmtId="0" fontId="14" fillId="0" borderId="100" xfId="0" applyFont="1" applyBorder="1" applyAlignment="1">
      <alignment horizontal="center" vertical="center" wrapText="1"/>
    </xf>
    <xf numFmtId="0" fontId="14" fillId="0" borderId="109" xfId="0" applyFont="1" applyBorder="1" applyAlignment="1">
      <alignment horizontal="center" vertical="center" wrapText="1"/>
    </xf>
    <xf numFmtId="0" fontId="14" fillId="0" borderId="106" xfId="0" applyFont="1" applyBorder="1" applyAlignment="1">
      <alignment horizontal="center" vertical="center" wrapText="1"/>
    </xf>
    <xf numFmtId="0" fontId="20" fillId="2" borderId="4" xfId="0" applyFont="1" applyFill="1" applyBorder="1" applyAlignment="1">
      <alignment horizontal="distributed" vertical="center" shrinkToFit="1"/>
    </xf>
    <xf numFmtId="0" fontId="20" fillId="2" borderId="26" xfId="0" applyFont="1" applyFill="1" applyBorder="1" applyAlignment="1">
      <alignment horizontal="distributed" vertical="center" shrinkToFit="1"/>
    </xf>
    <xf numFmtId="0" fontId="14" fillId="0" borderId="0" xfId="0" applyFont="1" applyAlignment="1">
      <alignment horizontal="center" vertical="center"/>
    </xf>
    <xf numFmtId="0" fontId="14" fillId="0" borderId="71" xfId="0" applyFont="1" applyBorder="1" applyAlignment="1">
      <alignment horizontal="center" vertical="center" wrapText="1"/>
    </xf>
    <xf numFmtId="0" fontId="20" fillId="0" borderId="13" xfId="0" applyFont="1" applyBorder="1" applyAlignment="1">
      <alignment horizontal="distributed" vertical="center"/>
    </xf>
    <xf numFmtId="0" fontId="20" fillId="0" borderId="0" xfId="0" applyFont="1" applyAlignment="1">
      <alignment horizontal="distributed" vertical="center"/>
    </xf>
    <xf numFmtId="0" fontId="20" fillId="0" borderId="45" xfId="0" applyFont="1" applyBorder="1" applyAlignment="1">
      <alignment horizontal="distributed" vertical="center"/>
    </xf>
    <xf numFmtId="0" fontId="20" fillId="2" borderId="4" xfId="0" applyFont="1" applyFill="1" applyBorder="1" applyAlignment="1">
      <alignment horizontal="distributed" vertical="center"/>
    </xf>
    <xf numFmtId="0" fontId="20" fillId="2" borderId="26" xfId="0" applyFont="1" applyFill="1" applyBorder="1" applyAlignment="1">
      <alignment horizontal="distributed"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0" xfId="0" applyFont="1" applyFill="1" applyAlignment="1">
      <alignment horizontal="center" vertical="center"/>
    </xf>
    <xf numFmtId="0" fontId="14" fillId="0" borderId="5" xfId="0" applyFont="1" applyBorder="1" applyAlignment="1">
      <alignment horizontal="center" vertical="center"/>
    </xf>
    <xf numFmtId="0" fontId="14" fillId="0" borderId="135" xfId="0" applyFont="1"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2" borderId="6" xfId="0" applyFill="1" applyBorder="1" applyAlignment="1">
      <alignment horizontal="center" vertical="center"/>
    </xf>
    <xf numFmtId="0" fontId="0" fillId="2" borderId="45" xfId="0" applyFill="1" applyBorder="1" applyAlignment="1">
      <alignment horizontal="center" vertical="center"/>
    </xf>
    <xf numFmtId="0" fontId="0" fillId="2" borderId="150" xfId="0" applyFill="1" applyBorder="1" applyAlignment="1">
      <alignment horizontal="center" vertical="center" wrapText="1"/>
    </xf>
    <xf numFmtId="0" fontId="0" fillId="2" borderId="13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45" xfId="0" applyFill="1"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2" borderId="4" xfId="0" applyFill="1" applyBorder="1" applyAlignment="1">
      <alignment horizontal="center" vertical="center"/>
    </xf>
    <xf numFmtId="0" fontId="0" fillId="2" borderId="26" xfId="0" applyFill="1" applyBorder="1" applyAlignment="1">
      <alignment horizontal="center" vertical="center"/>
    </xf>
    <xf numFmtId="0" fontId="0" fillId="2" borderId="4" xfId="0" applyFill="1" applyBorder="1" applyAlignment="1">
      <alignment horizontal="center" vertical="center" wrapText="1"/>
    </xf>
    <xf numFmtId="0" fontId="0" fillId="2" borderId="26" xfId="0" applyFill="1" applyBorder="1" applyAlignment="1">
      <alignment horizontal="center" vertical="center" wrapText="1"/>
    </xf>
    <xf numFmtId="0" fontId="0" fillId="0" borderId="134" xfId="0" applyBorder="1" applyAlignment="1">
      <alignment horizontal="center" vertical="center"/>
    </xf>
    <xf numFmtId="0" fontId="0" fillId="0" borderId="153" xfId="0" applyBorder="1" applyAlignment="1">
      <alignment horizontal="center" vertical="center"/>
    </xf>
    <xf numFmtId="0" fontId="0" fillId="0" borderId="25" xfId="0" applyBorder="1" applyAlignment="1">
      <alignment horizontal="right" vertical="center" indent="1"/>
    </xf>
    <xf numFmtId="0" fontId="0" fillId="0" borderId="7" xfId="0" applyBorder="1" applyAlignment="1">
      <alignment horizontal="right" vertical="center" indent="1"/>
    </xf>
    <xf numFmtId="0" fontId="0" fillId="0" borderId="46" xfId="0" applyBorder="1" applyAlignment="1">
      <alignment horizontal="right" vertical="center" indent="1"/>
    </xf>
    <xf numFmtId="0" fontId="0" fillId="0" borderId="13" xfId="0" applyBorder="1" applyAlignment="1">
      <alignment horizontal="right" vertical="center" indent="1"/>
    </xf>
    <xf numFmtId="0" fontId="0" fillId="0" borderId="0" xfId="0" applyBorder="1" applyAlignment="1">
      <alignment horizontal="right" vertical="center" indent="1"/>
    </xf>
    <xf numFmtId="0" fontId="0" fillId="0" borderId="45" xfId="0" applyBorder="1" applyAlignment="1">
      <alignment horizontal="right" vertical="center" indent="1"/>
    </xf>
    <xf numFmtId="178" fontId="0" fillId="0" borderId="6" xfId="0" applyNumberFormat="1" applyBorder="1" applyAlignment="1">
      <alignment horizontal="right" vertical="center" wrapText="1"/>
    </xf>
    <xf numFmtId="178" fontId="0" fillId="0" borderId="0" xfId="0" applyNumberFormat="1" applyBorder="1" applyAlignment="1">
      <alignment horizontal="right" vertical="center" wrapText="1"/>
    </xf>
    <xf numFmtId="0" fontId="0" fillId="0" borderId="107" xfId="0" applyBorder="1" applyAlignment="1">
      <alignment horizontal="center" vertical="center"/>
    </xf>
    <xf numFmtId="0" fontId="0" fillId="0" borderId="88" xfId="0" applyBorder="1" applyAlignment="1">
      <alignment horizontal="center" vertical="center"/>
    </xf>
    <xf numFmtId="0" fontId="0" fillId="0" borderId="100" xfId="0" applyBorder="1" applyAlignment="1">
      <alignment horizontal="center" vertical="center"/>
    </xf>
    <xf numFmtId="0" fontId="0" fillId="0" borderId="106" xfId="0" applyBorder="1" applyAlignment="1">
      <alignment horizontal="center" vertical="center"/>
    </xf>
    <xf numFmtId="0" fontId="0" fillId="0" borderId="148" xfId="0" applyBorder="1" applyAlignment="1">
      <alignment horizontal="distributed" vertical="center"/>
    </xf>
    <xf numFmtId="0" fontId="0" fillId="0" borderId="28" xfId="0" applyBorder="1" applyAlignment="1">
      <alignment horizontal="distributed" vertical="center"/>
    </xf>
    <xf numFmtId="0" fontId="0" fillId="2" borderId="134" xfId="0" applyFill="1" applyBorder="1" applyAlignment="1">
      <alignment horizontal="distributed" vertical="center"/>
    </xf>
    <xf numFmtId="0" fontId="0" fillId="2" borderId="135" xfId="0" applyFill="1" applyBorder="1" applyAlignment="1">
      <alignment horizontal="distributed" vertical="center"/>
    </xf>
    <xf numFmtId="178" fontId="0" fillId="0" borderId="150" xfId="0" applyNumberFormat="1" applyBorder="1" applyAlignment="1">
      <alignment horizontal="right" vertical="center" wrapText="1"/>
    </xf>
    <xf numFmtId="178" fontId="0" fillId="0" borderId="153" xfId="0" applyNumberFormat="1" applyBorder="1" applyAlignment="1">
      <alignment horizontal="right" vertical="center" wrapText="1"/>
    </xf>
    <xf numFmtId="178" fontId="0" fillId="0" borderId="15" xfId="0" applyNumberFormat="1" applyBorder="1" applyAlignment="1">
      <alignment horizontal="right" vertical="center" wrapText="1"/>
    </xf>
    <xf numFmtId="178" fontId="0" fillId="0" borderId="7" xfId="0" applyNumberFormat="1" applyBorder="1" applyAlignment="1">
      <alignment horizontal="right" vertical="center" wrapText="1"/>
    </xf>
    <xf numFmtId="0" fontId="0" fillId="0" borderId="150" xfId="0" applyBorder="1" applyAlignment="1">
      <alignment horizontal="distributed" vertical="center"/>
    </xf>
    <xf numFmtId="0" fontId="0" fillId="0" borderId="153" xfId="0" applyBorder="1" applyAlignment="1">
      <alignment horizontal="distributed" vertical="center"/>
    </xf>
    <xf numFmtId="0" fontId="0" fillId="0" borderId="135" xfId="0" applyBorder="1" applyAlignment="1">
      <alignment horizontal="distributed" vertical="center"/>
    </xf>
    <xf numFmtId="0" fontId="0" fillId="0" borderId="29" xfId="0" applyBorder="1" applyAlignment="1">
      <alignment horizontal="distributed" vertical="center"/>
    </xf>
    <xf numFmtId="0" fontId="0" fillId="0" borderId="123" xfId="0" applyBorder="1" applyAlignment="1">
      <alignment horizontal="distributed" vertical="center"/>
    </xf>
    <xf numFmtId="0" fontId="0" fillId="0" borderId="30" xfId="0" applyBorder="1" applyAlignment="1">
      <alignment horizontal="distributed" vertical="center"/>
    </xf>
    <xf numFmtId="0" fontId="0" fillId="0" borderId="0" xfId="0" applyAlignment="1">
      <alignment vertical="center" wrapText="1"/>
    </xf>
    <xf numFmtId="0" fontId="0" fillId="0" borderId="0" xfId="0" applyAlignment="1">
      <alignment vertical="top" wrapText="1"/>
    </xf>
    <xf numFmtId="0" fontId="0" fillId="0" borderId="180" xfId="0" applyBorder="1" applyAlignment="1">
      <alignment horizontal="right" vertical="center" indent="1"/>
    </xf>
    <xf numFmtId="0" fontId="0" fillId="0" borderId="34" xfId="0" applyBorder="1" applyAlignment="1">
      <alignment horizontal="right" vertical="center" indent="1"/>
    </xf>
    <xf numFmtId="0" fontId="0" fillId="0" borderId="181" xfId="0" applyBorder="1" applyAlignment="1">
      <alignment horizontal="right" vertical="center" indent="1"/>
    </xf>
    <xf numFmtId="0" fontId="0" fillId="0" borderId="180" xfId="0" applyBorder="1" applyAlignment="1">
      <alignment horizontal="center" vertical="center"/>
    </xf>
    <xf numFmtId="0" fontId="0" fillId="0" borderId="34" xfId="0" applyBorder="1" applyAlignment="1">
      <alignment horizontal="center" vertical="center"/>
    </xf>
    <xf numFmtId="0" fontId="0" fillId="0" borderId="181" xfId="0" applyBorder="1" applyAlignment="1">
      <alignment horizontal="center" vertical="center"/>
    </xf>
    <xf numFmtId="0" fontId="0" fillId="0" borderId="25" xfId="0" applyBorder="1" applyAlignment="1">
      <alignment horizontal="center" vertical="center"/>
    </xf>
    <xf numFmtId="0" fontId="0" fillId="0" borderId="7" xfId="0" applyBorder="1" applyAlignment="1">
      <alignment horizontal="center" vertical="center"/>
    </xf>
    <xf numFmtId="0" fontId="0" fillId="0" borderId="46" xfId="0" applyBorder="1" applyAlignment="1">
      <alignment horizontal="center" vertical="center"/>
    </xf>
    <xf numFmtId="0" fontId="0" fillId="0" borderId="85" xfId="0" applyBorder="1" applyAlignment="1">
      <alignment horizontal="center" vertical="center" wrapText="1"/>
    </xf>
    <xf numFmtId="0" fontId="0" fillId="0" borderId="12" xfId="0" applyBorder="1" applyAlignment="1">
      <alignment horizontal="right" vertical="center"/>
    </xf>
    <xf numFmtId="0" fontId="0" fillId="0" borderId="8" xfId="0" applyBorder="1" applyAlignment="1">
      <alignment horizontal="right" vertical="center"/>
    </xf>
    <xf numFmtId="0" fontId="0" fillId="0" borderId="71" xfId="0" applyBorder="1" applyAlignment="1">
      <alignment horizontal="center" vertical="center"/>
    </xf>
    <xf numFmtId="0" fontId="0" fillId="0" borderId="134" xfId="0" applyBorder="1" applyAlignment="1">
      <alignment horizontal="distributed" vertical="center" shrinkToFit="1"/>
    </xf>
    <xf numFmtId="0" fontId="0" fillId="0" borderId="135" xfId="0" applyBorder="1" applyAlignment="1">
      <alignment horizontal="distributed" vertical="center" shrinkToFit="1"/>
    </xf>
    <xf numFmtId="0" fontId="0" fillId="0" borderId="71" xfId="0" applyBorder="1" applyAlignment="1">
      <alignment horizontal="center" vertical="center" wrapText="1"/>
    </xf>
    <xf numFmtId="0" fontId="0" fillId="0" borderId="85" xfId="0" applyBorder="1" applyAlignment="1">
      <alignment horizontal="center" vertical="center"/>
    </xf>
    <xf numFmtId="0" fontId="0" fillId="0" borderId="16" xfId="0" applyBorder="1" applyAlignment="1">
      <alignment horizontal="center" vertical="center" wrapText="1"/>
    </xf>
    <xf numFmtId="0" fontId="0" fillId="0" borderId="1"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wrapText="1"/>
    </xf>
    <xf numFmtId="0" fontId="0" fillId="0" borderId="134" xfId="0" applyBorder="1" applyAlignment="1">
      <alignment horizontal="distributed" vertical="center"/>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distributed" vertical="center"/>
    </xf>
    <xf numFmtId="0" fontId="0" fillId="0" borderId="26" xfId="0" applyBorder="1" applyAlignment="1">
      <alignment horizontal="distributed" vertical="center"/>
    </xf>
    <xf numFmtId="0" fontId="0" fillId="0" borderId="27" xfId="0" applyBorder="1" applyAlignment="1">
      <alignment horizontal="distributed" vertical="center" shrinkToFit="1"/>
    </xf>
    <xf numFmtId="0" fontId="0" fillId="0" borderId="26" xfId="0" applyBorder="1" applyAlignment="1">
      <alignment horizontal="distributed" vertical="center" shrinkToFit="1"/>
    </xf>
    <xf numFmtId="0" fontId="0" fillId="0" borderId="24" xfId="0" applyBorder="1" applyAlignment="1">
      <alignment horizontal="center" vertical="center" wrapText="1"/>
    </xf>
    <xf numFmtId="0" fontId="0" fillId="0" borderId="11" xfId="0" applyBorder="1" applyAlignment="1">
      <alignment horizontal="center" vertical="center" wrapText="1"/>
    </xf>
    <xf numFmtId="0" fontId="0" fillId="0" borderId="100" xfId="0" applyBorder="1" applyAlignment="1">
      <alignment horizontal="center" vertical="center" wrapText="1"/>
    </xf>
    <xf numFmtId="0" fontId="0" fillId="0" borderId="106" xfId="0" applyBorder="1" applyAlignment="1">
      <alignment horizontal="center" vertical="center" wrapText="1"/>
    </xf>
    <xf numFmtId="0" fontId="5" fillId="0" borderId="0" xfId="0" applyFont="1" applyAlignment="1">
      <alignment horizontal="center" vertical="center"/>
    </xf>
  </cellXfs>
  <cellStyles count="10">
    <cellStyle name="パーセント" xfId="1" builtinId="5"/>
    <cellStyle name="パーセント 2" xfId="3" xr:uid="{00000000-0005-0000-0000-000001000000}"/>
    <cellStyle name="桁区切り" xfId="2" builtinId="6"/>
    <cellStyle name="桁区切り 2" xfId="4" xr:uid="{00000000-0005-0000-0000-000003000000}"/>
    <cellStyle name="桁区切り 2 2" xfId="5" xr:uid="{00000000-0005-0000-0000-000004000000}"/>
    <cellStyle name="通貨 2" xfId="6" xr:uid="{00000000-0005-0000-0000-000005000000}"/>
    <cellStyle name="通貨 3" xfId="7" xr:uid="{00000000-0005-0000-0000-000006000000}"/>
    <cellStyle name="標準" xfId="0" builtinId="0"/>
    <cellStyle name="標準 2" xfId="8" xr:uid="{00000000-0005-0000-0000-000008000000}"/>
    <cellStyle name="標準 3" xfId="9" xr:uid="{00000000-0005-0000-0000-000009000000}"/>
  </cellStyles>
  <dxfs count="42">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817017458978327"/>
          <c:y val="0.18398285495455266"/>
          <c:w val="0.82081632454589881"/>
          <c:h val="0.70408659905937909"/>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8273-4F36-9EC1-106CF2AB3058}"/>
              </c:ext>
            </c:extLst>
          </c:dPt>
          <c:dPt>
            <c:idx val="1"/>
            <c:bubble3D val="0"/>
            <c:spPr>
              <a:pattFill prst="pct6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8273-4F36-9EC1-106CF2AB3058}"/>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273-4F36-9EC1-106CF2AB3058}"/>
              </c:ext>
            </c:extLst>
          </c:dPt>
          <c:dPt>
            <c:idx val="3"/>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8273-4F36-9EC1-106CF2AB3058}"/>
              </c:ext>
            </c:extLst>
          </c:dPt>
          <c:dPt>
            <c:idx val="4"/>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8273-4F36-9EC1-106CF2AB3058}"/>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8273-4F36-9EC1-106CF2AB3058}"/>
              </c:ext>
            </c:extLst>
          </c:dPt>
          <c:dPt>
            <c:idx val="6"/>
            <c:bubble3D val="0"/>
            <c:spPr>
              <a:pattFill prst="shingle">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8273-4F36-9EC1-106CF2AB3058}"/>
              </c:ext>
            </c:extLst>
          </c:dPt>
          <c:dPt>
            <c:idx val="7"/>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8273-4F36-9EC1-106CF2AB3058}"/>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8273-4F36-9EC1-106CF2AB3058}"/>
              </c:ext>
            </c:extLst>
          </c:dPt>
          <c:dPt>
            <c:idx val="9"/>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8273-4F36-9EC1-106CF2AB3058}"/>
              </c:ext>
            </c:extLst>
          </c:dPt>
          <c:dPt>
            <c:idx val="10"/>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8273-4F36-9EC1-106CF2AB3058}"/>
              </c:ext>
            </c:extLst>
          </c:dPt>
          <c:dLbls>
            <c:dLbl>
              <c:idx val="0"/>
              <c:layout>
                <c:manualLayout>
                  <c:x val="-1.3536192745371739E-2"/>
                  <c:y val="-8.1338657535559612E-3"/>
                </c:manualLayout>
              </c:layout>
              <c:showLegendKey val="0"/>
              <c:showVal val="0"/>
              <c:showCatName val="1"/>
              <c:showSerName val="0"/>
              <c:showPercent val="1"/>
              <c:showBubbleSize val="0"/>
              <c:extLst>
                <c:ext xmlns:c15="http://schemas.microsoft.com/office/drawing/2012/chart" uri="{CE6537A1-D6FC-4f65-9D91-7224C49458BB}">
                  <c15:layout>
                    <c:manualLayout>
                      <c:w val="0.21917002258392229"/>
                      <c:h val="0.1427307705806658"/>
                    </c:manualLayout>
                  </c15:layout>
                </c:ext>
                <c:ext xmlns:c16="http://schemas.microsoft.com/office/drawing/2014/chart" uri="{C3380CC4-5D6E-409C-BE32-E72D297353CC}">
                  <c16:uniqueId val="{00000001-8273-4F36-9EC1-106CF2AB3058}"/>
                </c:ext>
              </c:extLst>
            </c:dLbl>
            <c:dLbl>
              <c:idx val="1"/>
              <c:layout>
                <c:manualLayout>
                  <c:x val="1.5516317947547259E-2"/>
                  <c:y val="0.22276846660488386"/>
                </c:manualLayout>
              </c:layout>
              <c:numFmt formatCode="0.0%" sourceLinked="0"/>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8273-4F36-9EC1-106CF2AB3058}"/>
                </c:ext>
              </c:extLst>
            </c:dLbl>
            <c:dLbl>
              <c:idx val="2"/>
              <c:layout>
                <c:manualLayout>
                  <c:x val="-0.21235283503992061"/>
                  <c:y val="0.23325144401577502"/>
                </c:manualLayout>
              </c:layout>
              <c:showLegendKey val="0"/>
              <c:showVal val="0"/>
              <c:showCatName val="1"/>
              <c:showSerName val="0"/>
              <c:showPercent val="1"/>
              <c:showBubbleSize val="0"/>
              <c:extLst>
                <c:ext xmlns:c15="http://schemas.microsoft.com/office/drawing/2012/chart" uri="{CE6537A1-D6FC-4f65-9D91-7224C49458BB}">
                  <c15:layout>
                    <c:manualLayout>
                      <c:w val="0.17261461199572975"/>
                      <c:h val="0.16466879627092881"/>
                    </c:manualLayout>
                  </c15:layout>
                </c:ext>
                <c:ext xmlns:c16="http://schemas.microsoft.com/office/drawing/2014/chart" uri="{C3380CC4-5D6E-409C-BE32-E72D297353CC}">
                  <c16:uniqueId val="{00000005-8273-4F36-9EC1-106CF2AB3058}"/>
                </c:ext>
              </c:extLst>
            </c:dLbl>
            <c:dLbl>
              <c:idx val="3"/>
              <c:layout>
                <c:manualLayout>
                  <c:x val="-0.17795104274737997"/>
                  <c:y val="3.7583788290722744E-2"/>
                </c:manualLayout>
              </c:layout>
              <c:showLegendKey val="0"/>
              <c:showVal val="0"/>
              <c:showCatName val="1"/>
              <c:showSerName val="0"/>
              <c:showPercent val="1"/>
              <c:showBubbleSize val="0"/>
              <c:extLst>
                <c:ext xmlns:c15="http://schemas.microsoft.com/office/drawing/2012/chart" uri="{CE6537A1-D6FC-4f65-9D91-7224C49458BB}">
                  <c15:layout>
                    <c:manualLayout>
                      <c:w val="0.21104515314177452"/>
                      <c:h val="0.14386319440122891"/>
                    </c:manualLayout>
                  </c15:layout>
                </c:ext>
                <c:ext xmlns:c16="http://schemas.microsoft.com/office/drawing/2014/chart" uri="{C3380CC4-5D6E-409C-BE32-E72D297353CC}">
                  <c16:uniqueId val="{00000007-8273-4F36-9EC1-106CF2AB3058}"/>
                </c:ext>
              </c:extLst>
            </c:dLbl>
            <c:dLbl>
              <c:idx val="4"/>
              <c:layout>
                <c:manualLayout>
                  <c:x val="-0.22811839355255839"/>
                  <c:y val="-3.5853474068655397E-2"/>
                </c:manualLayout>
              </c:layout>
              <c:tx>
                <c:rich>
                  <a:bodyPr/>
                  <a:lstStyle/>
                  <a:p>
                    <a:fld id="{49077685-36C2-47E9-B276-BBD90D6868D5}" type="CATEGORYNAME">
                      <a:rPr lang="ja-JP" altLang="en-US" sz="700"/>
                      <a:pPr/>
                      <a:t>[分類名]</a:t>
                    </a:fld>
                    <a:r>
                      <a:rPr lang="ja-JP" altLang="en-US" sz="700" baseline="0"/>
                      <a:t>
</a:t>
                    </a:r>
                    <a:fld id="{410D1E0D-574F-45B2-B238-89845F67DD2B}" type="PERCENTAGE">
                      <a:rPr lang="en-US" altLang="ja-JP" sz="700" baseline="0"/>
                      <a:pPr/>
                      <a:t>[パーセンテージ]</a:t>
                    </a:fld>
                    <a:endParaRPr lang="ja-JP" altLang="en-US" sz="700" baseline="0"/>
                  </a:p>
                </c:rich>
              </c:tx>
              <c:showLegendKey val="0"/>
              <c:showVal val="0"/>
              <c:showCatName val="1"/>
              <c:showSerName val="0"/>
              <c:showPercent val="1"/>
              <c:showBubbleSize val="0"/>
              <c:extLst>
                <c:ext xmlns:c15="http://schemas.microsoft.com/office/drawing/2012/chart" uri="{CE6537A1-D6FC-4f65-9D91-7224C49458BB}">
                  <c15:layout>
                    <c:manualLayout>
                      <c:w val="0.15151209175863894"/>
                      <c:h val="0.13325407783237928"/>
                    </c:manualLayout>
                  </c15:layout>
                  <c15:dlblFieldTable/>
                  <c15:showDataLabelsRange val="0"/>
                </c:ext>
                <c:ext xmlns:c16="http://schemas.microsoft.com/office/drawing/2014/chart" uri="{C3380CC4-5D6E-409C-BE32-E72D297353CC}">
                  <c16:uniqueId val="{00000009-8273-4F36-9EC1-106CF2AB3058}"/>
                </c:ext>
              </c:extLst>
            </c:dLbl>
            <c:dLbl>
              <c:idx val="5"/>
              <c:layout>
                <c:manualLayout>
                  <c:x val="-0.20861978640771017"/>
                  <c:y val="-0.19665856466807327"/>
                </c:manualLayout>
              </c:layout>
              <c:tx>
                <c:rich>
                  <a:bodyPr/>
                  <a:lstStyle/>
                  <a:p>
                    <a:fld id="{BC8096B9-5143-4BE6-A7AA-CB57A2ECB093}" type="CATEGORYNAME">
                      <a:rPr lang="ja-JP" altLang="en-US" sz="700"/>
                      <a:pPr/>
                      <a:t>[分類名]</a:t>
                    </a:fld>
                    <a:r>
                      <a:rPr lang="ja-JP" altLang="en-US" sz="700" baseline="0"/>
                      <a:t>
</a:t>
                    </a:r>
                    <a:fld id="{BC8C5A2B-FE03-4C0D-AB69-BB0AAF469185}" type="PERCENTAGE">
                      <a:rPr lang="en-US" altLang="ja-JP" sz="700" baseline="0"/>
                      <a:pPr/>
                      <a:t>[パーセンテージ]</a:t>
                    </a:fld>
                    <a:endParaRPr lang="ja-JP" altLang="en-US" sz="700"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8273-4F36-9EC1-106CF2AB3058}"/>
                </c:ext>
              </c:extLst>
            </c:dLbl>
            <c:dLbl>
              <c:idx val="6"/>
              <c:layout>
                <c:manualLayout>
                  <c:x val="-0.13050143555793595"/>
                  <c:y val="-0.2687525805592831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273-4F36-9EC1-106CF2AB3058}"/>
                </c:ext>
              </c:extLst>
            </c:dLbl>
            <c:dLbl>
              <c:idx val="7"/>
              <c:layout>
                <c:manualLayout>
                  <c:x val="-0.23388672267532731"/>
                  <c:y val="-0.31298469003722718"/>
                </c:manualLayout>
              </c:layout>
              <c:showLegendKey val="0"/>
              <c:showVal val="0"/>
              <c:showCatName val="1"/>
              <c:showSerName val="0"/>
              <c:showPercent val="1"/>
              <c:showBubbleSize val="0"/>
              <c:extLst>
                <c:ext xmlns:c15="http://schemas.microsoft.com/office/drawing/2012/chart" uri="{CE6537A1-D6FC-4f65-9D91-7224C49458BB}">
                  <c15:layout>
                    <c:manualLayout>
                      <c:w val="0.27092486505179908"/>
                      <c:h val="9.4672796057124906E-2"/>
                    </c:manualLayout>
                  </c15:layout>
                </c:ext>
                <c:ext xmlns:c16="http://schemas.microsoft.com/office/drawing/2014/chart" uri="{C3380CC4-5D6E-409C-BE32-E72D297353CC}">
                  <c16:uniqueId val="{0000000F-8273-4F36-9EC1-106CF2AB3058}"/>
                </c:ext>
              </c:extLst>
            </c:dLbl>
            <c:dLbl>
              <c:idx val="8"/>
              <c:layout>
                <c:manualLayout>
                  <c:x val="3.5751026167865727E-2"/>
                  <c:y val="-0.2559450017778262"/>
                </c:manualLayout>
              </c:layout>
              <c:showLegendKey val="0"/>
              <c:showVal val="0"/>
              <c:showCatName val="1"/>
              <c:showSerName val="0"/>
              <c:showPercent val="1"/>
              <c:showBubbleSize val="0"/>
              <c:extLst>
                <c:ext xmlns:c15="http://schemas.microsoft.com/office/drawing/2012/chart" uri="{CE6537A1-D6FC-4f65-9D91-7224C49458BB}">
                  <c15:layout>
                    <c:manualLayout>
                      <c:w val="0.24744775066656127"/>
                      <c:h val="0.10123151583633877"/>
                    </c:manualLayout>
                  </c15:layout>
                </c:ext>
                <c:ext xmlns:c16="http://schemas.microsoft.com/office/drawing/2014/chart" uri="{C3380CC4-5D6E-409C-BE32-E72D297353CC}">
                  <c16:uniqueId val="{00000011-8273-4F36-9EC1-106CF2AB3058}"/>
                </c:ext>
              </c:extLst>
            </c:dLbl>
            <c:dLbl>
              <c:idx val="9"/>
              <c:layout>
                <c:manualLayout>
                  <c:x val="0.2802090558682272"/>
                  <c:y val="-0.21628282232557228"/>
                </c:manualLayout>
              </c:layout>
              <c:showLegendKey val="0"/>
              <c:showVal val="0"/>
              <c:showCatName val="1"/>
              <c:showSerName val="0"/>
              <c:showPercent val="1"/>
              <c:showBubbleSize val="0"/>
              <c:extLst>
                <c:ext xmlns:c15="http://schemas.microsoft.com/office/drawing/2012/chart" uri="{CE6537A1-D6FC-4f65-9D91-7224C49458BB}">
                  <c15:layout>
                    <c:manualLayout>
                      <c:w val="0.21917002258392229"/>
                      <c:h val="0.10043466866217507"/>
                    </c:manualLayout>
                  </c15:layout>
                </c:ext>
                <c:ext xmlns:c16="http://schemas.microsoft.com/office/drawing/2014/chart" uri="{C3380CC4-5D6E-409C-BE32-E72D297353CC}">
                  <c16:uniqueId val="{00000013-8273-4F36-9EC1-106CF2AB3058}"/>
                </c:ext>
              </c:extLst>
            </c:dLbl>
            <c:dLbl>
              <c:idx val="10"/>
              <c:layout>
                <c:manualLayout>
                  <c:x val="4.6623496536888215E-2"/>
                  <c:y val="-0.22609508091979544"/>
                </c:manualLayout>
              </c:layout>
              <c:showLegendKey val="0"/>
              <c:showVal val="0"/>
              <c:showCatName val="1"/>
              <c:showSerName val="0"/>
              <c:showPercent val="1"/>
              <c:showBubbleSize val="0"/>
              <c:extLst>
                <c:ext xmlns:c15="http://schemas.microsoft.com/office/drawing/2012/chart" uri="{CE6537A1-D6FC-4f65-9D91-7224C49458BB}">
                  <c15:layout>
                    <c:manualLayout>
                      <c:w val="0.22062019299874047"/>
                      <c:h val="0.10043466866217507"/>
                    </c:manualLayout>
                  </c15:layout>
                </c:ext>
                <c:ext xmlns:c16="http://schemas.microsoft.com/office/drawing/2014/chart" uri="{C3380CC4-5D6E-409C-BE32-E72D297353CC}">
                  <c16:uniqueId val="{00000015-8273-4F36-9EC1-106CF2AB3058}"/>
                </c:ext>
              </c:extLst>
            </c:dLbl>
            <c:numFmt formatCode="0.0%" sourceLinked="0"/>
            <c:spPr>
              <a:solidFill>
                <a:sysClr val="window" lastClr="FFFFFF"/>
              </a:solidFill>
              <a:ln>
                <a:solidFill>
                  <a:sysClr val="windowText" lastClr="000000"/>
                </a:solidFill>
              </a:ln>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グラフ!$H$155:$H$164</c:f>
              <c:strCache>
                <c:ptCount val="10"/>
                <c:pt idx="0">
                  <c:v>食料品製造業</c:v>
                </c:pt>
                <c:pt idx="1">
                  <c:v>繊維工業</c:v>
                </c:pt>
                <c:pt idx="2">
                  <c:v>家具・装備品製造業</c:v>
                </c:pt>
                <c:pt idx="3">
                  <c:v>飲料・たばこ・飼料製造業</c:v>
                </c:pt>
                <c:pt idx="4">
                  <c:v>印刷・同関連業</c:v>
                </c:pt>
                <c:pt idx="5">
                  <c:v>釜業・土石製品製造業</c:v>
                </c:pt>
                <c:pt idx="6">
                  <c:v>鉄鋼業</c:v>
                </c:pt>
                <c:pt idx="7">
                  <c:v>金属製品製造業</c:v>
                </c:pt>
                <c:pt idx="8">
                  <c:v>機械器具製造</c:v>
                </c:pt>
                <c:pt idx="9">
                  <c:v>その他の製造</c:v>
                </c:pt>
              </c:strCache>
            </c:strRef>
          </c:cat>
          <c:val>
            <c:numRef>
              <c:f>グラフ!$I$155:$I$164</c:f>
              <c:numCache>
                <c:formatCode>#,##0_);[Red]\(#,##0\)</c:formatCode>
                <c:ptCount val="10"/>
                <c:pt idx="0">
                  <c:v>1651</c:v>
                </c:pt>
                <c:pt idx="1">
                  <c:v>11</c:v>
                </c:pt>
                <c:pt idx="2">
                  <c:v>11</c:v>
                </c:pt>
                <c:pt idx="3">
                  <c:v>303</c:v>
                </c:pt>
                <c:pt idx="4">
                  <c:v>68</c:v>
                </c:pt>
                <c:pt idx="5">
                  <c:v>5</c:v>
                </c:pt>
                <c:pt idx="6">
                  <c:v>105</c:v>
                </c:pt>
                <c:pt idx="7">
                  <c:v>181</c:v>
                </c:pt>
                <c:pt idx="8">
                  <c:v>142</c:v>
                </c:pt>
                <c:pt idx="9">
                  <c:v>91</c:v>
                </c:pt>
              </c:numCache>
            </c:numRef>
          </c:val>
          <c:extLst>
            <c:ext xmlns:c16="http://schemas.microsoft.com/office/drawing/2014/chart" uri="{C3380CC4-5D6E-409C-BE32-E72D297353CC}">
              <c16:uniqueId val="{00000016-8273-4F36-9EC1-106CF2AB3058}"/>
            </c:ext>
          </c:extLst>
        </c:ser>
        <c:dLbls>
          <c:showLegendKey val="0"/>
          <c:showVal val="1"/>
          <c:showCatName val="0"/>
          <c:showSerName val="0"/>
          <c:showPercent val="0"/>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16780951923989"/>
          <c:y val="0.14285749250444002"/>
          <c:w val="0.61849798266175771"/>
          <c:h val="0.68922474453894633"/>
        </c:manualLayout>
      </c:layout>
      <c:barChart>
        <c:barDir val="col"/>
        <c:grouping val="clustered"/>
        <c:varyColors val="0"/>
        <c:ser>
          <c:idx val="1"/>
          <c:order val="0"/>
          <c:tx>
            <c:strRef>
              <c:f>グラフ!$I$130</c:f>
              <c:strCache>
                <c:ptCount val="1"/>
                <c:pt idx="0">
                  <c:v>事業所数</c:v>
                </c:pt>
              </c:strCache>
            </c:strRef>
          </c:tx>
          <c:spPr>
            <a:solidFill>
              <a:schemeClr val="bg1">
                <a:lumMod val="50000"/>
              </a:schemeClr>
            </a:solidFill>
            <a:ln w="12700">
              <a:solidFill>
                <a:srgbClr val="000000"/>
              </a:solidFill>
              <a:prstDash val="solid"/>
            </a:ln>
          </c:spPr>
          <c:invertIfNegative val="0"/>
          <c:dLbls>
            <c:spPr>
              <a:noFill/>
              <a:ln w="25400">
                <a:noFill/>
              </a:ln>
            </c:spPr>
            <c:txPr>
              <a:bodyPr/>
              <a:lstStyle/>
              <a:p>
                <a:pPr>
                  <a:defRPr sz="78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グラフ!$H$131:$H$135</c:f>
              <c:strCache>
                <c:ptCount val="5"/>
                <c:pt idx="0">
                  <c:v> 平成29年</c:v>
                </c:pt>
                <c:pt idx="1">
                  <c:v>30</c:v>
                </c:pt>
                <c:pt idx="2">
                  <c:v> 令和元年</c:v>
                </c:pt>
                <c:pt idx="3">
                  <c:v>2</c:v>
                </c:pt>
                <c:pt idx="4">
                  <c:v>3</c:v>
                </c:pt>
              </c:strCache>
            </c:strRef>
          </c:cat>
          <c:val>
            <c:numRef>
              <c:f>グラフ!$I$131:$I$135</c:f>
              <c:numCache>
                <c:formatCode>#,##0_);[Red]\(#,##0\)</c:formatCode>
                <c:ptCount val="5"/>
                <c:pt idx="0">
                  <c:v>52</c:v>
                </c:pt>
                <c:pt idx="1">
                  <c:v>56</c:v>
                </c:pt>
                <c:pt idx="2">
                  <c:v>55</c:v>
                </c:pt>
                <c:pt idx="3">
                  <c:v>56</c:v>
                </c:pt>
                <c:pt idx="4">
                  <c:v>57</c:v>
                </c:pt>
              </c:numCache>
            </c:numRef>
          </c:val>
          <c:extLst>
            <c:ext xmlns:c16="http://schemas.microsoft.com/office/drawing/2014/chart" uri="{C3380CC4-5D6E-409C-BE32-E72D297353CC}">
              <c16:uniqueId val="{00000000-E1D3-4A91-8959-8D1A434ACC29}"/>
            </c:ext>
          </c:extLst>
        </c:ser>
        <c:ser>
          <c:idx val="0"/>
          <c:order val="1"/>
          <c:tx>
            <c:strRef>
              <c:f>グラフ!$J$130</c:f>
              <c:strCache>
                <c:ptCount val="1"/>
                <c:pt idx="0">
                  <c:v>従業者数</c:v>
                </c:pt>
              </c:strCache>
            </c:strRef>
          </c:tx>
          <c:spPr>
            <a:solidFill>
              <a:schemeClr val="bg1">
                <a:lumMod val="85000"/>
              </a:schemeClr>
            </a:solidFill>
            <a:ln w="12700">
              <a:solidFill>
                <a:srgbClr val="000000"/>
              </a:solidFill>
              <a:prstDash val="solid"/>
            </a:ln>
          </c:spPr>
          <c:invertIfNegative val="0"/>
          <c:dLbls>
            <c:spPr>
              <a:solidFill>
                <a:schemeClr val="bg1"/>
              </a:solidFill>
              <a:ln w="3175">
                <a:solidFill>
                  <a:schemeClr val="tx1"/>
                </a:solidFill>
                <a:prstDash val="solid"/>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グラフ!$H$131:$H$135</c:f>
              <c:strCache>
                <c:ptCount val="5"/>
                <c:pt idx="0">
                  <c:v> 平成29年</c:v>
                </c:pt>
                <c:pt idx="1">
                  <c:v>30</c:v>
                </c:pt>
                <c:pt idx="2">
                  <c:v> 令和元年</c:v>
                </c:pt>
                <c:pt idx="3">
                  <c:v>2</c:v>
                </c:pt>
                <c:pt idx="4">
                  <c:v>3</c:v>
                </c:pt>
              </c:strCache>
            </c:strRef>
          </c:cat>
          <c:val>
            <c:numRef>
              <c:f>グラフ!$J$131:$J$135</c:f>
              <c:numCache>
                <c:formatCode>#,##0_);[Red]\(#,##0\)</c:formatCode>
                <c:ptCount val="5"/>
                <c:pt idx="0">
                  <c:v>2102</c:v>
                </c:pt>
                <c:pt idx="1">
                  <c:v>2214</c:v>
                </c:pt>
                <c:pt idx="2">
                  <c:v>2436</c:v>
                </c:pt>
                <c:pt idx="3">
                  <c:v>2653</c:v>
                </c:pt>
                <c:pt idx="4">
                  <c:v>2568</c:v>
                </c:pt>
              </c:numCache>
            </c:numRef>
          </c:val>
          <c:extLst>
            <c:ext xmlns:c16="http://schemas.microsoft.com/office/drawing/2014/chart" uri="{C3380CC4-5D6E-409C-BE32-E72D297353CC}">
              <c16:uniqueId val="{00000001-E1D3-4A91-8959-8D1A434ACC29}"/>
            </c:ext>
          </c:extLst>
        </c:ser>
        <c:dLbls>
          <c:showLegendKey val="0"/>
          <c:showVal val="1"/>
          <c:showCatName val="0"/>
          <c:showSerName val="0"/>
          <c:showPercent val="0"/>
          <c:showBubbleSize val="0"/>
        </c:dLbls>
        <c:gapWidth val="30"/>
        <c:axId val="184144680"/>
        <c:axId val="184142720"/>
      </c:barChart>
      <c:lineChart>
        <c:grouping val="standard"/>
        <c:varyColors val="0"/>
        <c:ser>
          <c:idx val="2"/>
          <c:order val="2"/>
          <c:tx>
            <c:strRef>
              <c:f>グラフ!$K$130</c:f>
              <c:strCache>
                <c:ptCount val="1"/>
                <c:pt idx="0">
                  <c:v>製造品出荷額</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9.0221564914012925E-2"/>
                  <c:y val="-2.4012174534521272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D3-4A91-8959-8D1A434ACC29}"/>
                </c:ext>
              </c:extLst>
            </c:dLbl>
            <c:dLbl>
              <c:idx val="1"/>
              <c:layout>
                <c:manualLayout>
                  <c:x val="-9.4287080997335293E-2"/>
                  <c:y val="-3.7225487659113064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D3-4A91-8959-8D1A434ACC29}"/>
                </c:ext>
              </c:extLst>
            </c:dLbl>
            <c:dLbl>
              <c:idx val="2"/>
              <c:layout>
                <c:manualLayout>
                  <c:x val="-0.10192803838097331"/>
                  <c:y val="-5.6346160955232712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D3-4A91-8959-8D1A434ACC29}"/>
                </c:ext>
              </c:extLst>
            </c:dLbl>
            <c:dLbl>
              <c:idx val="3"/>
              <c:layout>
                <c:manualLayout>
                  <c:x val="-9.4395619032099295E-2"/>
                  <c:y val="-6.2365162101216225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D3-4A91-8959-8D1A434ACC29}"/>
                </c:ext>
              </c:extLst>
            </c:dLbl>
            <c:dLbl>
              <c:idx val="4"/>
              <c:layout>
                <c:manualLayout>
                  <c:x val="-9.8017662535706984E-2"/>
                  <c:y val="-6.5884194053208139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5A-403A-A994-CC782AF98347}"/>
                </c:ext>
              </c:extLst>
            </c:dLbl>
            <c:spPr>
              <a:noFill/>
              <a:ln w="12700">
                <a:noFill/>
                <a:prstDash val="solid"/>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グラフ!$H$131:$H$135</c:f>
              <c:strCache>
                <c:ptCount val="5"/>
                <c:pt idx="0">
                  <c:v> 平成29年</c:v>
                </c:pt>
                <c:pt idx="1">
                  <c:v>30</c:v>
                </c:pt>
                <c:pt idx="2">
                  <c:v> 令和元年</c:v>
                </c:pt>
                <c:pt idx="3">
                  <c:v>2</c:v>
                </c:pt>
                <c:pt idx="4">
                  <c:v>3</c:v>
                </c:pt>
              </c:strCache>
            </c:strRef>
          </c:cat>
          <c:val>
            <c:numRef>
              <c:f>グラフ!$K$131:$K$135</c:f>
              <c:numCache>
                <c:formatCode>#,##0_);[Red]\(#,##0\)</c:formatCode>
                <c:ptCount val="5"/>
                <c:pt idx="0">
                  <c:v>6250840</c:v>
                </c:pt>
                <c:pt idx="1">
                  <c:v>6423552</c:v>
                </c:pt>
                <c:pt idx="2">
                  <c:v>6847986</c:v>
                </c:pt>
                <c:pt idx="3">
                  <c:v>6531045</c:v>
                </c:pt>
                <c:pt idx="4">
                  <c:v>6377046</c:v>
                </c:pt>
              </c:numCache>
            </c:numRef>
          </c:val>
          <c:smooth val="0"/>
          <c:extLst>
            <c:ext xmlns:c16="http://schemas.microsoft.com/office/drawing/2014/chart" uri="{C3380CC4-5D6E-409C-BE32-E72D297353CC}">
              <c16:uniqueId val="{00000006-E1D3-4A91-8959-8D1A434ACC29}"/>
            </c:ext>
          </c:extLst>
        </c:ser>
        <c:dLbls>
          <c:showLegendKey val="0"/>
          <c:showVal val="1"/>
          <c:showCatName val="0"/>
          <c:showSerName val="0"/>
          <c:showPercent val="0"/>
          <c:showBubbleSize val="0"/>
        </c:dLbls>
        <c:marker val="1"/>
        <c:smooth val="0"/>
        <c:axId val="255202424"/>
        <c:axId val="255200464"/>
      </c:lineChart>
      <c:catAx>
        <c:axId val="184144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2720"/>
        <c:crosses val="autoZero"/>
        <c:auto val="0"/>
        <c:lblAlgn val="ctr"/>
        <c:lblOffset val="100"/>
        <c:tickLblSkip val="1"/>
        <c:tickMarkSkip val="1"/>
        <c:noMultiLvlLbl val="0"/>
      </c:catAx>
      <c:valAx>
        <c:axId val="184142720"/>
        <c:scaling>
          <c:orientation val="minMax"/>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4680"/>
        <c:crosses val="autoZero"/>
        <c:crossBetween val="between"/>
      </c:valAx>
      <c:catAx>
        <c:axId val="255202424"/>
        <c:scaling>
          <c:orientation val="minMax"/>
        </c:scaling>
        <c:delete val="1"/>
        <c:axPos val="b"/>
        <c:numFmt formatCode="General" sourceLinked="1"/>
        <c:majorTickMark val="out"/>
        <c:minorTickMark val="none"/>
        <c:tickLblPos val="none"/>
        <c:crossAx val="255200464"/>
        <c:crosses val="autoZero"/>
        <c:auto val="0"/>
        <c:lblAlgn val="ctr"/>
        <c:lblOffset val="100"/>
        <c:noMultiLvlLbl val="0"/>
      </c:catAx>
      <c:valAx>
        <c:axId val="255200464"/>
        <c:scaling>
          <c:orientation val="minMax"/>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69942288005788134"/>
              <c:y val="8.2707050232582346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5202424"/>
        <c:crosses val="max"/>
        <c:crossBetween val="between"/>
      </c:valAx>
      <c:spPr>
        <a:noFill/>
        <a:ln w="12700">
          <a:solidFill>
            <a:srgbClr val="000000"/>
          </a:solidFill>
          <a:prstDash val="solid"/>
        </a:ln>
      </c:spPr>
    </c:plotArea>
    <c:legend>
      <c:legendPos val="r"/>
      <c:layout>
        <c:manualLayout>
          <c:xMode val="edge"/>
          <c:yMode val="edge"/>
          <c:x val="4.3352806705613409E-2"/>
          <c:y val="0.91226865078532537"/>
          <c:w val="0.86116739652255392"/>
          <c:h val="6.2654248236149276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013698630136994"/>
          <c:y val="0.21410605678582864"/>
          <c:w val="0.67397260273973714"/>
          <c:h val="0.61964811728605196"/>
        </c:manualLayout>
      </c:layout>
      <c:doughnutChart>
        <c:varyColors val="1"/>
        <c:ser>
          <c:idx val="0"/>
          <c:order val="0"/>
          <c:tx>
            <c:strRef>
              <c:f>グラフ!$I$137</c:f>
              <c:strCache>
                <c:ptCount val="1"/>
                <c:pt idx="0">
                  <c:v>令和3年</c:v>
                </c:pt>
              </c:strCache>
            </c:strRef>
          </c:tx>
          <c:spPr>
            <a:ln>
              <a:solidFill>
                <a:srgbClr val="000000"/>
              </a:solidFill>
            </a:ln>
            <a:scene3d>
              <a:camera prst="orthographicFront"/>
              <a:lightRig rig="threePt" dir="t"/>
            </a:scene3d>
          </c:spPr>
          <c:dPt>
            <c:idx val="0"/>
            <c:bubble3D val="0"/>
            <c:spPr>
              <a:pattFill prst="dk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1-2789-491F-B4A6-BAA9625B9E14}"/>
              </c:ext>
            </c:extLst>
          </c:dPt>
          <c:dPt>
            <c:idx val="1"/>
            <c:bubble3D val="0"/>
            <c:spPr>
              <a:pattFill prst="lgConfetti">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3-2789-491F-B4A6-BAA9625B9E14}"/>
              </c:ext>
            </c:extLst>
          </c:dPt>
          <c:dPt>
            <c:idx val="2"/>
            <c:bubble3D val="0"/>
            <c:spPr>
              <a:pattFill prst="wd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5-2789-491F-B4A6-BAA9625B9E14}"/>
              </c:ext>
            </c:extLst>
          </c:dPt>
          <c:dPt>
            <c:idx val="3"/>
            <c:bubble3D val="0"/>
            <c:spPr>
              <a:pattFill prst="smChe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7-2789-491F-B4A6-BAA9625B9E14}"/>
              </c:ext>
            </c:extLst>
          </c:dPt>
          <c:dPt>
            <c:idx val="4"/>
            <c:bubble3D val="0"/>
            <c:spPr>
              <a:pattFill prst="pct8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9-2789-491F-B4A6-BAA9625B9E14}"/>
              </c:ext>
            </c:extLst>
          </c:dPt>
          <c:dPt>
            <c:idx val="5"/>
            <c:bubble3D val="0"/>
            <c:spPr>
              <a:pattFill prst="pct5">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B-2789-491F-B4A6-BAA9625B9E14}"/>
              </c:ext>
            </c:extLst>
          </c:dPt>
          <c:dPt>
            <c:idx val="6"/>
            <c:bubble3D val="0"/>
            <c:spPr>
              <a:pattFill prst="dotDmnd">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D-2789-491F-B4A6-BAA9625B9E14}"/>
              </c:ext>
            </c:extLst>
          </c:dPt>
          <c:dPt>
            <c:idx val="7"/>
            <c:bubble3D val="0"/>
            <c:spPr>
              <a:pattFill prst="lgChe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F-2789-491F-B4A6-BAA9625B9E14}"/>
              </c:ext>
            </c:extLst>
          </c:dPt>
          <c:dPt>
            <c:idx val="8"/>
            <c:bubble3D val="0"/>
            <c:spPr>
              <a:solidFill>
                <a:schemeClr val="bg1">
                  <a:lumMod val="95000"/>
                </a:schemeClr>
              </a:solidFill>
              <a:ln w="9525">
                <a:solidFill>
                  <a:srgbClr val="000000">
                    <a:alpha val="98000"/>
                  </a:srgbClr>
                </a:solidFill>
              </a:ln>
              <a:effectLst/>
              <a:scene3d>
                <a:camera prst="orthographicFront"/>
                <a:lightRig rig="threePt" dir="t"/>
              </a:scene3d>
            </c:spPr>
            <c:extLst>
              <c:ext xmlns:c16="http://schemas.microsoft.com/office/drawing/2014/chart" uri="{C3380CC4-5D6E-409C-BE32-E72D297353CC}">
                <c16:uniqueId val="{00000011-2789-491F-B4A6-BAA9625B9E14}"/>
              </c:ext>
            </c:extLst>
          </c:dPt>
          <c:dPt>
            <c:idx val="9"/>
            <c:bubble3D val="0"/>
            <c:spPr>
              <a:pattFill prst="diagBri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3-2789-491F-B4A6-BAA9625B9E14}"/>
              </c:ext>
            </c:extLst>
          </c:dPt>
          <c:dPt>
            <c:idx val="10"/>
            <c:bubble3D val="0"/>
            <c:spPr>
              <a:solidFill>
                <a:schemeClr val="bg1">
                  <a:lumMod val="50000"/>
                </a:schemeClr>
              </a:solidFill>
              <a:ln w="9525">
                <a:solidFill>
                  <a:srgbClr val="000000"/>
                </a:solidFill>
              </a:ln>
              <a:effectLst/>
              <a:scene3d>
                <a:camera prst="orthographicFront"/>
                <a:lightRig rig="threePt" dir="t"/>
              </a:scene3d>
            </c:spPr>
            <c:extLst>
              <c:ext xmlns:c16="http://schemas.microsoft.com/office/drawing/2014/chart" uri="{C3380CC4-5D6E-409C-BE32-E72D297353CC}">
                <c16:uniqueId val="{00000015-2789-491F-B4A6-BAA9625B9E14}"/>
              </c:ext>
            </c:extLst>
          </c:dPt>
          <c:dLbls>
            <c:dLbl>
              <c:idx val="0"/>
              <c:layout>
                <c:manualLayout>
                  <c:x val="-3.5251272831920127E-3"/>
                  <c:y val="-1.5596401365803279E-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mn-ea"/>
                        <a:ea typeface="+mn-ea"/>
                        <a:cs typeface="+mn-cs"/>
                      </a:defRPr>
                    </a:pPr>
                    <a:fld id="{5FBD05FA-3F79-45C3-BFCA-DE8B7AF9E9FE}" type="CATEGORYNAME">
                      <a:rPr lang="ja-JP" altLang="en-US" sz="900">
                        <a:latin typeface="+mn-ea"/>
                        <a:ea typeface="+mn-ea"/>
                      </a:rPr>
                      <a:pPr>
                        <a:defRPr sz="800" b="0" i="0" u="none" strike="noStrike" kern="1200" baseline="0">
                          <a:solidFill>
                            <a:schemeClr val="tx1"/>
                          </a:solidFill>
                          <a:latin typeface="+mn-ea"/>
                          <a:ea typeface="+mn-ea"/>
                          <a:cs typeface="+mn-cs"/>
                        </a:defRPr>
                      </a:pPr>
                      <a:t>[分類名]</a:t>
                    </a:fld>
                    <a:r>
                      <a:rPr lang="ja-JP" altLang="en-US" sz="1000" baseline="0">
                        <a:latin typeface="+mn-ea"/>
                        <a:ea typeface="+mn-ea"/>
                      </a:rPr>
                      <a:t>
</a:t>
                    </a:r>
                    <a:fld id="{4BBE5BBD-F83D-4CEB-ACFE-8D79E6BAB3C0}" type="PERCENTAGE">
                      <a:rPr lang="en-US" altLang="ja-JP" sz="1000" baseline="0">
                        <a:latin typeface="+mn-ea"/>
                        <a:ea typeface="+mn-ea"/>
                      </a:rPr>
                      <a:pPr>
                        <a:defRPr sz="800" b="0" i="0" u="none" strike="noStrike" kern="1200" baseline="0">
                          <a:solidFill>
                            <a:schemeClr val="tx1"/>
                          </a:solidFill>
                          <a:latin typeface="+mn-ea"/>
                          <a:ea typeface="+mn-ea"/>
                          <a:cs typeface="+mn-cs"/>
                        </a:defRPr>
                      </a:pPr>
                      <a:t>[パーセンテージ]</a:t>
                    </a:fld>
                    <a:endParaRPr lang="ja-JP" altLang="en-US" sz="1000" baseline="0">
                      <a:latin typeface="+mn-ea"/>
                      <a:ea typeface="+mn-ea"/>
                    </a:endParaRPr>
                  </a:p>
                </c:rich>
              </c:tx>
              <c:numFmt formatCode="0.0%" sourceLinked="0"/>
              <c:spPr>
                <a:solidFill>
                  <a:sysClr val="window" lastClr="FFFFFF"/>
                </a:solidFill>
                <a:ln w="12700">
                  <a:solidFill>
                    <a:srgbClr val="000000"/>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939048829637954"/>
                      <c:h val="0.15213881570077689"/>
                    </c:manualLayout>
                  </c15:layout>
                  <c15:dlblFieldTable/>
                  <c15:showDataLabelsRange val="0"/>
                </c:ext>
                <c:ext xmlns:c16="http://schemas.microsoft.com/office/drawing/2014/chart" uri="{C3380CC4-5D6E-409C-BE32-E72D297353CC}">
                  <c16:uniqueId val="{00000001-2789-491F-B4A6-BAA9625B9E14}"/>
                </c:ext>
              </c:extLst>
            </c:dLbl>
            <c:dLbl>
              <c:idx val="1"/>
              <c:layout>
                <c:manualLayout>
                  <c:x val="0.21792042567217054"/>
                  <c:y val="0.19359529478848239"/>
                </c:manualLayout>
              </c:layout>
              <c:tx>
                <c:rich>
                  <a:bodyPr/>
                  <a:lstStyle/>
                  <a:p>
                    <a:pPr>
                      <a:defRPr>
                        <a:latin typeface="+mn-ea"/>
                        <a:ea typeface="+mn-ea"/>
                      </a:defRPr>
                    </a:pPr>
                    <a:fld id="{367E1209-8B2A-4510-AD03-3A37728FC402}" type="CATEGORYNAME">
                      <a:rPr lang="ja-JP" altLang="en-US" sz="900">
                        <a:latin typeface="+mn-ea"/>
                        <a:ea typeface="+mn-ea"/>
                      </a:rPr>
                      <a:pPr>
                        <a:defRPr>
                          <a:latin typeface="+mn-ea"/>
                          <a:ea typeface="+mn-ea"/>
                        </a:defRPr>
                      </a:pPr>
                      <a:t>[分類名]</a:t>
                    </a:fld>
                    <a:r>
                      <a:rPr lang="ja-JP" altLang="en-US" sz="700" baseline="0">
                        <a:latin typeface="+mn-ea"/>
                        <a:ea typeface="+mn-ea"/>
                      </a:rPr>
                      <a:t>
</a:t>
                    </a:r>
                    <a:fld id="{D4E7828D-3A19-4241-BDC8-2BAF87B42627}" type="PERCENTAGE">
                      <a:rPr lang="en-US" altLang="ja-JP" sz="900" baseline="0">
                        <a:latin typeface="+mn-ea"/>
                        <a:ea typeface="+mn-ea"/>
                      </a:rPr>
                      <a:pPr>
                        <a:defRPr>
                          <a:latin typeface="+mn-ea"/>
                          <a:ea typeface="+mn-ea"/>
                        </a:defRPr>
                      </a:pPr>
                      <a:t>[パーセンテージ]</a:t>
                    </a:fld>
                    <a:endParaRPr lang="ja-JP" altLang="en-US" sz="700" baseline="0">
                      <a:latin typeface="+mn-ea"/>
                      <a:ea typeface="+mn-ea"/>
                    </a:endParaRPr>
                  </a:p>
                </c:rich>
              </c:tx>
              <c:numFmt formatCode="0.0%" sourceLinked="0"/>
              <c:spPr>
                <a:xfrm>
                  <a:off x="2789843" y="3155687"/>
                  <a:ext cx="674009" cy="518036"/>
                </a:xfrm>
                <a:solidFill>
                  <a:sysClr val="window" lastClr="FFFFFF"/>
                </a:solidFill>
                <a:ln w="9525" cap="flat" cmpd="sng" algn="ctr">
                  <a:solidFill>
                    <a:sysClr val="windowText" lastClr="000000"/>
                  </a:solidFill>
                  <a:prstDash val="solid"/>
                  <a:round/>
                  <a:headEnd type="none" w="med" len="med"/>
                  <a:tailEnd type="none" w="med" len="med"/>
                </a:ln>
                <a:effectLst/>
              </c:sp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22614779758320339"/>
                      <c:h val="0.1423630149257348"/>
                    </c:manualLayout>
                  </c15:layout>
                  <c15:dlblFieldTable/>
                  <c15:showDataLabelsRange val="0"/>
                </c:ext>
                <c:ext xmlns:c16="http://schemas.microsoft.com/office/drawing/2014/chart" uri="{C3380CC4-5D6E-409C-BE32-E72D297353CC}">
                  <c16:uniqueId val="{00000003-2789-491F-B4A6-BAA9625B9E14}"/>
                </c:ext>
              </c:extLst>
            </c:dLbl>
            <c:dLbl>
              <c:idx val="2"/>
              <c:layout>
                <c:manualLayout>
                  <c:x val="4.2755131890073572E-2"/>
                  <c:y val="0.2109320203747192"/>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ln>
                <a:effectLst/>
              </c:spPr>
              <c:txPr>
                <a:bodyPr/>
                <a:lstStyle/>
                <a:p>
                  <a:pPr>
                    <a:defRPr sz="900">
                      <a:latin typeface="+mn-ea"/>
                      <a:ea typeface="+mn-ea"/>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249195119678575"/>
                      <c:h val="0.10870696648573069"/>
                    </c:manualLayout>
                  </c15:layout>
                </c:ext>
                <c:ext xmlns:c16="http://schemas.microsoft.com/office/drawing/2014/chart" uri="{C3380CC4-5D6E-409C-BE32-E72D297353CC}">
                  <c16:uniqueId val="{00000005-2789-491F-B4A6-BAA9625B9E14}"/>
                </c:ext>
              </c:extLst>
            </c:dLbl>
            <c:dLbl>
              <c:idx val="3"/>
              <c:layout>
                <c:manualLayout>
                  <c:x val="-0.16585290899380989"/>
                  <c:y val="0.19036628909623762"/>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sz="900">
                      <a:latin typeface="+mn-ea"/>
                      <a:ea typeface="+mn-ea"/>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2789-491F-B4A6-BAA9625B9E14}"/>
                </c:ext>
              </c:extLst>
            </c:dLbl>
            <c:dLbl>
              <c:idx val="4"/>
              <c:layout>
                <c:manualLayout>
                  <c:x val="-0.31800053125578021"/>
                  <c:y val="0.18154780547798505"/>
                </c:manualLayout>
              </c:layout>
              <c:tx>
                <c:rich>
                  <a:bodyPr/>
                  <a:lstStyle/>
                  <a:p>
                    <a:fld id="{6B7ED0D8-8E62-406E-B64A-E8836B673E6A}" type="CATEGORYNAME">
                      <a:rPr lang="ja-JP" altLang="en-US" sz="800"/>
                      <a:pPr/>
                      <a:t>[分類名]</a:t>
                    </a:fld>
                    <a:r>
                      <a:rPr lang="ja-JP" altLang="en-US" baseline="0"/>
                      <a:t>
</a:t>
                    </a:r>
                    <a:fld id="{82AE6019-761D-43DB-9FE2-1290E91B0C5D}" type="PERCENTAGE">
                      <a:rPr lang="en-US" altLang="ja-JP" sz="1050"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manualLayout>
                      <c:w val="0.21811779358089917"/>
                      <c:h val="0.1170932740003187"/>
                    </c:manualLayout>
                  </c15:layout>
                  <c15:dlblFieldTable/>
                  <c15:showDataLabelsRange val="0"/>
                </c:ext>
                <c:ext xmlns:c16="http://schemas.microsoft.com/office/drawing/2014/chart" uri="{C3380CC4-5D6E-409C-BE32-E72D297353CC}">
                  <c16:uniqueId val="{00000009-2789-491F-B4A6-BAA9625B9E14}"/>
                </c:ext>
              </c:extLst>
            </c:dLbl>
            <c:dLbl>
              <c:idx val="5"/>
              <c:layout>
                <c:manualLayout>
                  <c:x val="-0.24069558348434256"/>
                  <c:y val="-2.4273362560459151E-2"/>
                </c:manualLayout>
              </c:layout>
              <c:tx>
                <c:rich>
                  <a:bodyPr wrap="square" lIns="38100" tIns="19050" rIns="38100" bIns="19050" anchor="ctr">
                    <a:noAutofit/>
                  </a:bodyPr>
                  <a:lstStyle/>
                  <a:p>
                    <a:pPr>
                      <a:defRPr>
                        <a:latin typeface="+mn-ea"/>
                        <a:ea typeface="+mn-ea"/>
                      </a:defRPr>
                    </a:pPr>
                    <a:fld id="{EF5A0FF1-25CD-4365-93AC-FEEF133FECBF}" type="CATEGORYNAME">
                      <a:rPr lang="ja-JP" altLang="en-US" sz="800">
                        <a:latin typeface="+mn-ea"/>
                        <a:ea typeface="+mn-ea"/>
                      </a:rPr>
                      <a:pPr>
                        <a:defRPr>
                          <a:latin typeface="+mn-ea"/>
                          <a:ea typeface="+mn-ea"/>
                        </a:defRPr>
                      </a:pPr>
                      <a:t>[分類名]</a:t>
                    </a:fld>
                    <a:r>
                      <a:rPr lang="ja-JP" altLang="en-US" baseline="0">
                        <a:latin typeface="+mn-ea"/>
                        <a:ea typeface="+mn-ea"/>
                      </a:rPr>
                      <a:t>
</a:t>
                    </a:r>
                    <a:fld id="{C9C9769B-F7A2-405A-8346-F6477312BC4F}" type="PERCENTAGE">
                      <a:rPr lang="en-US" altLang="ja-JP" sz="1100" baseline="0">
                        <a:latin typeface="+mn-ea"/>
                        <a:ea typeface="+mn-ea"/>
                      </a:rPr>
                      <a:pPr>
                        <a:defRPr>
                          <a:latin typeface="+mn-ea"/>
                          <a:ea typeface="+mn-ea"/>
                        </a:defRPr>
                      </a:pPr>
                      <a:t>[パーセンテージ]</a:t>
                    </a:fld>
                    <a:endParaRPr lang="ja-JP" altLang="en-US" baseline="0">
                      <a:latin typeface="+mn-ea"/>
                      <a:ea typeface="+mn-ea"/>
                    </a:endParaRPr>
                  </a:p>
                </c:rich>
              </c:tx>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5256581243889517"/>
                      <c:h val="0.10815041890581041"/>
                    </c:manualLayout>
                  </c15:layout>
                  <c15:dlblFieldTable/>
                  <c15:showDataLabelsRange val="0"/>
                </c:ext>
                <c:ext xmlns:c16="http://schemas.microsoft.com/office/drawing/2014/chart" uri="{C3380CC4-5D6E-409C-BE32-E72D297353CC}">
                  <c16:uniqueId val="{0000000B-2789-491F-B4A6-BAA9625B9E14}"/>
                </c:ext>
              </c:extLst>
            </c:dLbl>
            <c:dLbl>
              <c:idx val="6"/>
              <c:layout>
                <c:manualLayout>
                  <c:x val="-0.23712657377571272"/>
                  <c:y val="-1.2023386856248701E-2"/>
                </c:manualLayout>
              </c:layout>
              <c:tx>
                <c:rich>
                  <a:bodyPr wrap="square" lIns="38100" tIns="19050" rIns="38100" bIns="19050" anchor="ctr">
                    <a:noAutofit/>
                  </a:bodyPr>
                  <a:lstStyle/>
                  <a:p>
                    <a:pPr>
                      <a:defRPr>
                        <a:latin typeface="+mn-ea"/>
                        <a:ea typeface="+mn-ea"/>
                      </a:defRPr>
                    </a:pPr>
                    <a:fld id="{5F4336F0-BF8B-4D79-B60C-B854839B2A7F}" type="CATEGORYNAME">
                      <a:rPr lang="ja-JP" altLang="en-US" sz="800">
                        <a:latin typeface="+mn-ea"/>
                        <a:ea typeface="+mn-ea"/>
                      </a:rPr>
                      <a:pPr>
                        <a:defRPr>
                          <a:latin typeface="+mn-ea"/>
                          <a:ea typeface="+mn-ea"/>
                        </a:defRPr>
                      </a:pPr>
                      <a:t>[分類名]</a:t>
                    </a:fld>
                    <a:r>
                      <a:rPr lang="ja-JP" altLang="en-US" baseline="0">
                        <a:latin typeface="+mn-ea"/>
                        <a:ea typeface="+mn-ea"/>
                      </a:rPr>
                      <a:t>
</a:t>
                    </a:r>
                    <a:fld id="{895A0F42-E439-4BC9-AD2E-345D0531253A}" type="PERCENTAGE">
                      <a:rPr lang="en-US" altLang="ja-JP" baseline="0">
                        <a:latin typeface="+mn-ea"/>
                        <a:ea typeface="+mn-ea"/>
                      </a:rPr>
                      <a:pPr>
                        <a:defRPr>
                          <a:latin typeface="+mn-ea"/>
                          <a:ea typeface="+mn-ea"/>
                        </a:defRPr>
                      </a:pPr>
                      <a:t>[パーセンテージ]</a:t>
                    </a:fld>
                    <a:endParaRPr lang="ja-JP" altLang="en-US" baseline="0">
                      <a:latin typeface="+mn-ea"/>
                      <a:ea typeface="+mn-ea"/>
                    </a:endParaRPr>
                  </a:p>
                </c:rich>
              </c:tx>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182941126568209"/>
                      <c:h val="0.14510270352202589"/>
                    </c:manualLayout>
                  </c15:layout>
                  <c15:dlblFieldTable/>
                  <c15:showDataLabelsRange val="0"/>
                </c:ext>
                <c:ext xmlns:c16="http://schemas.microsoft.com/office/drawing/2014/chart" uri="{C3380CC4-5D6E-409C-BE32-E72D297353CC}">
                  <c16:uniqueId val="{0000000D-2789-491F-B4A6-BAA9625B9E14}"/>
                </c:ext>
              </c:extLst>
            </c:dLbl>
            <c:dLbl>
              <c:idx val="7"/>
              <c:layout>
                <c:manualLayout>
                  <c:x val="-0.24743077271042435"/>
                  <c:y val="-6.47877403549208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789-491F-B4A6-BAA9625B9E14}"/>
                </c:ext>
              </c:extLst>
            </c:dLbl>
            <c:dLbl>
              <c:idx val="8"/>
              <c:layout>
                <c:manualLayout>
                  <c:x val="-0.21963704888825661"/>
                  <c:y val="-0.1208706191484959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2789-491F-B4A6-BAA9625B9E14}"/>
                </c:ext>
              </c:extLst>
            </c:dLbl>
            <c:dLbl>
              <c:idx val="9"/>
              <c:layout>
                <c:manualLayout>
                  <c:x val="-0.21577050862873426"/>
                  <c:y val="-0.23201847356450553"/>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sz="900">
                      <a:latin typeface="+mn-ea"/>
                      <a:ea typeface="+mn-ea"/>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6752872883842732"/>
                      <c:h val="0.11403399554504154"/>
                    </c:manualLayout>
                  </c15:layout>
                </c:ext>
                <c:ext xmlns:c16="http://schemas.microsoft.com/office/drawing/2014/chart" uri="{C3380CC4-5D6E-409C-BE32-E72D297353CC}">
                  <c16:uniqueId val="{00000013-2789-491F-B4A6-BAA9625B9E14}"/>
                </c:ext>
              </c:extLst>
            </c:dLbl>
            <c:dLbl>
              <c:idx val="10"/>
              <c:layout>
                <c:manualLayout>
                  <c:x val="-2.8143483563752843E-2"/>
                  <c:y val="-0.17788333020130317"/>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sz="900">
                      <a:latin typeface="+mn-ea"/>
                      <a:ea typeface="+mn-ea"/>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8085393108416509"/>
                      <c:h val="0.14292626479239795"/>
                    </c:manualLayout>
                  </c15:layout>
                </c:ext>
                <c:ext xmlns:c16="http://schemas.microsoft.com/office/drawing/2014/chart" uri="{C3380CC4-5D6E-409C-BE32-E72D297353CC}">
                  <c16:uniqueId val="{00000015-2789-491F-B4A6-BAA9625B9E14}"/>
                </c:ext>
              </c:extLst>
            </c:dLbl>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latin typeface="+mn-ea"/>
                    <a:ea typeface="+mn-ea"/>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extLst>
                <c:ext xmlns:c15="http://schemas.microsoft.com/office/drawing/2012/chart" uri="{02D57815-91ED-43cb-92C2-25804820EDAC}">
                  <c15:fullRef>
                    <c15:sqref>グラフ!$H$138:$H$150</c15:sqref>
                  </c15:fullRef>
                </c:ext>
              </c:extLst>
              <c:f>グラフ!$H$138:$H$148</c:f>
              <c:strCache>
                <c:ptCount val="11"/>
                <c:pt idx="0">
                  <c:v>食料品</c:v>
                </c:pt>
                <c:pt idx="1">
                  <c:v>飲料･たばこ･飼料</c:v>
                </c:pt>
                <c:pt idx="2">
                  <c:v>繊維工業</c:v>
                </c:pt>
                <c:pt idx="3">
                  <c:v>家具・装備品</c:v>
                </c:pt>
                <c:pt idx="4">
                  <c:v>印刷・同関連業</c:v>
                </c:pt>
                <c:pt idx="5">
                  <c:v>なめし皮・同製品・毛皮</c:v>
                </c:pt>
                <c:pt idx="6">
                  <c:v>窯業・土石製品</c:v>
                </c:pt>
                <c:pt idx="7">
                  <c:v>鉄鋼業</c:v>
                </c:pt>
                <c:pt idx="8">
                  <c:v>金属製品</c:v>
                </c:pt>
                <c:pt idx="9">
                  <c:v>機械器具製造業</c:v>
                </c:pt>
                <c:pt idx="10">
                  <c:v>その他の製造業</c:v>
                </c:pt>
              </c:strCache>
            </c:strRef>
          </c:cat>
          <c:val>
            <c:numRef>
              <c:extLst>
                <c:ext xmlns:c15="http://schemas.microsoft.com/office/drawing/2012/chart" uri="{02D57815-91ED-43cb-92C2-25804820EDAC}">
                  <c15:fullRef>
                    <c15:sqref>グラフ!$I$138:$I$150</c15:sqref>
                  </c15:fullRef>
                </c:ext>
              </c:extLst>
              <c:f>グラフ!$I$138:$I$148</c:f>
              <c:numCache>
                <c:formatCode>General</c:formatCode>
                <c:ptCount val="11"/>
                <c:pt idx="0">
                  <c:v>23</c:v>
                </c:pt>
                <c:pt idx="1">
                  <c:v>6</c:v>
                </c:pt>
                <c:pt idx="2">
                  <c:v>1</c:v>
                </c:pt>
                <c:pt idx="3">
                  <c:v>2</c:v>
                </c:pt>
                <c:pt idx="4">
                  <c:v>5</c:v>
                </c:pt>
                <c:pt idx="6">
                  <c:v>1</c:v>
                </c:pt>
                <c:pt idx="7">
                  <c:v>6</c:v>
                </c:pt>
                <c:pt idx="8">
                  <c:v>1</c:v>
                </c:pt>
                <c:pt idx="9">
                  <c:v>7</c:v>
                </c:pt>
                <c:pt idx="10">
                  <c:v>5</c:v>
                </c:pt>
              </c:numCache>
            </c:numRef>
          </c:val>
          <c:extLst>
            <c:ext xmlns:c16="http://schemas.microsoft.com/office/drawing/2014/chart" uri="{C3380CC4-5D6E-409C-BE32-E72D297353CC}">
              <c16:uniqueId val="{00000016-2789-491F-B4A6-BAA9625B9E14}"/>
            </c:ext>
          </c:extLst>
        </c:ser>
        <c:dLbls>
          <c:showLegendKey val="0"/>
          <c:showVal val="0"/>
          <c:showCatName val="1"/>
          <c:showSerName val="0"/>
          <c:showPercent val="1"/>
          <c:showBubbleSize val="0"/>
          <c:showLeaderLines val="1"/>
        </c:dLbls>
        <c:firstSliceAng val="0"/>
        <c:holeSize val="35"/>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34211232043626"/>
          <c:y val="0.15565981952050173"/>
          <c:w val="0.80613395076445149"/>
          <c:h val="0.75187483586337855"/>
        </c:manualLayout>
      </c:layout>
      <c:doughnutChart>
        <c:varyColors val="1"/>
        <c:ser>
          <c:idx val="0"/>
          <c:order val="0"/>
          <c:tx>
            <c:strRef>
              <c:f>グラフ!$I$176</c:f>
              <c:strCache>
                <c:ptCount val="1"/>
                <c:pt idx="0">
                  <c:v> 6,377,046 </c:v>
                </c:pt>
              </c:strCache>
            </c:strRef>
          </c:tx>
          <c:spPr>
            <a:scene3d>
              <a:camera prst="orthographicFront"/>
              <a:lightRig rig="threePt" dir="t"/>
            </a:scene3d>
          </c:spPr>
          <c:dPt>
            <c:idx val="0"/>
            <c:bubble3D val="0"/>
            <c:spPr>
              <a:pattFill prst="lt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1-3C1D-4C46-8BBF-CFBD1A858CD2}"/>
              </c:ext>
            </c:extLst>
          </c:dPt>
          <c:dPt>
            <c:idx val="1"/>
            <c:bubble3D val="0"/>
            <c:spPr>
              <a:pattFill prst="pct6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3-3C1D-4C46-8BBF-CFBD1A858CD2}"/>
              </c:ext>
            </c:extLst>
          </c:dPt>
          <c:dPt>
            <c:idx val="2"/>
            <c:bubble3D val="0"/>
            <c:spPr>
              <a:pattFill prst="dkVert">
                <a:fgClr>
                  <a:schemeClr val="tx1"/>
                </a:fgClr>
                <a:bgClr>
                  <a:schemeClr val="bg1"/>
                </a:bgClr>
              </a:pattFill>
              <a:ln>
                <a:solidFill>
                  <a:schemeClr val="tx1"/>
                </a:solidFill>
              </a:ln>
              <a:scene3d>
                <a:camera prst="orthographicFront"/>
                <a:lightRig rig="threePt" dir="t"/>
              </a:scene3d>
            </c:spPr>
            <c:extLst>
              <c:ext xmlns:c16="http://schemas.microsoft.com/office/drawing/2014/chart" uri="{C3380CC4-5D6E-409C-BE32-E72D297353CC}">
                <c16:uniqueId val="{00000005-3C1D-4C46-8BBF-CFBD1A858CD2}"/>
              </c:ext>
            </c:extLst>
          </c:dPt>
          <c:dPt>
            <c:idx val="3"/>
            <c:bubble3D val="0"/>
            <c:spPr>
              <a:pattFill prst="dashHorz">
                <a:fgClr>
                  <a:schemeClr val="tx1"/>
                </a:fgClr>
                <a:bgClr>
                  <a:schemeClr val="bg1"/>
                </a:bgClr>
              </a:pattFill>
              <a:ln>
                <a:solidFill>
                  <a:schemeClr val="tx1"/>
                </a:solidFill>
              </a:ln>
              <a:scene3d>
                <a:camera prst="orthographicFront"/>
                <a:lightRig rig="threePt" dir="t"/>
              </a:scene3d>
            </c:spPr>
            <c:extLst>
              <c:ext xmlns:c16="http://schemas.microsoft.com/office/drawing/2014/chart" uri="{C3380CC4-5D6E-409C-BE32-E72D297353CC}">
                <c16:uniqueId val="{00000007-3C1D-4C46-8BBF-CFBD1A858CD2}"/>
              </c:ext>
            </c:extLst>
          </c:dPt>
          <c:dPt>
            <c:idx val="4"/>
            <c:bubble3D val="0"/>
            <c:spPr>
              <a:pattFill prst="pct5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9-3C1D-4C46-8BBF-CFBD1A858CD2}"/>
              </c:ext>
            </c:extLst>
          </c:dPt>
          <c:dPt>
            <c:idx val="5"/>
            <c:bubble3D val="0"/>
            <c:spPr>
              <a:pattFill prst="openDmnd">
                <a:fgClr>
                  <a:schemeClr val="tx1"/>
                </a:fgClr>
                <a:bgClr>
                  <a:schemeClr val="bg1"/>
                </a:bgClr>
              </a:pattFill>
              <a:ln>
                <a:solidFill>
                  <a:schemeClr val="tx1"/>
                </a:solidFill>
              </a:ln>
              <a:scene3d>
                <a:camera prst="orthographicFront"/>
                <a:lightRig rig="threePt" dir="t"/>
              </a:scene3d>
            </c:spPr>
            <c:extLst>
              <c:ext xmlns:c16="http://schemas.microsoft.com/office/drawing/2014/chart" uri="{C3380CC4-5D6E-409C-BE32-E72D297353CC}">
                <c16:uniqueId val="{0000000B-3C1D-4C46-8BBF-CFBD1A858CD2}"/>
              </c:ext>
            </c:extLst>
          </c:dPt>
          <c:dPt>
            <c:idx val="6"/>
            <c:bubble3D val="0"/>
            <c:spPr>
              <a:pattFill prst="pct90">
                <a:fgClr>
                  <a:schemeClr val="tx1"/>
                </a:fgClr>
                <a:bgClr>
                  <a:schemeClr val="bg1"/>
                </a:bgClr>
              </a:pattFill>
              <a:ln w="9525">
                <a:solidFill>
                  <a:srgbClr val="000000">
                    <a:alpha val="96000"/>
                  </a:srgbClr>
                </a:solidFill>
              </a:ln>
              <a:effectLst/>
              <a:scene3d>
                <a:camera prst="orthographicFront"/>
                <a:lightRig rig="threePt" dir="t"/>
              </a:scene3d>
            </c:spPr>
            <c:extLst>
              <c:ext xmlns:c16="http://schemas.microsoft.com/office/drawing/2014/chart" uri="{C3380CC4-5D6E-409C-BE32-E72D297353CC}">
                <c16:uniqueId val="{0000000D-3C1D-4C46-8BBF-CFBD1A858CD2}"/>
              </c:ext>
            </c:extLst>
          </c:dPt>
          <c:dPt>
            <c:idx val="7"/>
            <c:bubble3D val="0"/>
            <c:spPr>
              <a:pattFill prst="pct5">
                <a:fgClr>
                  <a:schemeClr val="tx1"/>
                </a:fgClr>
                <a:bgClr>
                  <a:schemeClr val="bg1"/>
                </a:bgClr>
              </a:pattFill>
              <a:ln>
                <a:solidFill>
                  <a:srgbClr val="000000"/>
                </a:solidFill>
              </a:ln>
              <a:scene3d>
                <a:camera prst="orthographicFront"/>
                <a:lightRig rig="threePt" dir="t"/>
              </a:scene3d>
            </c:spPr>
            <c:extLst>
              <c:ext xmlns:c16="http://schemas.microsoft.com/office/drawing/2014/chart" uri="{C3380CC4-5D6E-409C-BE32-E72D297353CC}">
                <c16:uniqueId val="{0000000F-3C1D-4C46-8BBF-CFBD1A858CD2}"/>
              </c:ext>
            </c:extLst>
          </c:dPt>
          <c:dPt>
            <c:idx val="8"/>
            <c:bubble3D val="0"/>
            <c:spPr>
              <a:pattFill prst="diagBri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1-3C1D-4C46-8BBF-CFBD1A858CD2}"/>
              </c:ext>
            </c:extLst>
          </c:dPt>
          <c:dPt>
            <c:idx val="9"/>
            <c:bubble3D val="0"/>
            <c:spPr>
              <a:pattFill prst="dkHorz">
                <a:fgClr>
                  <a:schemeClr val="tx1"/>
                </a:fgClr>
                <a:bgClr>
                  <a:schemeClr val="bg1"/>
                </a:bgClr>
              </a:pattFill>
              <a:ln w="9525">
                <a:solidFill>
                  <a:srgbClr val="000000">
                    <a:alpha val="97000"/>
                  </a:srgbClr>
                </a:solidFill>
              </a:ln>
              <a:effectLst/>
              <a:scene3d>
                <a:camera prst="orthographicFront"/>
                <a:lightRig rig="threePt" dir="t"/>
              </a:scene3d>
            </c:spPr>
            <c:extLst>
              <c:ext xmlns:c16="http://schemas.microsoft.com/office/drawing/2014/chart" uri="{C3380CC4-5D6E-409C-BE32-E72D297353CC}">
                <c16:uniqueId val="{00000013-3C1D-4C46-8BBF-CFBD1A858CD2}"/>
              </c:ext>
            </c:extLst>
          </c:dPt>
          <c:dPt>
            <c:idx val="10"/>
            <c:bubble3D val="0"/>
            <c:spPr>
              <a:pattFill prst="pct5">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5-3C1D-4C46-8BBF-CFBD1A858CD2}"/>
              </c:ext>
            </c:extLst>
          </c:dPt>
          <c:dLbls>
            <c:dLbl>
              <c:idx val="0"/>
              <c:layout>
                <c:manualLayout>
                  <c:x val="-1.8210417792870123E-3"/>
                  <c:y val="-2.5598390942926479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488292995585048"/>
                      <c:h val="0.13708805067110783"/>
                    </c:manualLayout>
                  </c15:layout>
                </c:ext>
                <c:ext xmlns:c16="http://schemas.microsoft.com/office/drawing/2014/chart" uri="{C3380CC4-5D6E-409C-BE32-E72D297353CC}">
                  <c16:uniqueId val="{00000001-3C1D-4C46-8BBF-CFBD1A858CD2}"/>
                </c:ext>
              </c:extLst>
            </c:dLbl>
            <c:dLbl>
              <c:idx val="1"/>
              <c:layout>
                <c:manualLayout>
                  <c:x val="2.9531523337341669E-2"/>
                  <c:y val="2.7304950339121444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C1D-4C46-8BBF-CFBD1A858CD2}"/>
                </c:ext>
              </c:extLst>
            </c:dLbl>
            <c:dLbl>
              <c:idx val="2"/>
              <c:layout>
                <c:manualLayout>
                  <c:x val="-1.2439782831852635E-2"/>
                  <c:y val="1.3756738542166542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266262481969322"/>
                      <c:h val="0.14635534006622525"/>
                    </c:manualLayout>
                  </c15:layout>
                </c:ext>
                <c:ext xmlns:c16="http://schemas.microsoft.com/office/drawing/2014/chart" uri="{C3380CC4-5D6E-409C-BE32-E72D297353CC}">
                  <c16:uniqueId val="{00000005-3C1D-4C46-8BBF-CFBD1A858CD2}"/>
                </c:ext>
              </c:extLst>
            </c:dLbl>
            <c:dLbl>
              <c:idx val="3"/>
              <c:layout>
                <c:manualLayout>
                  <c:x val="-0.26675179200548321"/>
                  <c:y val="1.6674697797893379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4972029786533564"/>
                      <c:h val="0.10773522905655214"/>
                    </c:manualLayout>
                  </c15:layout>
                </c:ext>
                <c:ext xmlns:c16="http://schemas.microsoft.com/office/drawing/2014/chart" uri="{C3380CC4-5D6E-409C-BE32-E72D297353CC}">
                  <c16:uniqueId val="{00000007-3C1D-4C46-8BBF-CFBD1A858CD2}"/>
                </c:ext>
              </c:extLst>
            </c:dLbl>
            <c:dLbl>
              <c:idx val="4"/>
              <c:layout>
                <c:manualLayout>
                  <c:x val="-0.27783698875890378"/>
                  <c:y val="-9.662942425523463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3C1D-4C46-8BBF-CFBD1A858CD2}"/>
                </c:ext>
              </c:extLst>
            </c:dLbl>
            <c:dLbl>
              <c:idx val="5"/>
              <c:layout>
                <c:manualLayout>
                  <c:x val="-0.27344476579538662"/>
                  <c:y val="-0.232958660681435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124084639727675"/>
                      <c:h val="0.16917136731957566"/>
                    </c:manualLayout>
                  </c15:layout>
                </c:ext>
                <c:ext xmlns:c16="http://schemas.microsoft.com/office/drawing/2014/chart" uri="{C3380CC4-5D6E-409C-BE32-E72D297353CC}">
                  <c16:uniqueId val="{0000000B-3C1D-4C46-8BBF-CFBD1A858CD2}"/>
                </c:ext>
              </c:extLst>
            </c:dLbl>
            <c:dLbl>
              <c:idx val="6"/>
              <c:layout>
                <c:manualLayout>
                  <c:x val="-8.1632149144711327E-2"/>
                  <c:y val="-0.20572345084047378"/>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7617035631748182"/>
                      <c:h val="0.14470174219533158"/>
                    </c:manualLayout>
                  </c15:layout>
                </c:ext>
                <c:ext xmlns:c16="http://schemas.microsoft.com/office/drawing/2014/chart" uri="{C3380CC4-5D6E-409C-BE32-E72D297353CC}">
                  <c16:uniqueId val="{0000000D-3C1D-4C46-8BBF-CFBD1A858CD2}"/>
                </c:ext>
              </c:extLst>
            </c:dLbl>
            <c:dLbl>
              <c:idx val="7"/>
              <c:layout>
                <c:manualLayout>
                  <c:x val="-3.6369388730046722E-3"/>
                  <c:y val="-4.40351385505574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3C1D-4C46-8BBF-CFBD1A858CD2}"/>
                </c:ext>
              </c:extLst>
            </c:dLbl>
            <c:numFmt formatCode="0.0%" sourceLinked="0"/>
            <c:spPr>
              <a:ln>
                <a:solidFill>
                  <a:schemeClr val="tx1"/>
                </a:solidFill>
              </a:ln>
            </c:spPr>
            <c:txPr>
              <a:bodyPr lIns="36000" tIns="36000" rIns="36000" bIns="36000"/>
              <a:lstStyle/>
              <a:p>
                <a:pPr>
                  <a:defRPr sz="800">
                    <a:latin typeface="+mn-ea"/>
                    <a:ea typeface="+mn-ea"/>
                  </a:defRPr>
                </a:pPr>
                <a:endParaRPr lang="ja-JP"/>
              </a:p>
            </c:txPr>
            <c:showLegendKey val="0"/>
            <c:showVal val="0"/>
            <c:showCatName val="1"/>
            <c:showSerName val="0"/>
            <c:showPercent val="1"/>
            <c:showBubbleSize val="0"/>
            <c:separator>
</c:separator>
            <c:showLeaderLines val="1"/>
            <c:leaderLines>
              <c:spPr>
                <a:ln w="9525" cap="flat" cmpd="sng" algn="ctr">
                  <a:solidFill>
                    <a:sysClr val="windowText" lastClr="000000"/>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グラフ!$H$169:$H$175</c:f>
              <c:strCache>
                <c:ptCount val="7"/>
                <c:pt idx="0">
                  <c:v>食料品製造業</c:v>
                </c:pt>
                <c:pt idx="1">
                  <c:v>印刷・同関連業</c:v>
                </c:pt>
                <c:pt idx="2">
                  <c:v>飲料・たばこ・飼料製造業</c:v>
                </c:pt>
                <c:pt idx="3">
                  <c:v>鉄鋼業</c:v>
                </c:pt>
                <c:pt idx="4">
                  <c:v>業務用機械器具製造業</c:v>
                </c:pt>
                <c:pt idx="5">
                  <c:v>そ　の　他　の　製　造　業</c:v>
                </c:pt>
                <c:pt idx="6">
                  <c:v>未公表</c:v>
                </c:pt>
              </c:strCache>
            </c:strRef>
          </c:cat>
          <c:val>
            <c:numRef>
              <c:f>グラフ!$I$169:$I$175</c:f>
              <c:numCache>
                <c:formatCode>_(* #,##0_);_(* \(#,##0\);_(* "-"_);_(@_)</c:formatCode>
                <c:ptCount val="7"/>
                <c:pt idx="0">
                  <c:v>3479087</c:v>
                </c:pt>
                <c:pt idx="1">
                  <c:v>98034</c:v>
                </c:pt>
                <c:pt idx="2">
                  <c:v>1688139</c:v>
                </c:pt>
                <c:pt idx="3">
                  <c:v>338467</c:v>
                </c:pt>
                <c:pt idx="4">
                  <c:v>113195</c:v>
                </c:pt>
                <c:pt idx="5">
                  <c:v>142497</c:v>
                </c:pt>
                <c:pt idx="6">
                  <c:v>517627</c:v>
                </c:pt>
              </c:numCache>
            </c:numRef>
          </c:val>
          <c:extLst>
            <c:ext xmlns:c16="http://schemas.microsoft.com/office/drawing/2014/chart" uri="{C3380CC4-5D6E-409C-BE32-E72D297353CC}">
              <c16:uniqueId val="{00000016-3C1D-4C46-8BBF-CFBD1A858CD2}"/>
            </c:ext>
          </c:extLst>
        </c:ser>
        <c:dLbls>
          <c:showLegendKey val="0"/>
          <c:showVal val="1"/>
          <c:showCatName val="0"/>
          <c:showSerName val="0"/>
          <c:showPercent val="0"/>
          <c:showBubbleSize val="0"/>
          <c:showLeaderLines val="1"/>
        </c:dLbls>
        <c:firstSliceAng val="0"/>
        <c:holeSize val="3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04651162790894"/>
          <c:y val="8.5000103759893267E-2"/>
          <c:w val="0.76755422754714064"/>
          <c:h val="0.73500089721790063"/>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1.0223393322154634E-2"/>
                  <c:y val="6.85117121999966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54-4FDC-BC92-8CB58E3F9E44}"/>
                </c:ext>
              </c:extLst>
            </c:dLbl>
            <c:dLbl>
              <c:idx val="2"/>
              <c:layout>
                <c:manualLayout>
                  <c:x val="0"/>
                  <c:y val="6.3266105209041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54-4FDC-BC92-8CB58E3F9E44}"/>
                </c:ext>
              </c:extLst>
            </c:dLbl>
            <c:dLbl>
              <c:idx val="10"/>
              <c:layout>
                <c:manualLayout>
                  <c:x val="-3.92541707556442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9B-4E17-B01F-397D2CEC2018}"/>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グラフ!$H$3:$H$13</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グラフ!$I$3:$I$13</c:f>
              <c:numCache>
                <c:formatCode>#,##0\ ;"△"#,##0\ </c:formatCode>
                <c:ptCount val="11"/>
                <c:pt idx="0">
                  <c:v>16489</c:v>
                </c:pt>
                <c:pt idx="1">
                  <c:v>3515</c:v>
                </c:pt>
                <c:pt idx="2">
                  <c:v>2883</c:v>
                </c:pt>
                <c:pt idx="3">
                  <c:v>5261</c:v>
                </c:pt>
                <c:pt idx="4">
                  <c:v>2585</c:v>
                </c:pt>
                <c:pt idx="5">
                  <c:v>2326</c:v>
                </c:pt>
                <c:pt idx="6">
                  <c:v>5017</c:v>
                </c:pt>
                <c:pt idx="7">
                  <c:v>2199</c:v>
                </c:pt>
                <c:pt idx="8">
                  <c:v>4169</c:v>
                </c:pt>
                <c:pt idx="9">
                  <c:v>3001</c:v>
                </c:pt>
                <c:pt idx="10">
                  <c:v>1477</c:v>
                </c:pt>
              </c:numCache>
            </c:numRef>
          </c:val>
          <c:extLst>
            <c:ext xmlns:c16="http://schemas.microsoft.com/office/drawing/2014/chart" uri="{C3380CC4-5D6E-409C-BE32-E72D297353CC}">
              <c16:uniqueId val="{00000002-F254-4FDC-BC92-8CB58E3F9E44}"/>
            </c:ext>
          </c:extLst>
        </c:ser>
        <c:dLbls>
          <c:showLegendKey val="0"/>
          <c:showVal val="0"/>
          <c:showCatName val="0"/>
          <c:showSerName val="0"/>
          <c:showPercent val="0"/>
          <c:showBubbleSize val="0"/>
        </c:dLbls>
        <c:gapWidth val="30"/>
        <c:axId val="186670440"/>
        <c:axId val="186669656"/>
      </c:barChart>
      <c:catAx>
        <c:axId val="1866704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86669656"/>
        <c:crossesAt val="0"/>
        <c:auto val="1"/>
        <c:lblAlgn val="ctr"/>
        <c:lblOffset val="100"/>
        <c:tickLblSkip val="1"/>
        <c:tickMarkSkip val="1"/>
        <c:noMultiLvlLbl val="0"/>
      </c:catAx>
      <c:valAx>
        <c:axId val="186669656"/>
        <c:scaling>
          <c:orientation val="minMax"/>
          <c:max val="20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4244179654534642"/>
              <c:y val="3.249995389920525E-2"/>
            </c:manualLayout>
          </c:layout>
          <c:overlay val="0"/>
          <c:spPr>
            <a:noFill/>
            <a:ln w="25400">
              <a:noFill/>
            </a:ln>
          </c:spPr>
        </c:title>
        <c:numFmt formatCode="#,##0\ ;&quot;△&quot;#,##0\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6670440"/>
        <c:crosses val="autoZero"/>
        <c:crossBetween val="between"/>
        <c:majorUnit val="20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730878186969"/>
          <c:y val="9.4763092269326762E-2"/>
          <c:w val="0.70538243626062325"/>
          <c:h val="0.73316708229426431"/>
        </c:manualLayout>
      </c:layout>
      <c:barChart>
        <c:barDir val="col"/>
        <c:grouping val="clustered"/>
        <c:varyColors val="0"/>
        <c:ser>
          <c:idx val="0"/>
          <c:order val="0"/>
          <c:tx>
            <c:strRef>
              <c:f>グラフ!$H$17</c:f>
              <c:strCache>
                <c:ptCount val="1"/>
                <c:pt idx="0">
                  <c:v>事業所数</c:v>
                </c:pt>
              </c:strCache>
            </c:strRef>
          </c:tx>
          <c:spPr>
            <a:pattFill prst="pct25">
              <a:fgClr>
                <a:schemeClr val="bg1">
                  <a:lumMod val="50000"/>
                </a:schemeClr>
              </a:fgClr>
              <a:bgClr>
                <a:srgbClr val="FFFFFF"/>
              </a:bgClr>
            </a:pattFill>
            <a:ln w="12700">
              <a:solidFill>
                <a:srgbClr val="000000"/>
              </a:solidFill>
              <a:prstDash val="solid"/>
            </a:ln>
          </c:spPr>
          <c:invertIfNegative val="0"/>
          <c:dLbls>
            <c:dLbl>
              <c:idx val="0"/>
              <c:layout>
                <c:manualLayout>
                  <c:x val="0"/>
                  <c:y val="0.3764776870067661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CD-4933-86E8-DC252D804E63}"/>
                </c:ext>
              </c:extLst>
            </c:dLbl>
            <c:dLbl>
              <c:idx val="1"/>
              <c:layout>
                <c:manualLayout>
                  <c:x val="0"/>
                  <c:y val="0.3597258987594446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C7F-46DF-9728-706628F09135}"/>
                </c:ext>
              </c:extLst>
            </c:dLbl>
            <c:dLbl>
              <c:idx val="2"/>
              <c:layout>
                <c:manualLayout>
                  <c:x val="4.2238648363252373E-3"/>
                  <c:y val="0.3091923870021552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C7F-46DF-9728-706628F09135}"/>
                </c:ext>
              </c:extLst>
            </c:dLbl>
            <c:dLbl>
              <c:idx val="3"/>
              <c:layout>
                <c:manualLayout>
                  <c:x val="7.9671805276796447E-6"/>
                  <c:y val="0.35606003974371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C7F-46DF-9728-706628F09135}"/>
                </c:ext>
              </c:extLst>
            </c:dLbl>
            <c:dLbl>
              <c:idx val="4"/>
              <c:layout>
                <c:manualLayout>
                  <c:x val="0"/>
                  <c:y val="0.3535464240259524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C7F-46DF-9728-706628F09135}"/>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グラフ!$I$16:$M$16</c:f>
              <c:strCache>
                <c:ptCount val="5"/>
                <c:pt idx="0">
                  <c:v>平成21年</c:v>
                </c:pt>
                <c:pt idx="1">
                  <c:v>平成24年</c:v>
                </c:pt>
                <c:pt idx="2">
                  <c:v>平成26年</c:v>
                </c:pt>
                <c:pt idx="3">
                  <c:v>平成28年</c:v>
                </c:pt>
                <c:pt idx="4">
                  <c:v>令和3年</c:v>
                </c:pt>
              </c:strCache>
            </c:strRef>
          </c:cat>
          <c:val>
            <c:numRef>
              <c:f>グラフ!$I$17:$M$17</c:f>
              <c:numCache>
                <c:formatCode>#,##0;[Red]#,##0</c:formatCode>
                <c:ptCount val="5"/>
                <c:pt idx="0">
                  <c:v>5324</c:v>
                </c:pt>
                <c:pt idx="1">
                  <c:v>4840</c:v>
                </c:pt>
                <c:pt idx="2">
                  <c:v>5254</c:v>
                </c:pt>
                <c:pt idx="3">
                  <c:v>5206</c:v>
                </c:pt>
                <c:pt idx="4">
                  <c:v>5261</c:v>
                </c:pt>
              </c:numCache>
            </c:numRef>
          </c:val>
          <c:extLst>
            <c:ext xmlns:c16="http://schemas.microsoft.com/office/drawing/2014/chart" uri="{C3380CC4-5D6E-409C-BE32-E72D297353CC}">
              <c16:uniqueId val="{00000001-45CD-4933-86E8-DC252D804E63}"/>
            </c:ext>
          </c:extLst>
        </c:ser>
        <c:dLbls>
          <c:showLegendKey val="0"/>
          <c:showVal val="0"/>
          <c:showCatName val="0"/>
          <c:showSerName val="0"/>
          <c:showPercent val="0"/>
          <c:showBubbleSize val="0"/>
        </c:dLbls>
        <c:gapWidth val="30"/>
        <c:axId val="185867664"/>
        <c:axId val="185866488"/>
      </c:barChart>
      <c:lineChart>
        <c:grouping val="standard"/>
        <c:varyColors val="0"/>
        <c:ser>
          <c:idx val="0"/>
          <c:order val="1"/>
          <c:tx>
            <c:strRef>
              <c:f>グラフ!$H$18</c:f>
              <c:strCache>
                <c:ptCount val="1"/>
                <c:pt idx="0">
                  <c:v>従業者数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8539274459752714E-2"/>
                  <c:y val="-7.9673006204017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CD-4933-86E8-DC252D804E63}"/>
                </c:ext>
              </c:extLst>
            </c:dLbl>
            <c:dLbl>
              <c:idx val="1"/>
              <c:layout>
                <c:manualLayout>
                  <c:x val="-8.5797463902620108E-2"/>
                  <c:y val="2.9967880600648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7F-46DF-9728-706628F09135}"/>
                </c:ext>
              </c:extLst>
            </c:dLbl>
            <c:dLbl>
              <c:idx val="2"/>
              <c:layout>
                <c:manualLayout>
                  <c:x val="-7.7349667519847856E-2"/>
                  <c:y val="-3.15436650080151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C7F-46DF-9728-706628F09135}"/>
                </c:ext>
              </c:extLst>
            </c:dLbl>
            <c:dLbl>
              <c:idx val="3"/>
              <c:layout>
                <c:manualLayout>
                  <c:x val="-7.7349667519848009E-2"/>
                  <c:y val="3.31795751247424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CD-4933-86E8-DC252D804E63}"/>
                </c:ext>
              </c:extLst>
            </c:dLbl>
            <c:dLbl>
              <c:idx val="4"/>
              <c:layout>
                <c:manualLayout>
                  <c:x val="-7.9055052981900839E-2"/>
                  <c:y val="-1.77545084465578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CD-4933-86E8-DC252D804E63}"/>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グラフ!$I$16:$M$16</c:f>
              <c:strCache>
                <c:ptCount val="5"/>
                <c:pt idx="0">
                  <c:v>平成21年</c:v>
                </c:pt>
                <c:pt idx="1">
                  <c:v>平成24年</c:v>
                </c:pt>
                <c:pt idx="2">
                  <c:v>平成26年</c:v>
                </c:pt>
                <c:pt idx="3">
                  <c:v>平成28年</c:v>
                </c:pt>
                <c:pt idx="4">
                  <c:v>令和3年</c:v>
                </c:pt>
              </c:strCache>
            </c:strRef>
          </c:cat>
          <c:val>
            <c:numRef>
              <c:f>グラフ!$I$18:$M$18</c:f>
              <c:numCache>
                <c:formatCode>#,##0;[Red]#,##0</c:formatCode>
                <c:ptCount val="5"/>
                <c:pt idx="0">
                  <c:v>56570</c:v>
                </c:pt>
                <c:pt idx="1">
                  <c:v>53339</c:v>
                </c:pt>
                <c:pt idx="2">
                  <c:v>55002</c:v>
                </c:pt>
                <c:pt idx="3">
                  <c:v>55345</c:v>
                </c:pt>
                <c:pt idx="4">
                  <c:v>62012</c:v>
                </c:pt>
              </c:numCache>
            </c:numRef>
          </c:val>
          <c:smooth val="0"/>
          <c:extLst>
            <c:ext xmlns:c16="http://schemas.microsoft.com/office/drawing/2014/chart" uri="{C3380CC4-5D6E-409C-BE32-E72D297353CC}">
              <c16:uniqueId val="{00000005-45CD-4933-86E8-DC252D804E63}"/>
            </c:ext>
          </c:extLst>
        </c:ser>
        <c:dLbls>
          <c:showLegendKey val="0"/>
          <c:showVal val="0"/>
          <c:showCatName val="0"/>
          <c:showSerName val="0"/>
          <c:showPercent val="0"/>
          <c:showBubbleSize val="0"/>
        </c:dLbls>
        <c:marker val="1"/>
        <c:smooth val="0"/>
        <c:axId val="185868056"/>
        <c:axId val="185868448"/>
      </c:lineChart>
      <c:catAx>
        <c:axId val="1858676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6488"/>
        <c:crossesAt val="0"/>
        <c:auto val="1"/>
        <c:lblAlgn val="ctr"/>
        <c:lblOffset val="100"/>
        <c:tickLblSkip val="1"/>
        <c:tickMarkSkip val="1"/>
        <c:noMultiLvlLbl val="0"/>
      </c:catAx>
      <c:valAx>
        <c:axId val="185866488"/>
        <c:scaling>
          <c:orientation val="minMax"/>
          <c:max val="700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2747890740786741"/>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7664"/>
        <c:crosses val="autoZero"/>
        <c:crossBetween val="between"/>
      </c:valAx>
      <c:catAx>
        <c:axId val="185868056"/>
        <c:scaling>
          <c:orientation val="minMax"/>
        </c:scaling>
        <c:delete val="1"/>
        <c:axPos val="b"/>
        <c:numFmt formatCode="General" sourceLinked="1"/>
        <c:majorTickMark val="out"/>
        <c:minorTickMark val="none"/>
        <c:tickLblPos val="none"/>
        <c:crossAx val="185868448"/>
        <c:crossesAt val="0"/>
        <c:auto val="1"/>
        <c:lblAlgn val="ctr"/>
        <c:lblOffset val="100"/>
        <c:noMultiLvlLbl val="0"/>
      </c:catAx>
      <c:valAx>
        <c:axId val="185868448"/>
        <c:scaling>
          <c:orientation val="minMax"/>
          <c:max val="6300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84135986156304665"/>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8056"/>
        <c:crosses val="max"/>
        <c:crossBetween val="between"/>
      </c:valAx>
      <c:spPr>
        <a:noFill/>
        <a:ln w="12700">
          <a:solidFill>
            <a:srgbClr val="000000"/>
          </a:solidFill>
          <a:prstDash val="solid"/>
        </a:ln>
      </c:spPr>
    </c:plotArea>
    <c:legend>
      <c:legendPos val="r"/>
      <c:layout>
        <c:manualLayout>
          <c:xMode val="edge"/>
          <c:yMode val="edge"/>
          <c:x val="0.21519020592829979"/>
          <c:y val="0.91355140186915851"/>
          <c:w val="0.58544394259905097"/>
          <c:h val="6.77570093457944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82539960358487"/>
          <c:y val="0.1701392247666722"/>
          <c:w val="0.61270346368105022"/>
          <c:h val="0.63240318231698767"/>
        </c:manualLayout>
      </c:layout>
      <c:doughnutChart>
        <c:varyColors val="1"/>
        <c:ser>
          <c:idx val="0"/>
          <c:order val="0"/>
          <c:tx>
            <c:strRef>
              <c:f>グラフ!$I$42</c:f>
              <c:strCache>
                <c:ptCount val="1"/>
                <c:pt idx="0">
                  <c:v>事業所数</c:v>
                </c:pt>
              </c:strCache>
            </c:strRef>
          </c:tx>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EC2-4557-92F5-47C3F7955012}"/>
              </c:ext>
            </c:extLst>
          </c:dPt>
          <c:dPt>
            <c:idx val="3"/>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EC2-4557-92F5-47C3F7955012}"/>
              </c:ext>
            </c:extLst>
          </c:dPt>
          <c:dPt>
            <c:idx val="5"/>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EC2-4557-92F5-47C3F7955012}"/>
              </c:ext>
            </c:extLst>
          </c:dPt>
          <c:dPt>
            <c:idx val="6"/>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2EC2-4557-92F5-47C3F7955012}"/>
              </c:ext>
            </c:extLst>
          </c:dPt>
          <c:dPt>
            <c:idx val="7"/>
            <c:bubble3D val="0"/>
            <c:spPr>
              <a:pattFill prst="lgChe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2EC2-4557-92F5-47C3F7955012}"/>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2EC2-4557-92F5-47C3F7955012}"/>
              </c:ext>
            </c:extLst>
          </c:dPt>
          <c:dPt>
            <c:idx val="9"/>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2EC2-4557-92F5-47C3F7955012}"/>
              </c:ext>
            </c:extLst>
          </c:dPt>
          <c:dPt>
            <c:idx val="10"/>
            <c:bubble3D val="0"/>
            <c:spPr>
              <a:pattFill prst="diag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2EC2-4557-92F5-47C3F7955012}"/>
              </c:ext>
            </c:extLst>
          </c:dPt>
          <c:dPt>
            <c:idx val="11"/>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2EC2-4557-92F5-47C3F7955012}"/>
              </c:ext>
            </c:extLst>
          </c:dPt>
          <c:dPt>
            <c:idx val="12"/>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2EC2-4557-92F5-47C3F7955012}"/>
              </c:ext>
            </c:extLst>
          </c:dPt>
          <c:dPt>
            <c:idx val="13"/>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2EC2-4557-92F5-47C3F7955012}"/>
              </c:ext>
            </c:extLst>
          </c:dPt>
          <c:dPt>
            <c:idx val="14"/>
            <c:bubble3D val="0"/>
            <c:spPr>
              <a:pattFill prst="pct7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7-2EC2-4557-92F5-47C3F7955012}"/>
              </c:ext>
            </c:extLst>
          </c:dPt>
          <c:dLbls>
            <c:dLbl>
              <c:idx val="0"/>
              <c:layout>
                <c:manualLayout>
                  <c:x val="-0.10602680582087003"/>
                  <c:y val="-0.2308250804379751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8-2EC2-4557-92F5-47C3F7955012}"/>
                </c:ext>
              </c:extLst>
            </c:dLbl>
            <c:dLbl>
              <c:idx val="1"/>
              <c:layout>
                <c:manualLayout>
                  <c:x val="9.2513938716240279E-2"/>
                  <c:y val="-0.22207775148182574"/>
                </c:manualLayout>
              </c:layout>
              <c:tx>
                <c:rich>
                  <a:bodyPr/>
                  <a:lstStyle/>
                  <a:p>
                    <a:r>
                      <a:rPr lang="ja-JP" altLang="en-US" sz="600"/>
                      <a:t>鉱業</a:t>
                    </a:r>
                    <a:r>
                      <a:rPr lang="en-US" altLang="ja-JP" sz="600"/>
                      <a:t>,</a:t>
                    </a:r>
                    <a:r>
                      <a:rPr lang="ja-JP" altLang="en-US" sz="600"/>
                      <a:t>採石業</a:t>
                    </a:r>
                    <a:r>
                      <a:rPr lang="en-US" altLang="ja-JP" sz="600"/>
                      <a:t>,</a:t>
                    </a:r>
                    <a:r>
                      <a:rPr lang="ja-JP" altLang="en-US" sz="600"/>
                      <a:t>砂利採取業</a:t>
                    </a:r>
                    <a:r>
                      <a:rPr lang="ja-JP" altLang="en-US" sz="800"/>
                      <a:t>
</a:t>
                    </a:r>
                    <a:r>
                      <a:rPr lang="en-US" altLang="ja-JP" sz="600"/>
                      <a:t>0.0%</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9-2EC2-4557-92F5-47C3F7955012}"/>
                </c:ext>
              </c:extLst>
            </c:dLbl>
            <c:dLbl>
              <c:idx val="2"/>
              <c:layout>
                <c:manualLayout>
                  <c:x val="8.5219525074158621E-3"/>
                  <c:y val="-4.51227370059441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C2-4557-92F5-47C3F7955012}"/>
                </c:ext>
              </c:extLst>
            </c:dLbl>
            <c:dLbl>
              <c:idx val="3"/>
              <c:layout>
                <c:manualLayout>
                  <c:x val="0.16239015980990526"/>
                  <c:y val="-0.2235528229296285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EC2-4557-92F5-47C3F7955012}"/>
                </c:ext>
              </c:extLst>
            </c:dLbl>
            <c:dLbl>
              <c:idx val="4"/>
              <c:layout>
                <c:manualLayout>
                  <c:x val="0.26916057090496809"/>
                  <c:y val="-0.19129269982482361"/>
                </c:manualLayout>
              </c:layout>
              <c:tx>
                <c:rich>
                  <a:bodyPr/>
                  <a:lstStyle/>
                  <a:p>
                    <a:fld id="{34DA09AE-FC4B-415D-99D9-6E933A40C327}" type="CATEGORYNAME">
                      <a:rPr lang="ja-JP" altLang="en-US" sz="500"/>
                      <a:pPr/>
                      <a:t>[分類名]</a:t>
                    </a:fld>
                    <a:r>
                      <a:rPr lang="ja-JP" altLang="en-US" baseline="0"/>
                      <a:t>
</a:t>
                    </a:r>
                    <a:fld id="{37C2B1A5-E3FE-4AE8-9C09-93C80309963A}" type="PERCENTAGE">
                      <a:rPr lang="en-US" altLang="ja-JP"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manualLayout>
                      <c:w val="0.13402972557424406"/>
                      <c:h val="0.13674833017359503"/>
                    </c:manualLayout>
                  </c15:layout>
                  <c15:dlblFieldTable/>
                  <c15:showDataLabelsRange val="0"/>
                </c:ext>
                <c:ext xmlns:c16="http://schemas.microsoft.com/office/drawing/2014/chart" uri="{C3380CC4-5D6E-409C-BE32-E72D297353CC}">
                  <c16:uniqueId val="{0000001A-2EC2-4557-92F5-47C3F7955012}"/>
                </c:ext>
              </c:extLst>
            </c:dLbl>
            <c:dLbl>
              <c:idx val="5"/>
              <c:layout>
                <c:manualLayout>
                  <c:x val="0.25545763344241396"/>
                  <c:y val="-8.0543837772130936E-2"/>
                </c:manualLayout>
              </c:layout>
              <c:tx>
                <c:rich>
                  <a:bodyPr/>
                  <a:lstStyle/>
                  <a:p>
                    <a:pPr>
                      <a:defRPr sz="600" b="0" i="0" u="none" strike="noStrike" baseline="0">
                        <a:solidFill>
                          <a:srgbClr val="000000"/>
                        </a:solidFill>
                        <a:latin typeface="ＭＳ 明朝"/>
                        <a:ea typeface="ＭＳ 明朝"/>
                        <a:cs typeface="ＭＳ 明朝"/>
                      </a:defRPr>
                    </a:pPr>
                    <a:r>
                      <a:rPr lang="ja-JP" altLang="en-US" sz="600" baseline="0">
                        <a:ea typeface="ＭＳ Ｐゴシック" panose="020B0600070205080204" pitchFamily="50" charset="-128"/>
                      </a:rPr>
                      <a:t>情報通信業</a:t>
                    </a:r>
                    <a:r>
                      <a:rPr lang="ja-JP" altLang="en-US" sz="600"/>
                      <a:t>
</a:t>
                    </a:r>
                    <a:r>
                      <a:rPr lang="en-US" altLang="ja-JP" sz="600">
                        <a:latin typeface="ＭＳ Ｐゴシック" panose="020B0600070205080204" pitchFamily="50" charset="-128"/>
                        <a:ea typeface="ＭＳ Ｐゴシック" panose="020B0600070205080204" pitchFamily="50" charset="-128"/>
                      </a:rPr>
                      <a:t>1.8%</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2EC2-4557-92F5-47C3F7955012}"/>
                </c:ext>
              </c:extLst>
            </c:dLbl>
            <c:dLbl>
              <c:idx val="6"/>
              <c:layout>
                <c:manualLayout>
                  <c:x val="0.23159763313609469"/>
                  <c:y val="-6.8928475239525414E-4"/>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運輸業・郵便業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2.3%</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2EC2-4557-92F5-47C3F7955012}"/>
                </c:ext>
              </c:extLst>
            </c:dLbl>
            <c:dLbl>
              <c:idx val="7"/>
              <c:layout>
                <c:manualLayout>
                  <c:x val="-3.3688436004322992E-3"/>
                  <c:y val="7.178795703848906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EC2-4557-92F5-47C3F7955012}"/>
                </c:ext>
              </c:extLst>
            </c:dLbl>
            <c:dLbl>
              <c:idx val="8"/>
              <c:layout>
                <c:manualLayout>
                  <c:x val="0.19604168470457092"/>
                  <c:y val="0.1319756911931398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EC2-4557-92F5-47C3F7955012}"/>
                </c:ext>
              </c:extLst>
            </c:dLbl>
            <c:dLbl>
              <c:idx val="9"/>
              <c:layout>
                <c:manualLayout>
                  <c:x val="3.3797679417796982E-2"/>
                  <c:y val="0.17927467842886008"/>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不動産業・物品賃貸業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12.9.%</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D-2EC2-4557-92F5-47C3F7955012}"/>
                </c:ext>
              </c:extLst>
            </c:dLbl>
            <c:dLbl>
              <c:idx val="10"/>
              <c:layout>
                <c:manualLayout>
                  <c:x val="-9.1238435181935348E-2"/>
                  <c:y val="0.20163526933123074"/>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学術研究・</a:t>
                    </a:r>
                  </a:p>
                  <a:p>
                    <a:pPr>
                      <a:defRPr sz="1000" b="0" i="0" u="none" strike="noStrike" baseline="0">
                        <a:solidFill>
                          <a:srgbClr val="000000"/>
                        </a:solidFill>
                        <a:latin typeface="+mn-ea"/>
                        <a:ea typeface="+mn-ea"/>
                        <a:cs typeface="ＭＳ 明朝"/>
                      </a:defRPr>
                    </a:pPr>
                    <a:r>
                      <a:rPr lang="ja-JP" altLang="en-US" sz="700">
                        <a:latin typeface="+mn-ea"/>
                        <a:ea typeface="+mn-ea"/>
                      </a:rPr>
                      <a:t>専門・技術サービス業
</a:t>
                    </a:r>
                    <a:r>
                      <a:rPr lang="en-US" altLang="ja-JP" sz="700">
                        <a:latin typeface="+mn-ea"/>
                        <a:ea typeface="+mn-ea"/>
                      </a:rPr>
                      <a:t>6.3%</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F-2EC2-4557-92F5-47C3F7955012}"/>
                </c:ext>
              </c:extLst>
            </c:dLbl>
            <c:dLbl>
              <c:idx val="11"/>
              <c:layout>
                <c:manualLayout>
                  <c:x val="-0.18089729302649318"/>
                  <c:y val="0.12454906116012025"/>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宿泊業・飲食サービス業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12.1%</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2EC2-4557-92F5-47C3F7955012}"/>
                </c:ext>
              </c:extLst>
            </c:dLbl>
            <c:dLbl>
              <c:idx val="12"/>
              <c:layout>
                <c:manualLayout>
                  <c:x val="-0.2205738551710677"/>
                  <c:y val="-4.8174067320486922E-4"/>
                </c:manualLayout>
              </c:layout>
              <c:tx>
                <c:rich>
                  <a:bodyPr/>
                  <a:lstStyle/>
                  <a:p>
                    <a:r>
                      <a:rPr lang="ja-JP" altLang="en-US"/>
                      <a:t>生活関連</a:t>
                    </a:r>
                  </a:p>
                  <a:p>
                    <a:r>
                      <a:rPr lang="ja-JP" altLang="en-US"/>
                      <a:t>サービス業・</a:t>
                    </a:r>
                  </a:p>
                  <a:p>
                    <a:r>
                      <a:rPr lang="ja-JP" altLang="en-US"/>
                      <a:t>娯楽業
</a:t>
                    </a:r>
                    <a:r>
                      <a:rPr lang="en-US" altLang="ja-JP"/>
                      <a:t>7.1%</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3-2EC2-4557-92F5-47C3F7955012}"/>
                </c:ext>
              </c:extLst>
            </c:dLbl>
            <c:dLbl>
              <c:idx val="13"/>
              <c:layout>
                <c:manualLayout>
                  <c:x val="-0.19007314914038112"/>
                  <c:y val="-6.9867457843234379E-2"/>
                </c:manualLayout>
              </c:layout>
              <c:showLegendKey val="0"/>
              <c:showVal val="0"/>
              <c:showCatName val="1"/>
              <c:showSerName val="0"/>
              <c:showPercent val="1"/>
              <c:showBubbleSize val="0"/>
              <c:extLst>
                <c:ext xmlns:c15="http://schemas.microsoft.com/office/drawing/2012/chart" uri="{CE6537A1-D6FC-4f65-9D91-7224C49458BB}">
                  <c15:layout>
                    <c:manualLayout>
                      <c:w val="0.21716100576185374"/>
                      <c:h val="0.10531242048353448"/>
                    </c:manualLayout>
                  </c15:layout>
                </c:ext>
                <c:ext xmlns:c16="http://schemas.microsoft.com/office/drawing/2014/chart" uri="{C3380CC4-5D6E-409C-BE32-E72D297353CC}">
                  <c16:uniqueId val="{00000015-2EC2-4557-92F5-47C3F7955012}"/>
                </c:ext>
              </c:extLst>
            </c:dLbl>
            <c:dLbl>
              <c:idx val="14"/>
              <c:layout>
                <c:manualLayout>
                  <c:x val="-2.733024548402118E-2"/>
                  <c:y val="-1.712134125399106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7-2EC2-4557-92F5-47C3F7955012}"/>
                </c:ext>
              </c:extLst>
            </c:dLbl>
            <c:dLbl>
              <c:idx val="15"/>
              <c:layout>
                <c:manualLayout>
                  <c:x val="-0.25906816381680103"/>
                  <c:y val="-0.11935783703436478"/>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021696252465484"/>
                      <c:h val="0.10391339558591219"/>
                    </c:manualLayout>
                  </c15:layout>
                </c:ext>
                <c:ext xmlns:c16="http://schemas.microsoft.com/office/drawing/2014/chart" uri="{C3380CC4-5D6E-409C-BE32-E72D297353CC}">
                  <c16:uniqueId val="{0000001B-2EC2-4557-92F5-47C3F7955012}"/>
                </c:ext>
              </c:extLst>
            </c:dLbl>
            <c:dLbl>
              <c:idx val="16"/>
              <c:layout>
                <c:manualLayout>
                  <c:x val="-0.26450076876485112"/>
                  <c:y val="-0.22102346357334351"/>
                </c:manualLayout>
              </c:layout>
              <c:tx>
                <c:rich>
                  <a:bodyPr/>
                  <a:lstStyle/>
                  <a:p>
                    <a:r>
                      <a:rPr lang="ja-JP" altLang="en-US" sz="500"/>
                      <a:t>サービス業</a:t>
                    </a:r>
                    <a:r>
                      <a:rPr lang="en-US" altLang="ja-JP" sz="500"/>
                      <a:t>(</a:t>
                    </a:r>
                    <a:r>
                      <a:rPr lang="ja-JP" altLang="en-US" sz="500"/>
                      <a:t>他に分類されないもの）
</a:t>
                    </a:r>
                    <a:r>
                      <a:rPr lang="en-US" altLang="ja-JP" sz="500"/>
                      <a:t>6.6%</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C-2EC2-4557-92F5-47C3F7955012}"/>
                </c:ext>
              </c:extLst>
            </c:dLbl>
            <c:numFmt formatCode="0.0%" sourceLinked="0"/>
            <c:spPr>
              <a:solidFill>
                <a:srgbClr val="FFFFFF"/>
              </a:solidFill>
              <a:ln w="12700">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グラフ!$H$43:$H$59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グラフ!$I$43:$I$59</c:f>
              <c:numCache>
                <c:formatCode>_ * #,##0_ ;_ * \-#,##0_ ;_ * \-_ ;_ @_ </c:formatCode>
                <c:ptCount val="17"/>
                <c:pt idx="0">
                  <c:v>3</c:v>
                </c:pt>
                <c:pt idx="1">
                  <c:v>2</c:v>
                </c:pt>
                <c:pt idx="2">
                  <c:v>412</c:v>
                </c:pt>
                <c:pt idx="3">
                  <c:v>131</c:v>
                </c:pt>
                <c:pt idx="4">
                  <c:v>9</c:v>
                </c:pt>
                <c:pt idx="5">
                  <c:v>93</c:v>
                </c:pt>
                <c:pt idx="6">
                  <c:v>120</c:v>
                </c:pt>
                <c:pt idx="7">
                  <c:v>1247</c:v>
                </c:pt>
                <c:pt idx="8">
                  <c:v>90</c:v>
                </c:pt>
                <c:pt idx="9">
                  <c:v>678</c:v>
                </c:pt>
                <c:pt idx="10">
                  <c:v>330</c:v>
                </c:pt>
                <c:pt idx="11">
                  <c:v>637</c:v>
                </c:pt>
                <c:pt idx="12">
                  <c:v>373</c:v>
                </c:pt>
                <c:pt idx="13">
                  <c:v>228</c:v>
                </c:pt>
                <c:pt idx="14">
                  <c:v>541</c:v>
                </c:pt>
                <c:pt idx="15">
                  <c:v>18</c:v>
                </c:pt>
                <c:pt idx="16">
                  <c:v>349</c:v>
                </c:pt>
              </c:numCache>
            </c:numRef>
          </c:val>
          <c:extLst>
            <c:ext xmlns:c16="http://schemas.microsoft.com/office/drawing/2014/chart" uri="{C3380CC4-5D6E-409C-BE32-E72D297353CC}">
              <c16:uniqueId val="{0000001D-2EC2-4557-92F5-47C3F7955012}"/>
            </c:ext>
          </c:extLst>
        </c:ser>
        <c:dLbls>
          <c:showLegendKey val="0"/>
          <c:showVal val="0"/>
          <c:showCatName val="1"/>
          <c:showSerName val="0"/>
          <c:showPercent val="1"/>
          <c:showBubbleSize val="0"/>
          <c:separator>
</c:separator>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59055118110234728" l="0.59055118110234728" r="0.59055118110234728" t="0.59055118110234728" header="0.39370078740157488" footer="0.39370078740157488"/>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0643280289369"/>
          <c:y val="0.17480976404787571"/>
          <c:w val="0.6313679662397581"/>
          <c:h val="0.60988014254330503"/>
        </c:manualLayout>
      </c:layout>
      <c:doughnutChart>
        <c:varyColors val="1"/>
        <c:ser>
          <c:idx val="0"/>
          <c:order val="0"/>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7DF7-440A-A1BF-ABE82783E910}"/>
              </c:ext>
            </c:extLst>
          </c:dPt>
          <c:dPt>
            <c:idx val="3"/>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7DF7-440A-A1BF-ABE82783E910}"/>
              </c:ext>
            </c:extLst>
          </c:dPt>
          <c:dPt>
            <c:idx val="5"/>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7DF7-440A-A1BF-ABE82783E910}"/>
              </c:ext>
            </c:extLst>
          </c:dPt>
          <c:dPt>
            <c:idx val="6"/>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7DF7-440A-A1BF-ABE82783E910}"/>
              </c:ext>
            </c:extLst>
          </c:dPt>
          <c:dPt>
            <c:idx val="7"/>
            <c:bubble3D val="0"/>
            <c:spPr>
              <a:pattFill prst="lgChe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7DF7-440A-A1BF-ABE82783E910}"/>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7DF7-440A-A1BF-ABE82783E910}"/>
              </c:ext>
            </c:extLst>
          </c:dPt>
          <c:dPt>
            <c:idx val="9"/>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7DF7-440A-A1BF-ABE82783E910}"/>
              </c:ext>
            </c:extLst>
          </c:dPt>
          <c:dPt>
            <c:idx val="10"/>
            <c:bubble3D val="0"/>
            <c:spPr>
              <a:pattFill prst="diag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7DF7-440A-A1BF-ABE82783E910}"/>
              </c:ext>
            </c:extLst>
          </c:dPt>
          <c:dPt>
            <c:idx val="11"/>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7DF7-440A-A1BF-ABE82783E910}"/>
              </c:ext>
            </c:extLst>
          </c:dPt>
          <c:dPt>
            <c:idx val="12"/>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7DF7-440A-A1BF-ABE82783E910}"/>
              </c:ext>
            </c:extLst>
          </c:dPt>
          <c:dPt>
            <c:idx val="13"/>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7DF7-440A-A1BF-ABE82783E910}"/>
              </c:ext>
            </c:extLst>
          </c:dPt>
          <c:dPt>
            <c:idx val="14"/>
            <c:bubble3D val="0"/>
            <c:spPr>
              <a:pattFill prst="pct7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7-7DF7-440A-A1BF-ABE82783E910}"/>
              </c:ext>
            </c:extLst>
          </c:dPt>
          <c:dPt>
            <c:idx val="16"/>
            <c:bubble3D val="0"/>
            <c:spPr>
              <a:solidFill>
                <a:schemeClr val="bg1">
                  <a:lumMod val="85000"/>
                </a:schemeClr>
              </a:solidFill>
              <a:ln w="12700">
                <a:solidFill>
                  <a:srgbClr val="000000"/>
                </a:solidFill>
                <a:prstDash val="solid"/>
              </a:ln>
            </c:spPr>
            <c:extLst>
              <c:ext xmlns:c16="http://schemas.microsoft.com/office/drawing/2014/chart" uri="{C3380CC4-5D6E-409C-BE32-E72D297353CC}">
                <c16:uniqueId val="{00000019-7DF7-440A-A1BF-ABE82783E910}"/>
              </c:ext>
            </c:extLst>
          </c:dPt>
          <c:dLbls>
            <c:dLbl>
              <c:idx val="0"/>
              <c:layout>
                <c:manualLayout>
                  <c:x val="-4.017840632558415E-2"/>
                  <c:y val="-0.2124090122171056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A-7DF7-440A-A1BF-ABE82783E910}"/>
                </c:ext>
              </c:extLst>
            </c:dLbl>
            <c:dLbl>
              <c:idx val="1"/>
              <c:layout>
                <c:manualLayout>
                  <c:x val="0.12837285590656597"/>
                  <c:y val="-0.19816475509436124"/>
                </c:manualLayout>
              </c:layout>
              <c:tx>
                <c:rich>
                  <a:bodyPr/>
                  <a:lstStyle/>
                  <a:p>
                    <a:pPr>
                      <a:defRPr sz="800" b="0" i="0" u="none" strike="noStrike" baseline="0">
                        <a:solidFill>
                          <a:srgbClr val="000000"/>
                        </a:solidFill>
                        <a:latin typeface="+mn-ea"/>
                        <a:ea typeface="+mn-ea"/>
                        <a:cs typeface="ＭＳ Ｐゴシック"/>
                      </a:defRPr>
                    </a:pPr>
                    <a:r>
                      <a:rPr lang="ja-JP" altLang="en-US" sz="600">
                        <a:latin typeface="+mn-ea"/>
                        <a:ea typeface="+mn-ea"/>
                      </a:rPr>
                      <a:t>鉱</a:t>
                    </a:r>
                    <a:r>
                      <a:rPr lang="ja-JP" altLang="en-US" sz="600"/>
                      <a:t>業</a:t>
                    </a:r>
                    <a:r>
                      <a:rPr lang="en-US" altLang="ja-JP" sz="600"/>
                      <a:t>,</a:t>
                    </a:r>
                    <a:r>
                      <a:rPr lang="ja-JP" altLang="en-US" sz="600"/>
                      <a:t>採石業</a:t>
                    </a:r>
                    <a:r>
                      <a:rPr lang="en-US" altLang="ja-JP" sz="600"/>
                      <a:t>,</a:t>
                    </a:r>
                  </a:p>
                  <a:p>
                    <a:pPr>
                      <a:defRPr sz="800" b="0" i="0" u="none" strike="noStrike" baseline="0">
                        <a:solidFill>
                          <a:srgbClr val="000000"/>
                        </a:solidFill>
                        <a:latin typeface="+mn-ea"/>
                        <a:ea typeface="+mn-ea"/>
                        <a:cs typeface="ＭＳ Ｐゴシック"/>
                      </a:defRPr>
                    </a:pPr>
                    <a:r>
                      <a:rPr lang="ja-JP" altLang="en-US" sz="600"/>
                      <a:t>砂利採取業</a:t>
                    </a:r>
                    <a:r>
                      <a:rPr lang="ja-JP" altLang="en-US"/>
                      <a:t>
</a:t>
                    </a:r>
                    <a:r>
                      <a:rPr lang="en-US" altLang="ja-JP"/>
                      <a:t>0.0%</a:t>
                    </a:r>
                  </a:p>
                </c:rich>
              </c:tx>
              <c:numFmt formatCode="0.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B-7DF7-440A-A1BF-ABE82783E910}"/>
                </c:ext>
              </c:extLst>
            </c:dLbl>
            <c:dLbl>
              <c:idx val="2"/>
              <c:layout>
                <c:manualLayout>
                  <c:x val="1.2216432317285074E-2"/>
                  <c:y val="-4.1050509728664135E-2"/>
                </c:manualLayout>
              </c:layout>
              <c:tx>
                <c:rich>
                  <a:bodyPr/>
                  <a:lstStyle/>
                  <a:p>
                    <a:fld id="{CADFE625-F2F8-4133-B6F5-7AE8F46B9CF9}" type="CATEGORYNAME">
                      <a:rPr lang="ja-JP" altLang="en-US" sz="700"/>
                      <a:pPr/>
                      <a:t>[分類名]</a:t>
                    </a:fld>
                    <a:r>
                      <a:rPr lang="ja-JP" altLang="en-US" baseline="0"/>
                      <a:t>
</a:t>
                    </a:r>
                    <a:fld id="{63B636D5-894F-4C83-85DE-B7F8448D66A8}" type="PERCENTAGE">
                      <a:rPr lang="en-US" altLang="ja-JP"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7DF7-440A-A1BF-ABE82783E910}"/>
                </c:ext>
              </c:extLst>
            </c:dLbl>
            <c:dLbl>
              <c:idx val="3"/>
              <c:layout>
                <c:manualLayout>
                  <c:x val="0.10651975955618895"/>
                  <c:y val="-0.12325578491848332"/>
                </c:manualLayout>
              </c:layout>
              <c:tx>
                <c:rich>
                  <a:bodyPr/>
                  <a:lstStyle/>
                  <a:p>
                    <a:fld id="{46FD6F97-F39A-4064-A081-3C0F887E6EA3}" type="CATEGORYNAME">
                      <a:rPr lang="ja-JP" altLang="en-US" sz="600"/>
                      <a:pPr/>
                      <a:t>[分類名]</a:t>
                    </a:fld>
                    <a:r>
                      <a:rPr lang="ja-JP" altLang="en-US" sz="700" baseline="0"/>
                      <a:t>
</a:t>
                    </a:r>
                    <a:fld id="{D1DDB445-B2C6-4299-810E-7AA1CEDBD87C}" type="PERCENTAGE">
                      <a:rPr lang="en-US" altLang="ja-JP" baseline="0"/>
                      <a:pPr/>
                      <a:t>[パーセンテージ]</a:t>
                    </a:fld>
                    <a:endParaRPr lang="ja-JP" altLang="en-US" sz="700"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12522638160868887"/>
                      <c:h val="0.10472248621848171"/>
                    </c:manualLayout>
                  </c15:layout>
                  <c15:dlblFieldTable/>
                  <c15:showDataLabelsRange val="0"/>
                </c:ext>
                <c:ext xmlns:c16="http://schemas.microsoft.com/office/drawing/2014/chart" uri="{C3380CC4-5D6E-409C-BE32-E72D297353CC}">
                  <c16:uniqueId val="{00000003-7DF7-440A-A1BF-ABE82783E910}"/>
                </c:ext>
              </c:extLst>
            </c:dLbl>
            <c:dLbl>
              <c:idx val="4"/>
              <c:layout>
                <c:manualLayout>
                  <c:x val="0.22754055942915352"/>
                  <c:y val="-0.13416315283500516"/>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電</a:t>
                    </a:r>
                    <a:r>
                      <a:rPr lang="ja-JP" altLang="en-US" sz="700"/>
                      <a:t>気・ガス・</a:t>
                    </a:r>
                  </a:p>
                  <a:p>
                    <a:pPr>
                      <a:defRPr sz="1000" b="0" i="0" u="none" strike="noStrike" baseline="0">
                        <a:solidFill>
                          <a:srgbClr val="000000"/>
                        </a:solidFill>
                        <a:latin typeface="+mn-ea"/>
                        <a:ea typeface="+mn-ea"/>
                        <a:cs typeface="ＭＳ 明朝"/>
                      </a:defRPr>
                    </a:pPr>
                    <a:r>
                      <a:rPr lang="ja-JP" altLang="en-US" sz="700"/>
                      <a:t>水道業
</a:t>
                    </a:r>
                    <a:r>
                      <a:rPr lang="en-US" altLang="ja-JP" sz="700"/>
                      <a:t>1.7%</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C-7DF7-440A-A1BF-ABE82783E910}"/>
                </c:ext>
              </c:extLst>
            </c:dLbl>
            <c:dLbl>
              <c:idx val="5"/>
              <c:layout>
                <c:manualLayout>
                  <c:x val="0.21595259072882478"/>
                  <c:y val="-3.2683430539107955E-3"/>
                </c:manualLayout>
              </c:layout>
              <c:tx>
                <c:rich>
                  <a:bodyPr/>
                  <a:lstStyle/>
                  <a:p>
                    <a:pPr>
                      <a:defRPr sz="700" b="0" i="0" u="none" strike="noStrike" baseline="0">
                        <a:solidFill>
                          <a:srgbClr val="000000"/>
                        </a:solidFill>
                        <a:latin typeface="+mn-ea"/>
                        <a:ea typeface="+mn-ea"/>
                        <a:cs typeface="ＭＳ 明朝"/>
                      </a:defRPr>
                    </a:pPr>
                    <a:r>
                      <a:rPr lang="ja-JP" altLang="en-US" sz="700">
                        <a:latin typeface="+mn-ea"/>
                        <a:ea typeface="+mn-ea"/>
                      </a:rPr>
                      <a:t>情</a:t>
                    </a:r>
                    <a:r>
                      <a:rPr lang="ja-JP" altLang="en-US" sz="700"/>
                      <a:t>報</a:t>
                    </a:r>
                  </a:p>
                  <a:p>
                    <a:pPr>
                      <a:defRPr sz="700" b="0" i="0" u="none" strike="noStrike" baseline="0">
                        <a:solidFill>
                          <a:srgbClr val="000000"/>
                        </a:solidFill>
                        <a:latin typeface="+mn-ea"/>
                        <a:ea typeface="+mn-ea"/>
                        <a:cs typeface="ＭＳ 明朝"/>
                      </a:defRPr>
                    </a:pPr>
                    <a:r>
                      <a:rPr lang="ja-JP" altLang="en-US" sz="700"/>
                      <a:t>通信業
</a:t>
                    </a:r>
                    <a:r>
                      <a:rPr lang="en-US" altLang="ja-JP" sz="700"/>
                      <a:t>2.9%</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7DF7-440A-A1BF-ABE82783E910}"/>
                </c:ext>
              </c:extLst>
            </c:dLbl>
            <c:dLbl>
              <c:idx val="6"/>
              <c:layout>
                <c:manualLayout>
                  <c:x val="0.19276680563202053"/>
                  <c:y val="0.13194416319242169"/>
                </c:manualLayout>
              </c:layout>
              <c:tx>
                <c:rich>
                  <a:bodyPr/>
                  <a:lstStyle/>
                  <a:p>
                    <a:r>
                      <a:rPr lang="ja-JP" altLang="en-US" sz="700"/>
                      <a:t>運輸業・</a:t>
                    </a:r>
                  </a:p>
                  <a:p>
                    <a:r>
                      <a:rPr lang="ja-JP" altLang="en-US" sz="700"/>
                      <a:t>郵便業
</a:t>
                    </a:r>
                    <a:r>
                      <a:rPr lang="en-US" altLang="ja-JP" sz="700"/>
                      <a:t>5.9%</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7-7DF7-440A-A1BF-ABE82783E910}"/>
                </c:ext>
              </c:extLst>
            </c:dLbl>
            <c:dLbl>
              <c:idx val="7"/>
              <c:layout>
                <c:manualLayout>
                  <c:x val="-4.9118769678081889E-2"/>
                  <c:y val="2.1830875046856938E-2"/>
                </c:manualLayout>
              </c:layout>
              <c:tx>
                <c:rich>
                  <a:bodyPr/>
                  <a:lstStyle/>
                  <a:p>
                    <a:r>
                      <a:rPr lang="ja-JP" altLang="en-US"/>
                      <a:t>卸売業・</a:t>
                    </a:r>
                  </a:p>
                  <a:p>
                    <a:r>
                      <a:rPr lang="ja-JP" altLang="en-US"/>
                      <a:t>小売業
</a:t>
                    </a:r>
                    <a:r>
                      <a:rPr lang="en-US" altLang="ja-JP"/>
                      <a:t>29.8%</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7DF7-440A-A1BF-ABE82783E910}"/>
                </c:ext>
              </c:extLst>
            </c:dLbl>
            <c:dLbl>
              <c:idx val="8"/>
              <c:layout>
                <c:manualLayout>
                  <c:x val="0.14151540591383932"/>
                  <c:y val="0.24195282769612991"/>
                </c:manualLayout>
              </c:layout>
              <c:tx>
                <c:rich>
                  <a:bodyPr/>
                  <a:lstStyle/>
                  <a:p>
                    <a:r>
                      <a:rPr lang="ja-JP" altLang="en-US">
                        <a:latin typeface="+mn-ea"/>
                        <a:ea typeface="+mn-ea"/>
                      </a:rPr>
                      <a:t>金</a:t>
                    </a:r>
                    <a:r>
                      <a:rPr lang="ja-JP" altLang="en-US"/>
                      <a:t>融・</a:t>
                    </a:r>
                  </a:p>
                  <a:p>
                    <a:r>
                      <a:rPr lang="ja-JP" altLang="en-US"/>
                      <a:t>保険業
</a:t>
                    </a:r>
                    <a:r>
                      <a:rPr lang="en-US" altLang="ja-JP"/>
                      <a:t>1.7%</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B-7DF7-440A-A1BF-ABE82783E910}"/>
                </c:ext>
              </c:extLst>
            </c:dLbl>
            <c:dLbl>
              <c:idx val="9"/>
              <c:layout>
                <c:manualLayout>
                  <c:x val="-6.1669267809196947E-4"/>
                  <c:y val="0.24624331852975936"/>
                </c:manualLayout>
              </c:layout>
              <c:tx>
                <c:rich>
                  <a:bodyPr/>
                  <a:lstStyle/>
                  <a:p>
                    <a:pPr>
                      <a:defRPr sz="1000" b="0" i="0" u="none" strike="noStrike" baseline="0">
                        <a:solidFill>
                          <a:srgbClr val="000000"/>
                        </a:solidFill>
                        <a:latin typeface="+mn-ea"/>
                        <a:ea typeface="+mn-ea"/>
                        <a:cs typeface="ＭＳ 明朝"/>
                      </a:defRPr>
                    </a:pPr>
                    <a:r>
                      <a:rPr lang="ja-JP" altLang="en-US" sz="800">
                        <a:latin typeface="+mn-ea"/>
                        <a:ea typeface="+mn-ea"/>
                      </a:rPr>
                      <a:t>不</a:t>
                    </a:r>
                    <a:r>
                      <a:rPr lang="ja-JP" altLang="en-US" sz="800"/>
                      <a:t>動産業・</a:t>
                    </a:r>
                  </a:p>
                  <a:p>
                    <a:pPr>
                      <a:defRPr sz="1000" b="0" i="0" u="none" strike="noStrike" baseline="0">
                        <a:solidFill>
                          <a:srgbClr val="000000"/>
                        </a:solidFill>
                        <a:latin typeface="+mn-ea"/>
                        <a:ea typeface="+mn-ea"/>
                        <a:cs typeface="ＭＳ 明朝"/>
                      </a:defRPr>
                    </a:pPr>
                    <a:r>
                      <a:rPr lang="ja-JP" altLang="en-US" sz="800"/>
                      <a:t>物品賃貸業
</a:t>
                    </a:r>
                    <a:r>
                      <a:rPr lang="en-US" altLang="ja-JP" sz="800"/>
                      <a:t>3.0%</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D-7DF7-440A-A1BF-ABE82783E910}"/>
                </c:ext>
              </c:extLst>
            </c:dLbl>
            <c:dLbl>
              <c:idx val="10"/>
              <c:layout>
                <c:manualLayout>
                  <c:x val="-0.16426060982615495"/>
                  <c:y val="0.2541702413058513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7DF7-440A-A1BF-ABE82783E910}"/>
                </c:ext>
              </c:extLst>
            </c:dLbl>
            <c:dLbl>
              <c:idx val="11"/>
              <c:layout>
                <c:manualLayout>
                  <c:x val="-0.28667302775456061"/>
                  <c:y val="0.16681981416597946"/>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宿</a:t>
                    </a:r>
                    <a:r>
                      <a:rPr lang="ja-JP" altLang="en-US" sz="700"/>
                      <a:t>泊業・飲食サービス業</a:t>
                    </a:r>
                    <a:endParaRPr lang="ja-JP" altLang="en-US" sz="1000"/>
                  </a:p>
                  <a:p>
                    <a:pPr>
                      <a:defRPr sz="1000" b="0" i="0" u="none" strike="noStrike" baseline="0">
                        <a:solidFill>
                          <a:srgbClr val="000000"/>
                        </a:solidFill>
                        <a:latin typeface="+mn-ea"/>
                        <a:ea typeface="+mn-ea"/>
                        <a:cs typeface="ＭＳ 明朝"/>
                      </a:defRPr>
                    </a:pPr>
                    <a:r>
                      <a:rPr lang="en-US" altLang="ja-JP" sz="800"/>
                      <a:t>6.4%</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7DF7-440A-A1BF-ABE82783E910}"/>
                </c:ext>
              </c:extLst>
            </c:dLbl>
            <c:dLbl>
              <c:idx val="12"/>
              <c:layout>
                <c:manualLayout>
                  <c:x val="-0.24699974851512976"/>
                  <c:y val="7.133768592486199E-2"/>
                </c:manualLayout>
              </c:layout>
              <c:tx>
                <c:rich>
                  <a:bodyPr/>
                  <a:lstStyle/>
                  <a:p>
                    <a:r>
                      <a:rPr lang="ja-JP" altLang="en-US" sz="600">
                        <a:latin typeface="+mn-ea"/>
                        <a:ea typeface="+mn-ea"/>
                      </a:rPr>
                      <a:t>生</a:t>
                    </a:r>
                    <a:r>
                      <a:rPr lang="ja-JP" altLang="en-US" sz="600"/>
                      <a:t>活関連</a:t>
                    </a:r>
                  </a:p>
                  <a:p>
                    <a:r>
                      <a:rPr lang="ja-JP" altLang="en-US" sz="600"/>
                      <a:t>サービス業・</a:t>
                    </a:r>
                  </a:p>
                  <a:p>
                    <a:r>
                      <a:rPr lang="ja-JP" altLang="en-US" sz="600"/>
                      <a:t>娯楽業</a:t>
                    </a:r>
                    <a:r>
                      <a:rPr lang="ja-JP" altLang="en-US"/>
                      <a:t>
</a:t>
                    </a:r>
                    <a:r>
                      <a:rPr lang="en-US" altLang="ja-JP"/>
                      <a:t>2.6%</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3-7DF7-440A-A1BF-ABE82783E910}"/>
                </c:ext>
              </c:extLst>
            </c:dLbl>
            <c:dLbl>
              <c:idx val="13"/>
              <c:layout>
                <c:manualLayout>
                  <c:x val="-0.24001210579130208"/>
                  <c:y val="-5.8616794778860962E-2"/>
                </c:manualLayout>
              </c:layout>
              <c:tx>
                <c:rich>
                  <a:bodyPr/>
                  <a:lstStyle/>
                  <a:p>
                    <a:r>
                      <a:rPr lang="ja-JP" altLang="en-US"/>
                      <a:t>教育・</a:t>
                    </a:r>
                  </a:p>
                  <a:p>
                    <a:r>
                      <a:rPr lang="ja-JP" altLang="en-US"/>
                      <a:t>学習支援業
</a:t>
                    </a:r>
                    <a:r>
                      <a:rPr lang="en-US" altLang="ja-JP"/>
                      <a:t>2.5%</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5-7DF7-440A-A1BF-ABE82783E910}"/>
                </c:ext>
              </c:extLst>
            </c:dLbl>
            <c:dLbl>
              <c:idx val="14"/>
              <c:layout>
                <c:manualLayout>
                  <c:x val="-5.8491805784645122E-3"/>
                  <c:y val="5.5690466321817195E-3"/>
                </c:manualLayout>
              </c:layout>
              <c:numFmt formatCode="0.0%" sourceLinked="0"/>
              <c:spPr>
                <a:solidFill>
                  <a:srgbClr val="FFFFFF"/>
                </a:solidFill>
                <a:ln w="12700">
                  <a:solidFill>
                    <a:schemeClr val="tx1"/>
                  </a:solidFill>
                  <a:prstDash val="solid"/>
                </a:ln>
              </c:spPr>
              <c:txPr>
                <a:bodyPr/>
                <a:lstStyle/>
                <a:p>
                  <a:pPr>
                    <a:defRPr sz="7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5851868014822815"/>
                      <c:h val="0.10246306753619958"/>
                    </c:manualLayout>
                  </c15:layout>
                </c:ext>
                <c:ext xmlns:c16="http://schemas.microsoft.com/office/drawing/2014/chart" uri="{C3380CC4-5D6E-409C-BE32-E72D297353CC}">
                  <c16:uniqueId val="{00000017-7DF7-440A-A1BF-ABE82783E910}"/>
                </c:ext>
              </c:extLst>
            </c:dLbl>
            <c:dLbl>
              <c:idx val="15"/>
              <c:layout>
                <c:manualLayout>
                  <c:x val="-0.29192054224203406"/>
                  <c:y val="-7.5441664643526862E-2"/>
                </c:manualLayout>
              </c:layout>
              <c:tx>
                <c:rich>
                  <a:bodyPr/>
                  <a:lstStyle/>
                  <a:p>
                    <a:pPr>
                      <a:defRPr sz="700" b="0" i="0" u="none" strike="noStrike" baseline="0">
                        <a:solidFill>
                          <a:srgbClr val="000000"/>
                        </a:solidFill>
                        <a:latin typeface="+mn-ea"/>
                        <a:ea typeface="+mn-ea"/>
                        <a:cs typeface="ＭＳ Ｐゴシック"/>
                      </a:defRPr>
                    </a:pPr>
                    <a:r>
                      <a:rPr lang="ja-JP" altLang="en-US" sz="700"/>
                      <a:t>複合サービス事業
</a:t>
                    </a:r>
                    <a:r>
                      <a:rPr lang="en-US" altLang="ja-JP" sz="700"/>
                      <a:t>0.6%</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D-7DF7-440A-A1BF-ABE82783E910}"/>
                </c:ext>
              </c:extLst>
            </c:dLbl>
            <c:dLbl>
              <c:idx val="16"/>
              <c:layout>
                <c:manualLayout>
                  <c:x val="-0.24876047297509518"/>
                  <c:y val="-0.18863694867406061"/>
                </c:manualLayout>
              </c:layout>
              <c:tx>
                <c:rich>
                  <a:bodyPr lIns="36000" tIns="36000" rIns="36000" bIns="36000"/>
                  <a:lstStyle/>
                  <a:p>
                    <a:pPr>
                      <a:defRPr sz="700" b="0" i="0" u="none" strike="noStrike" baseline="0">
                        <a:solidFill>
                          <a:srgbClr val="000000"/>
                        </a:solidFill>
                        <a:latin typeface="+mn-ea"/>
                        <a:ea typeface="+mn-ea"/>
                        <a:cs typeface="ＭＳ Ｐゴシック"/>
                      </a:defRPr>
                    </a:pPr>
                    <a:r>
                      <a:rPr lang="ja-JP" altLang="en-US" sz="600">
                        <a:latin typeface="+mn-ea"/>
                        <a:ea typeface="+mn-ea"/>
                      </a:rPr>
                      <a:t>サ</a:t>
                    </a:r>
                    <a:r>
                      <a:rPr lang="ja-JP" altLang="en-US" sz="600"/>
                      <a:t>ービス業</a:t>
                    </a:r>
                    <a:r>
                      <a:rPr lang="en-US" altLang="ja-JP" sz="600"/>
                      <a:t>(</a:t>
                    </a:r>
                    <a:r>
                      <a:rPr lang="ja-JP" altLang="en-US" sz="600"/>
                      <a:t>他に分類</a:t>
                    </a:r>
                  </a:p>
                  <a:p>
                    <a:pPr>
                      <a:defRPr sz="700" b="0" i="0" u="none" strike="noStrike" baseline="0">
                        <a:solidFill>
                          <a:srgbClr val="000000"/>
                        </a:solidFill>
                        <a:latin typeface="+mn-ea"/>
                        <a:ea typeface="+mn-ea"/>
                        <a:cs typeface="ＭＳ Ｐゴシック"/>
                      </a:defRPr>
                    </a:pPr>
                    <a:r>
                      <a:rPr lang="ja-JP" altLang="en-US" sz="600"/>
                      <a:t>されないもの）
</a:t>
                    </a:r>
                    <a:r>
                      <a:rPr lang="en-US" altLang="ja-JP" sz="600"/>
                      <a:t>10.9%</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manualLayout>
                      <c:w val="0.26406659389789255"/>
                      <c:h val="0.15571263525045653"/>
                    </c:manualLayout>
                  </c15:layout>
                  <c15:showDataLabelsRange val="0"/>
                </c:ext>
                <c:ext xmlns:c16="http://schemas.microsoft.com/office/drawing/2014/chart" uri="{C3380CC4-5D6E-409C-BE32-E72D297353CC}">
                  <c16:uniqueId val="{00000019-7DF7-440A-A1BF-ABE82783E910}"/>
                </c:ext>
              </c:extLst>
            </c:dLbl>
            <c:numFmt formatCode="0.0%" sourceLinked="0"/>
            <c:spPr>
              <a:solidFill>
                <a:srgbClr val="FFFFFF"/>
              </a:solidFill>
              <a:ln w="12700">
                <a:solidFill>
                  <a:schemeClr val="tx1"/>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グラフ!$K$43:$K$59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グラフ!$L$43:$L$59</c:f>
              <c:numCache>
                <c:formatCode>_ * #,##0_ ;_ * \-#,##0_ ;_ * \-_ ;_ @_ </c:formatCode>
                <c:ptCount val="17"/>
                <c:pt idx="0">
                  <c:v>12</c:v>
                </c:pt>
                <c:pt idx="1">
                  <c:v>2</c:v>
                </c:pt>
                <c:pt idx="2">
                  <c:v>4479</c:v>
                </c:pt>
                <c:pt idx="3">
                  <c:v>3023</c:v>
                </c:pt>
                <c:pt idx="4">
                  <c:v>1084</c:v>
                </c:pt>
                <c:pt idx="5">
                  <c:v>1811</c:v>
                </c:pt>
                <c:pt idx="6">
                  <c:v>3608</c:v>
                </c:pt>
                <c:pt idx="7">
                  <c:v>18465</c:v>
                </c:pt>
                <c:pt idx="8">
                  <c:v>1024</c:v>
                </c:pt>
                <c:pt idx="9">
                  <c:v>1848</c:v>
                </c:pt>
                <c:pt idx="10">
                  <c:v>2565</c:v>
                </c:pt>
                <c:pt idx="11">
                  <c:v>3991</c:v>
                </c:pt>
                <c:pt idx="12">
                  <c:v>1616</c:v>
                </c:pt>
                <c:pt idx="13">
                  <c:v>1542</c:v>
                </c:pt>
                <c:pt idx="14">
                  <c:v>9816</c:v>
                </c:pt>
                <c:pt idx="15">
                  <c:v>348</c:v>
                </c:pt>
                <c:pt idx="16">
                  <c:v>6778</c:v>
                </c:pt>
              </c:numCache>
            </c:numRef>
          </c:val>
          <c:extLst>
            <c:ext xmlns:c16="http://schemas.microsoft.com/office/drawing/2014/chart" uri="{C3380CC4-5D6E-409C-BE32-E72D297353CC}">
              <c16:uniqueId val="{0000001E-7DF7-440A-A1BF-ABE82783E910}"/>
            </c:ext>
          </c:extLst>
        </c:ser>
        <c:dLbls>
          <c:showLegendKey val="0"/>
          <c:showVal val="0"/>
          <c:showCatName val="1"/>
          <c:showSerName val="0"/>
          <c:showPercent val="1"/>
          <c:showBubbleSize val="0"/>
          <c:separator>
</c:separator>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1697235916741"/>
          <c:y val="0.13361995394747544"/>
          <c:w val="0.74507161382275822"/>
          <c:h val="0.77021206704990097"/>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0"/>
            <c:bubble3D val="0"/>
            <c:spPr>
              <a:pattFill prst="ltUpDiag">
                <a:fgClr>
                  <a:srgbClr val="FFFFFF"/>
                </a:fgClr>
                <a:bgClr>
                  <a:srgbClr val="FFFFFF"/>
                </a:bgClr>
              </a:pattFill>
              <a:ln w="12700">
                <a:solidFill>
                  <a:srgbClr val="000000"/>
                </a:solidFill>
                <a:prstDash val="solid"/>
              </a:ln>
            </c:spPr>
            <c:extLst>
              <c:ext xmlns:c16="http://schemas.microsoft.com/office/drawing/2014/chart" uri="{C3380CC4-5D6E-409C-BE32-E72D297353CC}">
                <c16:uniqueId val="{00000001-0319-4326-9DF9-9261379161FC}"/>
              </c:ext>
            </c:extLst>
          </c:dPt>
          <c:dPt>
            <c:idx val="1"/>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0319-4326-9DF9-9261379161FC}"/>
              </c:ext>
            </c:extLst>
          </c:dPt>
          <c:dPt>
            <c:idx val="2"/>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0319-4326-9DF9-9261379161FC}"/>
              </c:ext>
            </c:extLst>
          </c:dPt>
          <c:dPt>
            <c:idx val="3"/>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0319-4326-9DF9-9261379161FC}"/>
              </c:ext>
            </c:extLst>
          </c:dPt>
          <c:dPt>
            <c:idx val="4"/>
            <c:bubble3D val="0"/>
            <c:spPr>
              <a:pattFill prst="lt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0319-4326-9DF9-9261379161FC}"/>
              </c:ext>
            </c:extLst>
          </c:dPt>
          <c:dPt>
            <c:idx val="5"/>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0319-4326-9DF9-9261379161FC}"/>
              </c:ext>
            </c:extLst>
          </c:dPt>
          <c:dLbls>
            <c:dLbl>
              <c:idx val="0"/>
              <c:layout>
                <c:manualLayout>
                  <c:x val="-0.14520776487097534"/>
                  <c:y val="-0.1847113229749885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19-4326-9DF9-9261379161FC}"/>
                </c:ext>
              </c:extLst>
            </c:dLbl>
            <c:dLbl>
              <c:idx val="1"/>
              <c:layout>
                <c:manualLayout>
                  <c:x val="0.19593707553676618"/>
                  <c:y val="-0.1905920771531465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319-4326-9DF9-9261379161FC}"/>
                </c:ext>
              </c:extLst>
            </c:dLbl>
            <c:dLbl>
              <c:idx val="2"/>
              <c:layout>
                <c:manualLayout>
                  <c:x val="-1.166330415769228E-2"/>
                  <c:y val="-2.0483003648934128E-2"/>
                </c:manualLayout>
              </c:layout>
              <c:showLegendKey val="0"/>
              <c:showVal val="0"/>
              <c:showCatName val="1"/>
              <c:showSerName val="0"/>
              <c:showPercent val="1"/>
              <c:showBubbleSize val="0"/>
              <c:extLst>
                <c:ext xmlns:c15="http://schemas.microsoft.com/office/drawing/2012/chart" uri="{CE6537A1-D6FC-4f65-9D91-7224C49458BB}">
                  <c15:layout>
                    <c:manualLayout>
                      <c:w val="0.16604495790196871"/>
                      <c:h val="0.12926829268292683"/>
                    </c:manualLayout>
                  </c15:layout>
                </c:ext>
                <c:ext xmlns:c16="http://schemas.microsoft.com/office/drawing/2014/chart" uri="{C3380CC4-5D6E-409C-BE32-E72D297353CC}">
                  <c16:uniqueId val="{00000005-0319-4326-9DF9-9261379161FC}"/>
                </c:ext>
              </c:extLst>
            </c:dLbl>
            <c:dLbl>
              <c:idx val="3"/>
              <c:layout>
                <c:manualLayout>
                  <c:x val="0.22425123475756562"/>
                  <c:y val="0.16179926895641111"/>
                </c:manualLayout>
              </c:layout>
              <c:tx>
                <c:rich>
                  <a:bodyPr/>
                  <a:lstStyle/>
                  <a:p>
                    <a:fld id="{4CACE679-0DE4-4248-9BB4-3A90D20B69C2}" type="CATEGORYNAME">
                      <a:rPr lang="ja-JP" altLang="en-US" sz="700"/>
                      <a:pPr/>
                      <a:t>[分類名]</a:t>
                    </a:fld>
                    <a:r>
                      <a:rPr lang="ja-JP" altLang="en-US" sz="700" baseline="0"/>
                      <a:t>
</a:t>
                    </a:r>
                    <a:fld id="{49FB813F-D84B-4002-A621-F7F87B554034}" type="PERCENTAGE">
                      <a:rPr lang="en-US" altLang="ja-JP" sz="800" baseline="0"/>
                      <a:pPr/>
                      <a:t>[パーセンテージ]</a:t>
                    </a:fld>
                    <a:endParaRPr lang="ja-JP" altLang="en-US" sz="700" baseline="0"/>
                  </a:p>
                </c:rich>
              </c:tx>
              <c:showLegendKey val="0"/>
              <c:showVal val="0"/>
              <c:showCatName val="1"/>
              <c:showSerName val="0"/>
              <c:showPercent val="1"/>
              <c:showBubbleSize val="0"/>
              <c:extLst>
                <c:ext xmlns:c15="http://schemas.microsoft.com/office/drawing/2012/chart" uri="{CE6537A1-D6FC-4f65-9D91-7224C49458BB}">
                  <c15:layout>
                    <c:manualLayout>
                      <c:w val="0.17428538049954434"/>
                      <c:h val="0.15829315814050851"/>
                    </c:manualLayout>
                  </c15:layout>
                  <c15:dlblFieldTable/>
                  <c15:showDataLabelsRange val="0"/>
                </c:ext>
                <c:ext xmlns:c16="http://schemas.microsoft.com/office/drawing/2014/chart" uri="{C3380CC4-5D6E-409C-BE32-E72D297353CC}">
                  <c16:uniqueId val="{00000007-0319-4326-9DF9-9261379161FC}"/>
                </c:ext>
              </c:extLst>
            </c:dLbl>
            <c:dLbl>
              <c:idx val="4"/>
              <c:layout>
                <c:manualLayout>
                  <c:x val="-2.663435367782957E-2"/>
                  <c:y val="-3.1925267359716611E-2"/>
                </c:manualLayout>
              </c:layout>
              <c:showLegendKey val="0"/>
              <c:showVal val="0"/>
              <c:showCatName val="1"/>
              <c:showSerName val="0"/>
              <c:showPercent val="1"/>
              <c:showBubbleSize val="0"/>
              <c:extLst>
                <c:ext xmlns:c15="http://schemas.microsoft.com/office/drawing/2012/chart" uri="{CE6537A1-D6FC-4f65-9D91-7224C49458BB}">
                  <c15:layout>
                    <c:manualLayout>
                      <c:w val="0.16999840928058702"/>
                      <c:h val="0.12926829268292683"/>
                    </c:manualLayout>
                  </c15:layout>
                </c:ext>
                <c:ext xmlns:c16="http://schemas.microsoft.com/office/drawing/2014/chart" uri="{C3380CC4-5D6E-409C-BE32-E72D297353CC}">
                  <c16:uniqueId val="{00000009-0319-4326-9DF9-9261379161FC}"/>
                </c:ext>
              </c:extLst>
            </c:dLbl>
            <c:dLbl>
              <c:idx val="5"/>
              <c:layout>
                <c:manualLayout>
                  <c:x val="-1.765183130852898E-3"/>
                  <c:y val="1.8238672543209038E-2"/>
                </c:manualLayout>
              </c:layout>
              <c:showLegendKey val="0"/>
              <c:showVal val="0"/>
              <c:showCatName val="1"/>
              <c:showSerName val="0"/>
              <c:showPercent val="1"/>
              <c:showBubbleSize val="0"/>
              <c:extLst>
                <c:ext xmlns:c15="http://schemas.microsoft.com/office/drawing/2012/chart" uri="{CE6537A1-D6FC-4f65-9D91-7224C49458BB}">
                  <c15:layout>
                    <c:manualLayout>
                      <c:w val="0.1556669923854036"/>
                      <c:h val="0.12520325203252033"/>
                    </c:manualLayout>
                  </c15:layout>
                </c:ext>
                <c:ext xmlns:c16="http://schemas.microsoft.com/office/drawing/2014/chart" uri="{C3380CC4-5D6E-409C-BE32-E72D297353CC}">
                  <c16:uniqueId val="{0000000B-0319-4326-9DF9-9261379161FC}"/>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グラフ!$H$100:$H$105</c:f>
              <c:strCache>
                <c:ptCount val="6"/>
                <c:pt idx="0">
                  <c:v>各種商品</c:v>
                </c:pt>
                <c:pt idx="1">
                  <c:v>繊維・衣服</c:v>
                </c:pt>
                <c:pt idx="2">
                  <c:v>飲食料品</c:v>
                </c:pt>
                <c:pt idx="3">
                  <c:v>建築材料・鉱物</c:v>
                </c:pt>
                <c:pt idx="4">
                  <c:v>機械器具</c:v>
                </c:pt>
                <c:pt idx="5">
                  <c:v>その他</c:v>
                </c:pt>
              </c:strCache>
            </c:strRef>
          </c:cat>
          <c:val>
            <c:numRef>
              <c:f>グラフ!$I$100:$I$105</c:f>
              <c:numCache>
                <c:formatCode>#,##0;[Red]#,##0</c:formatCode>
                <c:ptCount val="6"/>
                <c:pt idx="0">
                  <c:v>3</c:v>
                </c:pt>
                <c:pt idx="1">
                  <c:v>8</c:v>
                </c:pt>
                <c:pt idx="2">
                  <c:v>101</c:v>
                </c:pt>
                <c:pt idx="3">
                  <c:v>44</c:v>
                </c:pt>
                <c:pt idx="4">
                  <c:v>111</c:v>
                </c:pt>
                <c:pt idx="5">
                  <c:v>80</c:v>
                </c:pt>
              </c:numCache>
            </c:numRef>
          </c:val>
          <c:extLst>
            <c:ext xmlns:c16="http://schemas.microsoft.com/office/drawing/2014/chart" uri="{C3380CC4-5D6E-409C-BE32-E72D297353CC}">
              <c16:uniqueId val="{0000000C-0319-4326-9DF9-9261379161FC}"/>
            </c:ext>
          </c:extLst>
        </c:ser>
        <c:dLbls>
          <c:showLegendKey val="0"/>
          <c:showVal val="0"/>
          <c:showCatName val="1"/>
          <c:showSerName val="0"/>
          <c:showPercent val="1"/>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5099605912093"/>
          <c:y val="9.4221961509825577E-2"/>
          <c:w val="0.74360036853801026"/>
          <c:h val="0.82110920174066149"/>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1"/>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A737-4E45-9FB1-0489CCA81E0D}"/>
              </c:ext>
            </c:extLst>
          </c:dPt>
          <c:dPt>
            <c:idx val="2"/>
            <c:bubble3D val="0"/>
            <c:spPr>
              <a:pattFill prst="smGri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737-4E45-9FB1-0489CCA81E0D}"/>
              </c:ext>
            </c:extLst>
          </c:dPt>
          <c:dPt>
            <c:idx val="3"/>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737-4E45-9FB1-0489CCA81E0D}"/>
              </c:ext>
            </c:extLst>
          </c:dPt>
          <c:dLbls>
            <c:dLbl>
              <c:idx val="0"/>
              <c:layout>
                <c:manualLayout>
                  <c:x val="-9.9115044247787727E-3"/>
                  <c:y val="-2.692967208202780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737-4E45-9FB1-0489CCA81E0D}"/>
                </c:ext>
              </c:extLst>
            </c:dLbl>
            <c:dLbl>
              <c:idx val="1"/>
              <c:layout>
                <c:manualLayout>
                  <c:x val="0.26219392167276839"/>
                  <c:y val="0.1564436823620543"/>
                </c:manualLayout>
              </c:layout>
              <c:numFmt formatCode="0.0%" sourceLinked="0"/>
              <c:spPr>
                <a:xfrm>
                  <a:off x="2158503" y="2811820"/>
                  <a:ext cx="825500" cy="434339"/>
                </a:xfrm>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2">
                      <a:avLst>
                        <a:gd name="adj1" fmla="val 22509"/>
                        <a:gd name="adj2" fmla="val -619"/>
                        <a:gd name="adj3" fmla="val 21256"/>
                        <a:gd name="adj4" fmla="val -13238"/>
                        <a:gd name="adj5" fmla="val -24991"/>
                        <a:gd name="adj6" fmla="val -49506"/>
                      </a:avLst>
                    </a:prstGeom>
                  </c15:spPr>
                  <c15:layout>
                    <c:manualLayout>
                      <c:w val="0.25542203269525787"/>
                      <c:h val="0.12940407804286833"/>
                    </c:manualLayout>
                  </c15:layout>
                </c:ext>
                <c:ext xmlns:c16="http://schemas.microsoft.com/office/drawing/2014/chart" uri="{C3380CC4-5D6E-409C-BE32-E72D297353CC}">
                  <c16:uniqueId val="{00000001-A737-4E45-9FB1-0489CCA81E0D}"/>
                </c:ext>
              </c:extLst>
            </c:dLbl>
            <c:dLbl>
              <c:idx val="2"/>
              <c:layout>
                <c:manualLayout>
                  <c:x val="1.1576429052563119E-3"/>
                  <c:y val="0.16924576405026737"/>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2544"/>
                        <a:gd name="adj2" fmla="val 50314"/>
                        <a:gd name="adj3" fmla="val -52102"/>
                        <a:gd name="adj4" fmla="val 49601"/>
                      </a:avLst>
                    </a:prstGeom>
                  </c15:spPr>
                </c:ext>
                <c:ext xmlns:c16="http://schemas.microsoft.com/office/drawing/2014/chart" uri="{C3380CC4-5D6E-409C-BE32-E72D297353CC}">
                  <c16:uniqueId val="{00000003-A737-4E45-9FB1-0489CCA81E0D}"/>
                </c:ext>
              </c:extLst>
            </c:dLbl>
            <c:dLbl>
              <c:idx val="3"/>
              <c:layout>
                <c:manualLayout>
                  <c:x val="-0.23092064819331215"/>
                  <c:y val="0.14948115726221886"/>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2">
                      <a:avLst>
                        <a:gd name="adj1" fmla="val 22564"/>
                        <a:gd name="adj2" fmla="val 99012"/>
                        <a:gd name="adj3" fmla="val 21529"/>
                        <a:gd name="adj4" fmla="val 113768"/>
                        <a:gd name="adj5" fmla="val -30023"/>
                        <a:gd name="adj6" fmla="val 175819"/>
                      </a:avLst>
                    </a:prstGeom>
                  </c15:spPr>
                </c:ext>
                <c:ext xmlns:c16="http://schemas.microsoft.com/office/drawing/2014/chart" uri="{C3380CC4-5D6E-409C-BE32-E72D297353CC}">
                  <c16:uniqueId val="{00000005-A737-4E45-9FB1-0489CCA81E0D}"/>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グラフ!$H$111:$H$115</c:f>
              <c:strCache>
                <c:ptCount val="5"/>
                <c:pt idx="0">
                  <c:v>株式・有限・相互会社</c:v>
                </c:pt>
                <c:pt idx="1">
                  <c:v>合名・合資会社</c:v>
                </c:pt>
                <c:pt idx="2">
                  <c:v>合同会社</c:v>
                </c:pt>
                <c:pt idx="3">
                  <c:v>会社以外の法人</c:v>
                </c:pt>
                <c:pt idx="4">
                  <c:v>個人</c:v>
                </c:pt>
              </c:strCache>
            </c:strRef>
          </c:cat>
          <c:val>
            <c:numRef>
              <c:f>グラフ!$I$111:$I$115</c:f>
              <c:numCache>
                <c:formatCode>#,##0;[Red]#,##0</c:formatCode>
                <c:ptCount val="5"/>
                <c:pt idx="0">
                  <c:v>407</c:v>
                </c:pt>
                <c:pt idx="1">
                  <c:v>6</c:v>
                </c:pt>
                <c:pt idx="2">
                  <c:v>6</c:v>
                </c:pt>
                <c:pt idx="3">
                  <c:v>9</c:v>
                </c:pt>
                <c:pt idx="4">
                  <c:v>408</c:v>
                </c:pt>
              </c:numCache>
            </c:numRef>
          </c:val>
          <c:extLst>
            <c:ext xmlns:c16="http://schemas.microsoft.com/office/drawing/2014/chart" uri="{C3380CC4-5D6E-409C-BE32-E72D297353CC}">
              <c16:uniqueId val="{00000007-A737-4E45-9FB1-0489CCA81E0D}"/>
            </c:ext>
          </c:extLst>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46607744412906"/>
          <c:y val="0.14412432455256174"/>
          <c:w val="0.63501575687325673"/>
          <c:h val="0.66740648754341259"/>
        </c:manualLayout>
      </c:layout>
      <c:barChart>
        <c:barDir val="col"/>
        <c:grouping val="clustered"/>
        <c:varyColors val="0"/>
        <c:ser>
          <c:idx val="1"/>
          <c:order val="0"/>
          <c:tx>
            <c:strRef>
              <c:f>グラフ!$H$67</c:f>
              <c:strCache>
                <c:ptCount val="1"/>
                <c:pt idx="0">
                  <c:v>事業所数</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3.007113410823074E-3"/>
                  <c:y val="5.2582934232589824E-3"/>
                </c:manualLayout>
              </c:layout>
              <c:tx>
                <c:rich>
                  <a:bodyPr/>
                  <a:lstStyle/>
                  <a:p>
                    <a:fld id="{C01A0722-BC92-45AA-8FD1-419DE48D6BF1}"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54E-40F9-B969-4F72979299F9}"/>
                </c:ext>
              </c:extLst>
            </c:dLbl>
            <c:dLbl>
              <c:idx val="1"/>
              <c:layout>
                <c:manualLayout>
                  <c:x val="-9.3344406893146568E-3"/>
                  <c:y val="7.2101726317685914E-3"/>
                </c:manualLayout>
              </c:layout>
              <c:tx>
                <c:rich>
                  <a:bodyPr/>
                  <a:lstStyle/>
                  <a:p>
                    <a:fld id="{3F892079-24F1-4F21-BCE6-22699F8F6BDF}"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54E-40F9-B969-4F72979299F9}"/>
                </c:ext>
              </c:extLst>
            </c:dLbl>
            <c:dLbl>
              <c:idx val="2"/>
              <c:layout>
                <c:manualLayout>
                  <c:x val="-5.773420653863868E-3"/>
                  <c:y val="4.1937156188286088E-3"/>
                </c:manualLayout>
              </c:layout>
              <c:tx>
                <c:rich>
                  <a:bodyPr/>
                  <a:lstStyle/>
                  <a:p>
                    <a:fld id="{2145A9A4-0093-461F-850D-A9DA1ED8CAB2}"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54E-40F9-B969-4F72979299F9}"/>
                </c:ext>
              </c:extLst>
            </c:dLbl>
            <c:dLbl>
              <c:idx val="3"/>
              <c:layout>
                <c:manualLayout>
                  <c:x val="-8.1474388519214205E-3"/>
                  <c:y val="6.6808200992832124E-3"/>
                </c:manualLayout>
              </c:layout>
              <c:tx>
                <c:rich>
                  <a:bodyPr/>
                  <a:lstStyle/>
                  <a:p>
                    <a:fld id="{EFFEFECA-D4B6-4CA4-B4C3-D7B40ABBDA19}"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54E-40F9-B969-4F72979299F9}"/>
                </c:ext>
              </c:extLst>
            </c:dLbl>
            <c:dLbl>
              <c:idx val="4"/>
              <c:layout>
                <c:manualLayout>
                  <c:x val="-2.6007640134092873E-3"/>
                  <c:y val="8.9242756726943054E-3"/>
                </c:manualLayout>
              </c:layout>
              <c:tx>
                <c:rich>
                  <a:bodyPr/>
                  <a:lstStyle/>
                  <a:p>
                    <a:fld id="{643E1B0E-6606-4B0F-8F15-F85CFE58A6FD}"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54E-40F9-B969-4F72979299F9}"/>
                </c:ext>
              </c:extLst>
            </c:dLbl>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グラフ!$I$66:$M$66</c:f>
              <c:strCache>
                <c:ptCount val="5"/>
                <c:pt idx="0">
                  <c:v>平成14年</c:v>
                </c:pt>
                <c:pt idx="1">
                  <c:v>19</c:v>
                </c:pt>
                <c:pt idx="2">
                  <c:v>26</c:v>
                </c:pt>
                <c:pt idx="3">
                  <c:v>28</c:v>
                </c:pt>
                <c:pt idx="4">
                  <c:v>3</c:v>
                </c:pt>
              </c:strCache>
            </c:strRef>
          </c:cat>
          <c:val>
            <c:numRef>
              <c:f>グラフ!$I$67:$M$67</c:f>
              <c:numCache>
                <c:formatCode>#,##0;[Red]#,##0</c:formatCode>
                <c:ptCount val="5"/>
                <c:pt idx="0">
                  <c:v>1443</c:v>
                </c:pt>
                <c:pt idx="1">
                  <c:v>1231</c:v>
                </c:pt>
                <c:pt idx="2">
                  <c:v>809</c:v>
                </c:pt>
                <c:pt idx="3">
                  <c:v>862</c:v>
                </c:pt>
                <c:pt idx="4">
                  <c:v>1058</c:v>
                </c:pt>
              </c:numCache>
            </c:numRef>
          </c:val>
          <c:extLst>
            <c:ext xmlns:c16="http://schemas.microsoft.com/office/drawing/2014/chart" uri="{C3380CC4-5D6E-409C-BE32-E72D297353CC}">
              <c16:uniqueId val="{00000005-E54E-40F9-B969-4F72979299F9}"/>
            </c:ext>
          </c:extLst>
        </c:ser>
        <c:ser>
          <c:idx val="0"/>
          <c:order val="1"/>
          <c:tx>
            <c:strRef>
              <c:f>グラフ!$H$68</c:f>
              <c:strCache>
                <c:ptCount val="1"/>
                <c:pt idx="0">
                  <c:v>従業者数</c:v>
                </c:pt>
              </c:strCache>
            </c:strRef>
          </c:tx>
          <c:spPr>
            <a:pattFill prst="pct5">
              <a:fgClr>
                <a:srgbClr val="000000"/>
              </a:fgClr>
              <a:bgClr>
                <a:srgbClr val="FFFFFF"/>
              </a:bgClr>
            </a:pattFill>
            <a:ln w="12700">
              <a:solidFill>
                <a:srgbClr val="000000"/>
              </a:solidFill>
              <a:prstDash val="solid"/>
            </a:ln>
          </c:spPr>
          <c:invertIfNegative val="0"/>
          <c:dLbls>
            <c:dLbl>
              <c:idx val="0"/>
              <c:layout>
                <c:manualLayout>
                  <c:x val="-1.5065993943042598E-4"/>
                  <c:y val="0.2509449943176581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4E-40F9-B969-4F72979299F9}"/>
                </c:ext>
              </c:extLst>
            </c:dLbl>
            <c:dLbl>
              <c:idx val="1"/>
              <c:layout>
                <c:manualLayout>
                  <c:x val="-3.5576319138376359E-17"/>
                  <c:y val="0.2421368339985323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77-4EB4-9581-8766FE75D510}"/>
                </c:ext>
              </c:extLst>
            </c:dLbl>
            <c:dLbl>
              <c:idx val="2"/>
              <c:layout>
                <c:manualLayout>
                  <c:x val="3.7304378917387623E-3"/>
                  <c:y val="0.194031996971303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54E-40F9-B969-4F72979299F9}"/>
                </c:ext>
              </c:extLst>
            </c:dLbl>
            <c:dLbl>
              <c:idx val="3"/>
              <c:layout>
                <c:manualLayout>
                  <c:x val="0"/>
                  <c:y val="0.206118966386608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54E-40F9-B969-4F72979299F9}"/>
                </c:ext>
              </c:extLst>
            </c:dLbl>
            <c:dLbl>
              <c:idx val="4"/>
              <c:layout>
                <c:manualLayout>
                  <c:x val="-6.6110070379277993E-3"/>
                  <c:y val="0.267588680954124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54E-40F9-B969-4F72979299F9}"/>
                </c:ext>
              </c:extLst>
            </c:dLbl>
            <c:spPr>
              <a:solidFill>
                <a:schemeClr val="bg1"/>
              </a:solidFill>
              <a:ln w="3175">
                <a:solidFill>
                  <a:schemeClr val="tx1">
                    <a:lumMod val="50000"/>
                    <a:lumOff val="50000"/>
                  </a:schemeClr>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グラフ!$I$66:$M$66</c:f>
              <c:strCache>
                <c:ptCount val="5"/>
                <c:pt idx="0">
                  <c:v>平成14年</c:v>
                </c:pt>
                <c:pt idx="1">
                  <c:v>19</c:v>
                </c:pt>
                <c:pt idx="2">
                  <c:v>26</c:v>
                </c:pt>
                <c:pt idx="3">
                  <c:v>28</c:v>
                </c:pt>
                <c:pt idx="4">
                  <c:v>3</c:v>
                </c:pt>
              </c:strCache>
            </c:strRef>
          </c:cat>
          <c:val>
            <c:numRef>
              <c:f>グラフ!$I$68:$M$68</c:f>
              <c:numCache>
                <c:formatCode>#,##0;[Red]#,##0</c:formatCode>
                <c:ptCount val="5"/>
                <c:pt idx="0">
                  <c:v>14869</c:v>
                </c:pt>
                <c:pt idx="1">
                  <c:v>14132</c:v>
                </c:pt>
                <c:pt idx="2">
                  <c:v>10620</c:v>
                </c:pt>
                <c:pt idx="3">
                  <c:v>11551</c:v>
                </c:pt>
                <c:pt idx="4">
                  <c:v>14266</c:v>
                </c:pt>
              </c:numCache>
            </c:numRef>
          </c:val>
          <c:extLst>
            <c:ext xmlns:c16="http://schemas.microsoft.com/office/drawing/2014/chart" uri="{C3380CC4-5D6E-409C-BE32-E72D297353CC}">
              <c16:uniqueId val="{0000000A-E54E-40F9-B969-4F72979299F9}"/>
            </c:ext>
          </c:extLst>
        </c:ser>
        <c:dLbls>
          <c:showLegendKey val="0"/>
          <c:showVal val="1"/>
          <c:showCatName val="0"/>
          <c:showSerName val="0"/>
          <c:showPercent val="0"/>
          <c:showBubbleSize val="0"/>
        </c:dLbls>
        <c:gapWidth val="30"/>
        <c:axId val="185869232"/>
        <c:axId val="184143112"/>
      </c:barChart>
      <c:lineChart>
        <c:grouping val="standard"/>
        <c:varyColors val="0"/>
        <c:ser>
          <c:idx val="2"/>
          <c:order val="2"/>
          <c:tx>
            <c:strRef>
              <c:f>グラフ!$H$69</c:f>
              <c:strCache>
                <c:ptCount val="1"/>
                <c:pt idx="0">
                  <c:v>年間商品販売額</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layout>
                <c:manualLayout>
                  <c:x val="-6.2097565298707011E-2"/>
                  <c:y val="-2.99380800355673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73-4D3F-B334-146D944BAC33}"/>
                </c:ext>
              </c:extLst>
            </c:dLbl>
            <c:dLbl>
              <c:idx val="1"/>
              <c:layout>
                <c:manualLayout>
                  <c:x val="-0.1009085436103989"/>
                  <c:y val="4.4907120053351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73-4D3F-B334-146D944BAC33}"/>
                </c:ext>
              </c:extLst>
            </c:dLbl>
            <c:dLbl>
              <c:idx val="2"/>
              <c:layout>
                <c:manualLayout>
                  <c:x val="-8.1503054454552956E-2"/>
                  <c:y val="2.3950464028453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73-4D3F-B334-146D944BAC33}"/>
                </c:ext>
              </c:extLst>
            </c:dLbl>
            <c:dLbl>
              <c:idx val="3"/>
              <c:layout>
                <c:manualLayout>
                  <c:x val="-6.2097565298707087E-2"/>
                  <c:y val="3.89195040462375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73-4D3F-B334-146D944BAC33}"/>
                </c:ext>
              </c:extLst>
            </c:dLbl>
            <c:dLbl>
              <c:idx val="4"/>
              <c:layout>
                <c:manualLayout>
                  <c:x val="-0.1086707392727372"/>
                  <c:y val="-2.99380800355673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73-4D3F-B334-146D944BAC33}"/>
                </c:ext>
              </c:extLst>
            </c:dLbl>
            <c:spPr>
              <a:noFill/>
              <a:ln>
                <a:noFill/>
              </a:ln>
              <a:effectLst/>
            </c:spPr>
            <c:txPr>
              <a:bodyPr wrap="square" lIns="38100" tIns="19050" rIns="38100" bIns="19050" anchor="ctr">
                <a:spAutoFit/>
              </a:bodyPr>
              <a:lstStyle/>
              <a:p>
                <a:pPr>
                  <a:defRPr sz="9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グラフ!$I$66:$M$66</c:f>
              <c:strCache>
                <c:ptCount val="5"/>
                <c:pt idx="0">
                  <c:v>平成14年</c:v>
                </c:pt>
                <c:pt idx="1">
                  <c:v>19</c:v>
                </c:pt>
                <c:pt idx="2">
                  <c:v>26</c:v>
                </c:pt>
                <c:pt idx="3">
                  <c:v>28</c:v>
                </c:pt>
                <c:pt idx="4">
                  <c:v>3</c:v>
                </c:pt>
              </c:strCache>
            </c:strRef>
          </c:cat>
          <c:val>
            <c:numRef>
              <c:f>グラフ!$I$69:$M$69</c:f>
              <c:numCache>
                <c:formatCode>#,##0;[Red]#,##0</c:formatCode>
                <c:ptCount val="5"/>
                <c:pt idx="0">
                  <c:v>634996</c:v>
                </c:pt>
                <c:pt idx="1">
                  <c:v>581507</c:v>
                </c:pt>
                <c:pt idx="2">
                  <c:v>501716</c:v>
                </c:pt>
                <c:pt idx="3">
                  <c:v>528555</c:v>
                </c:pt>
                <c:pt idx="4">
                  <c:v>563696</c:v>
                </c:pt>
              </c:numCache>
            </c:numRef>
          </c:val>
          <c:smooth val="0"/>
          <c:extLst>
            <c:ext xmlns:c16="http://schemas.microsoft.com/office/drawing/2014/chart" uri="{C3380CC4-5D6E-409C-BE32-E72D297353CC}">
              <c16:uniqueId val="{0000000B-E54E-40F9-B969-4F72979299F9}"/>
            </c:ext>
          </c:extLst>
        </c:ser>
        <c:dLbls>
          <c:showLegendKey val="0"/>
          <c:showVal val="1"/>
          <c:showCatName val="0"/>
          <c:showSerName val="0"/>
          <c:showPercent val="0"/>
          <c:showBubbleSize val="0"/>
        </c:dLbls>
        <c:marker val="1"/>
        <c:smooth val="0"/>
        <c:axId val="184141152"/>
        <c:axId val="184143896"/>
      </c:lineChart>
      <c:catAx>
        <c:axId val="185869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3112"/>
        <c:crosses val="autoZero"/>
        <c:auto val="0"/>
        <c:lblAlgn val="ctr"/>
        <c:lblOffset val="100"/>
        <c:tickLblSkip val="1"/>
        <c:tickMarkSkip val="1"/>
        <c:noMultiLvlLbl val="0"/>
      </c:catAx>
      <c:valAx>
        <c:axId val="184143112"/>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人・店</a:t>
                </a:r>
              </a:p>
            </c:rich>
          </c:tx>
          <c:layout>
            <c:manualLayout>
              <c:xMode val="edge"/>
              <c:yMode val="edge"/>
              <c:x val="8.9020771513353164E-2"/>
              <c:y val="9.3126385809312748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9232"/>
        <c:crosses val="autoZero"/>
        <c:crossBetween val="between"/>
      </c:valAx>
      <c:catAx>
        <c:axId val="184141152"/>
        <c:scaling>
          <c:orientation val="minMax"/>
        </c:scaling>
        <c:delete val="1"/>
        <c:axPos val="b"/>
        <c:numFmt formatCode="General" sourceLinked="1"/>
        <c:majorTickMark val="out"/>
        <c:minorTickMark val="none"/>
        <c:tickLblPos val="none"/>
        <c:crossAx val="184143896"/>
        <c:crosses val="autoZero"/>
        <c:auto val="0"/>
        <c:lblAlgn val="ctr"/>
        <c:lblOffset val="100"/>
        <c:noMultiLvlLbl val="0"/>
      </c:catAx>
      <c:valAx>
        <c:axId val="184143896"/>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0.75667780399854934"/>
              <c:y val="8.869179600887068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1152"/>
        <c:crosses val="max"/>
        <c:crossBetween val="between"/>
      </c:valAx>
      <c:spPr>
        <a:noFill/>
        <a:ln w="12700">
          <a:solidFill>
            <a:srgbClr val="000000"/>
          </a:solidFill>
          <a:prstDash val="solid"/>
        </a:ln>
      </c:spPr>
    </c:plotArea>
    <c:legend>
      <c:legendPos val="r"/>
      <c:layout>
        <c:manualLayout>
          <c:xMode val="edge"/>
          <c:yMode val="edge"/>
          <c:x val="5.3412462908012708E-2"/>
          <c:y val="0.88026700653549161"/>
          <c:w val="0.84273121646145566"/>
          <c:h val="7.0953436807096273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1428571428725"/>
          <c:y val="0.28211057333430239"/>
          <c:w val="0.6657142857142857"/>
          <c:h val="0.53440426821005527"/>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extLst>
              <c:ext xmlns:c16="http://schemas.microsoft.com/office/drawing/2014/chart" uri="{C3380CC4-5D6E-409C-BE32-E72D297353CC}">
                <c16:uniqueId val="{00000001-0919-42A6-8C5F-9321107C7084}"/>
              </c:ext>
            </c:extLst>
          </c:dPt>
          <c:dPt>
            <c:idx val="1"/>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0919-42A6-8C5F-9321107C7084}"/>
              </c:ext>
            </c:extLst>
          </c:dPt>
          <c:dPt>
            <c:idx val="2"/>
            <c:bubble3D val="0"/>
            <c:spPr>
              <a:pattFill prst="open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0919-42A6-8C5F-9321107C7084}"/>
              </c:ext>
            </c:extLst>
          </c:dPt>
          <c:dPt>
            <c:idx val="3"/>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0919-42A6-8C5F-9321107C7084}"/>
              </c:ext>
            </c:extLst>
          </c:dPt>
          <c:dPt>
            <c:idx val="4"/>
            <c:bubble3D val="0"/>
            <c:spPr>
              <a:pattFill prst="dk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0919-42A6-8C5F-9321107C7084}"/>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0919-42A6-8C5F-9321107C7084}"/>
              </c:ext>
            </c:extLst>
          </c:dPt>
          <c:dLbls>
            <c:dLbl>
              <c:idx val="0"/>
              <c:layout>
                <c:manualLayout>
                  <c:x val="2.9644603223325402E-2"/>
                  <c:y val="-0.17659483013084948"/>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12355"/>
                        <a:gd name="adj2" fmla="val 45685"/>
                        <a:gd name="adj3" fmla="val 253786"/>
                        <a:gd name="adj4" fmla="val 31994"/>
                      </a:avLst>
                    </a:prstGeom>
                  </c15:spPr>
                </c:ext>
                <c:ext xmlns:c16="http://schemas.microsoft.com/office/drawing/2014/chart" uri="{C3380CC4-5D6E-409C-BE32-E72D297353CC}">
                  <c16:uniqueId val="{00000001-0919-42A6-8C5F-9321107C7084}"/>
                </c:ext>
              </c:extLst>
            </c:dLbl>
            <c:dLbl>
              <c:idx val="1"/>
              <c:layout>
                <c:manualLayout>
                  <c:x val="6.7825088966144246E-17"/>
                  <c:y val="-6.1900340451871922E-3"/>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0919-42A6-8C5F-9321107C7084}"/>
                </c:ext>
              </c:extLst>
            </c:dLbl>
            <c:dLbl>
              <c:idx val="2"/>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0919-42A6-8C5F-9321107C7084}"/>
                </c:ext>
              </c:extLst>
            </c:dLbl>
            <c:dLbl>
              <c:idx val="3"/>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0919-42A6-8C5F-9321107C7084}"/>
                </c:ext>
              </c:extLst>
            </c:dLbl>
            <c:dLbl>
              <c:idx val="4"/>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9-0919-42A6-8C5F-9321107C7084}"/>
                </c:ext>
              </c:extLst>
            </c:dLbl>
            <c:dLbl>
              <c:idx val="5"/>
              <c:layout>
                <c:manualLayout>
                  <c:x val="-0.148223016116627"/>
                  <c:y val="-0.19208560470373104"/>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wrap="square" lIns="38100" tIns="19050" rIns="38100" bIns="19050" anchor="ctr">
                  <a:spAutoFit/>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12355"/>
                        <a:gd name="adj2" fmla="val 76217"/>
                        <a:gd name="adj3" fmla="val 271662"/>
                        <a:gd name="adj4" fmla="val 164821"/>
                      </a:avLst>
                    </a:prstGeom>
                  </c15:spPr>
                </c:ext>
                <c:ext xmlns:c16="http://schemas.microsoft.com/office/drawing/2014/chart" uri="{C3380CC4-5D6E-409C-BE32-E72D297353CC}">
                  <c16:uniqueId val="{0000000B-0919-42A6-8C5F-9321107C7084}"/>
                </c:ext>
              </c:extLst>
            </c:dLbl>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borderCallout1">
                    <a:avLst/>
                  </a:prstGeom>
                </c15:spPr>
              </c:ext>
            </c:extLst>
          </c:dLbls>
          <c:cat>
            <c:strRef>
              <c:f>グラフ!$H$73:$H$78</c:f>
              <c:strCache>
                <c:ptCount val="6"/>
                <c:pt idx="0">
                  <c:v>各種商品</c:v>
                </c:pt>
                <c:pt idx="1">
                  <c:v>織物・衣服</c:v>
                </c:pt>
                <c:pt idx="2">
                  <c:v>飲食料品</c:v>
                </c:pt>
                <c:pt idx="3">
                  <c:v>機械器具</c:v>
                </c:pt>
                <c:pt idx="4">
                  <c:v>その他</c:v>
                </c:pt>
                <c:pt idx="5">
                  <c:v>無店舗</c:v>
                </c:pt>
              </c:strCache>
            </c:strRef>
          </c:cat>
          <c:val>
            <c:numRef>
              <c:f>グラフ!$J$73:$J$78</c:f>
              <c:numCache>
                <c:formatCode>0.0%</c:formatCode>
                <c:ptCount val="6"/>
                <c:pt idx="0">
                  <c:v>2.8129395218002813E-3</c:v>
                </c:pt>
                <c:pt idx="1">
                  <c:v>0.1729957805907173</c:v>
                </c:pt>
                <c:pt idx="2">
                  <c:v>0.27848101265822783</c:v>
                </c:pt>
                <c:pt idx="3">
                  <c:v>0.14627285513361463</c:v>
                </c:pt>
                <c:pt idx="4">
                  <c:v>0.34458509142053445</c:v>
                </c:pt>
                <c:pt idx="5">
                  <c:v>5.4852320675105488E-2</c:v>
                </c:pt>
              </c:numCache>
            </c:numRef>
          </c:val>
          <c:extLst>
            <c:ext xmlns:c16="http://schemas.microsoft.com/office/drawing/2014/chart" uri="{C3380CC4-5D6E-409C-BE32-E72D297353CC}">
              <c16:uniqueId val="{0000000C-0919-42A6-8C5F-9321107C7084}"/>
            </c:ext>
          </c:extLst>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13</xdr:col>
      <xdr:colOff>247650</xdr:colOff>
      <xdr:row>5</xdr:row>
      <xdr:rowOff>123825</xdr:rowOff>
    </xdr:from>
    <xdr:to>
      <xdr:col>14</xdr:col>
      <xdr:colOff>485775</xdr:colOff>
      <xdr:row>11</xdr:row>
      <xdr:rowOff>104775</xdr:rowOff>
    </xdr:to>
    <xdr:sp macro="" textlink="">
      <xdr:nvSpPr>
        <xdr:cNvPr id="6" name="Rectangle 1">
          <a:extLst>
            <a:ext uri="{FF2B5EF4-FFF2-40B4-BE49-F238E27FC236}">
              <a16:creationId xmlns:a16="http://schemas.microsoft.com/office/drawing/2014/main" id="{84DF0243-CE1E-4941-94C3-DE6FFC947B96}"/>
            </a:ext>
          </a:extLst>
        </xdr:cNvPr>
        <xdr:cNvSpPr>
          <a:spLocks noChangeArrowheads="1"/>
        </xdr:cNvSpPr>
      </xdr:nvSpPr>
      <xdr:spPr bwMode="auto">
        <a:xfrm>
          <a:off x="11458575" y="1619250"/>
          <a:ext cx="1152525" cy="137160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247650</xdr:colOff>
      <xdr:row>5</xdr:row>
      <xdr:rowOff>123825</xdr:rowOff>
    </xdr:from>
    <xdr:to>
      <xdr:col>14</xdr:col>
      <xdr:colOff>485775</xdr:colOff>
      <xdr:row>11</xdr:row>
      <xdr:rowOff>104775</xdr:rowOff>
    </xdr:to>
    <xdr:sp macro="" textlink="">
      <xdr:nvSpPr>
        <xdr:cNvPr id="25" name="Rectangle 1">
          <a:extLst>
            <a:ext uri="{FF2B5EF4-FFF2-40B4-BE49-F238E27FC236}">
              <a16:creationId xmlns:a16="http://schemas.microsoft.com/office/drawing/2014/main" id="{3B721972-05EE-4D1F-86E6-329E81F01AAD}"/>
            </a:ext>
          </a:extLst>
        </xdr:cNvPr>
        <xdr:cNvSpPr>
          <a:spLocks noChangeArrowheads="1"/>
        </xdr:cNvSpPr>
      </xdr:nvSpPr>
      <xdr:spPr bwMode="auto">
        <a:xfrm>
          <a:off x="11572875" y="140970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13</xdr:col>
      <xdr:colOff>247650</xdr:colOff>
      <xdr:row>5</xdr:row>
      <xdr:rowOff>123825</xdr:rowOff>
    </xdr:from>
    <xdr:to>
      <xdr:col>14</xdr:col>
      <xdr:colOff>485775</xdr:colOff>
      <xdr:row>11</xdr:row>
      <xdr:rowOff>104775</xdr:rowOff>
    </xdr:to>
    <xdr:sp macro="" textlink="">
      <xdr:nvSpPr>
        <xdr:cNvPr id="26" name="Rectangle 1">
          <a:extLst>
            <a:ext uri="{FF2B5EF4-FFF2-40B4-BE49-F238E27FC236}">
              <a16:creationId xmlns:a16="http://schemas.microsoft.com/office/drawing/2014/main" id="{119063C8-F818-462F-98B8-53A9E91B6566}"/>
            </a:ext>
          </a:extLst>
        </xdr:cNvPr>
        <xdr:cNvSpPr>
          <a:spLocks noChangeArrowheads="1"/>
        </xdr:cNvSpPr>
      </xdr:nvSpPr>
      <xdr:spPr bwMode="auto">
        <a:xfrm>
          <a:off x="11572875" y="140970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13</xdr:col>
      <xdr:colOff>247650</xdr:colOff>
      <xdr:row>5</xdr:row>
      <xdr:rowOff>123825</xdr:rowOff>
    </xdr:from>
    <xdr:to>
      <xdr:col>14</xdr:col>
      <xdr:colOff>485775</xdr:colOff>
      <xdr:row>11</xdr:row>
      <xdr:rowOff>104775</xdr:rowOff>
    </xdr:to>
    <xdr:sp macro="" textlink="">
      <xdr:nvSpPr>
        <xdr:cNvPr id="4" name="Rectangle 1">
          <a:extLst>
            <a:ext uri="{FF2B5EF4-FFF2-40B4-BE49-F238E27FC236}">
              <a16:creationId xmlns:a16="http://schemas.microsoft.com/office/drawing/2014/main" id="{351D7ACE-90A7-4AA8-A059-769309F4AE78}"/>
            </a:ext>
          </a:extLst>
        </xdr:cNvPr>
        <xdr:cNvSpPr>
          <a:spLocks noChangeArrowheads="1"/>
        </xdr:cNvSpPr>
      </xdr:nvSpPr>
      <xdr:spPr bwMode="auto">
        <a:xfrm>
          <a:off x="11572875" y="1409700"/>
          <a:ext cx="1152525" cy="1371600"/>
        </a:xfrm>
        <a:prstGeom prst="rect">
          <a:avLst/>
        </a:prstGeom>
        <a:solidFill>
          <a:srgbClr val="FFFFFF">
            <a:alpha val="0"/>
          </a:srgbClr>
        </a:solidFill>
        <a:ln w="6480">
          <a:solidFill>
            <a:srgbClr val="000000"/>
          </a:solidFill>
          <a:miter lim="800000"/>
          <a:headEnd/>
          <a:tailEnd/>
        </a:ln>
      </xdr:spPr>
    </xdr:sp>
    <xdr:clientData/>
  </xdr:twoCellAnchor>
  <xdr:twoCellAnchor>
    <xdr:from>
      <xdr:col>13</xdr:col>
      <xdr:colOff>247650</xdr:colOff>
      <xdr:row>5</xdr:row>
      <xdr:rowOff>123825</xdr:rowOff>
    </xdr:from>
    <xdr:to>
      <xdr:col>14</xdr:col>
      <xdr:colOff>485775</xdr:colOff>
      <xdr:row>11</xdr:row>
      <xdr:rowOff>104775</xdr:rowOff>
    </xdr:to>
    <xdr:sp macro="" textlink="">
      <xdr:nvSpPr>
        <xdr:cNvPr id="5" name="Rectangle 1">
          <a:extLst>
            <a:ext uri="{FF2B5EF4-FFF2-40B4-BE49-F238E27FC236}">
              <a16:creationId xmlns:a16="http://schemas.microsoft.com/office/drawing/2014/main" id="{FB7D7EFA-D63C-47EB-B2A5-724AB4AA3FFC}"/>
            </a:ext>
          </a:extLst>
        </xdr:cNvPr>
        <xdr:cNvSpPr>
          <a:spLocks noChangeArrowheads="1"/>
        </xdr:cNvSpPr>
      </xdr:nvSpPr>
      <xdr:spPr bwMode="auto">
        <a:xfrm>
          <a:off x="11572875" y="1409700"/>
          <a:ext cx="1152525" cy="1409700"/>
        </a:xfrm>
        <a:prstGeom prst="rect">
          <a:avLst/>
        </a:prstGeom>
        <a:solidFill>
          <a:srgbClr val="FFFFFF">
            <a:alpha val="0"/>
          </a:srgbClr>
        </a:solidFill>
        <a:ln w="6480">
          <a:solidFill>
            <a:srgbClr val="000000"/>
          </a:solidFill>
          <a:miter lim="800000"/>
          <a:headEnd/>
          <a:tailEnd/>
        </a:ln>
      </xdr:spPr>
    </xdr:sp>
    <xdr:clientData/>
  </xdr:twoCellAnchor>
  <xdr:twoCellAnchor>
    <xdr:from>
      <xdr:col>13</xdr:col>
      <xdr:colOff>247650</xdr:colOff>
      <xdr:row>5</xdr:row>
      <xdr:rowOff>123825</xdr:rowOff>
    </xdr:from>
    <xdr:to>
      <xdr:col>14</xdr:col>
      <xdr:colOff>485775</xdr:colOff>
      <xdr:row>11</xdr:row>
      <xdr:rowOff>104775</xdr:rowOff>
    </xdr:to>
    <xdr:sp macro="" textlink="">
      <xdr:nvSpPr>
        <xdr:cNvPr id="2" name="Rectangle 1">
          <a:extLst>
            <a:ext uri="{FF2B5EF4-FFF2-40B4-BE49-F238E27FC236}">
              <a16:creationId xmlns:a16="http://schemas.microsoft.com/office/drawing/2014/main" id="{74639ECC-EE7D-49A2-A115-FB338C155FF2}"/>
            </a:ext>
          </a:extLst>
        </xdr:cNvPr>
        <xdr:cNvSpPr>
          <a:spLocks noChangeArrowheads="1"/>
        </xdr:cNvSpPr>
      </xdr:nvSpPr>
      <xdr:spPr bwMode="auto">
        <a:xfrm>
          <a:off x="11891010" y="1403985"/>
          <a:ext cx="1175385" cy="1398270"/>
        </a:xfrm>
        <a:prstGeom prst="rect">
          <a:avLst/>
        </a:prstGeom>
        <a:solidFill>
          <a:srgbClr val="FFFFFF">
            <a:alpha val="0"/>
          </a:srgbClr>
        </a:solidFill>
        <a:ln w="648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30481</xdr:colOff>
      <xdr:row>158</xdr:row>
      <xdr:rowOff>42068</xdr:rowOff>
    </xdr:from>
    <xdr:to>
      <xdr:col>3</xdr:col>
      <xdr:colOff>41131</xdr:colOff>
      <xdr:row>183</xdr:row>
      <xdr:rowOff>104775</xdr:rowOff>
    </xdr:to>
    <xdr:graphicFrame macro="">
      <xdr:nvGraphicFramePr>
        <xdr:cNvPr id="73" name="グラフ 72">
          <a:extLst>
            <a:ext uri="{FF2B5EF4-FFF2-40B4-BE49-F238E27FC236}">
              <a16:creationId xmlns:a16="http://schemas.microsoft.com/office/drawing/2014/main" id="{00000000-0008-0000-0F00-00004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17318</xdr:colOff>
      <xdr:row>8</xdr:row>
      <xdr:rowOff>45892</xdr:rowOff>
    </xdr:from>
    <xdr:to>
      <xdr:col>2</xdr:col>
      <xdr:colOff>1046018</xdr:colOff>
      <xdr:row>34</xdr:row>
      <xdr:rowOff>131618</xdr:rowOff>
    </xdr:to>
    <xdr:graphicFrame macro="">
      <xdr:nvGraphicFramePr>
        <xdr:cNvPr id="1026" name="Chart 1">
          <a:extLst>
            <a:ext uri="{FF2B5EF4-FFF2-40B4-BE49-F238E27FC236}">
              <a16:creationId xmlns:a16="http://schemas.microsoft.com/office/drawing/2014/main" id="{00000000-0008-0000-0F00-00000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82261</xdr:colOff>
      <xdr:row>8</xdr:row>
      <xdr:rowOff>19050</xdr:rowOff>
    </xdr:from>
    <xdr:to>
      <xdr:col>5</xdr:col>
      <xdr:colOff>882361</xdr:colOff>
      <xdr:row>34</xdr:row>
      <xdr:rowOff>123826</xdr:rowOff>
    </xdr:to>
    <xdr:graphicFrame macro="">
      <xdr:nvGraphicFramePr>
        <xdr:cNvPr id="1027" name="Chart 2">
          <a:extLst>
            <a:ext uri="{FF2B5EF4-FFF2-40B4-BE49-F238E27FC236}">
              <a16:creationId xmlns:a16="http://schemas.microsoft.com/office/drawing/2014/main" id="{00000000-0008-0000-0F00-00000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39</xdr:row>
      <xdr:rowOff>123825</xdr:rowOff>
    </xdr:from>
    <xdr:to>
      <xdr:col>2</xdr:col>
      <xdr:colOff>1038225</xdr:colOff>
      <xdr:row>60</xdr:row>
      <xdr:rowOff>124558</xdr:rowOff>
    </xdr:to>
    <xdr:graphicFrame macro="">
      <xdr:nvGraphicFramePr>
        <xdr:cNvPr id="1028" name="Chart 3">
          <a:extLst>
            <a:ext uri="{FF2B5EF4-FFF2-40B4-BE49-F238E27FC236}">
              <a16:creationId xmlns:a16="http://schemas.microsoft.com/office/drawing/2014/main" id="{00000000-0008-0000-0F00-00000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123824</xdr:colOff>
      <xdr:row>39</xdr:row>
      <xdr:rowOff>38100</xdr:rowOff>
    </xdr:from>
    <xdr:to>
      <xdr:col>6</xdr:col>
      <xdr:colOff>58615</xdr:colOff>
      <xdr:row>60</xdr:row>
      <xdr:rowOff>102577</xdr:rowOff>
    </xdr:to>
    <xdr:graphicFrame macro="">
      <xdr:nvGraphicFramePr>
        <xdr:cNvPr id="1029" name="Chart 4">
          <a:extLst>
            <a:ext uri="{FF2B5EF4-FFF2-40B4-BE49-F238E27FC236}">
              <a16:creationId xmlns:a16="http://schemas.microsoft.com/office/drawing/2014/main" id="{00000000-0008-0000-0F00-00000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24848</xdr:colOff>
      <xdr:row>6</xdr:row>
      <xdr:rowOff>74542</xdr:rowOff>
    </xdr:from>
    <xdr:to>
      <xdr:col>4</xdr:col>
      <xdr:colOff>24848</xdr:colOff>
      <xdr:row>7</xdr:row>
      <xdr:rowOff>102289</xdr:rowOff>
    </xdr:to>
    <xdr:sp macro="" textlink="" fLocksText="0">
      <xdr:nvSpPr>
        <xdr:cNvPr id="679038" name="Text Box 26">
          <a:extLst>
            <a:ext uri="{FF2B5EF4-FFF2-40B4-BE49-F238E27FC236}">
              <a16:creationId xmlns:a16="http://schemas.microsoft.com/office/drawing/2014/main" id="{00000000-0008-0000-0F00-00007E5C0A00}"/>
            </a:ext>
          </a:extLst>
        </xdr:cNvPr>
        <xdr:cNvSpPr txBox="1">
          <a:spLocks noChangeArrowheads="1"/>
        </xdr:cNvSpPr>
      </xdr:nvSpPr>
      <xdr:spPr bwMode="auto">
        <a:xfrm>
          <a:off x="2228022" y="1035325"/>
          <a:ext cx="2203174" cy="17683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令和３年経済センサス活動調査</a:t>
          </a:r>
        </a:p>
      </xdr:txBody>
    </xdr:sp>
    <xdr:clientData/>
  </xdr:twoCellAnchor>
  <xdr:twoCellAnchor>
    <xdr:from>
      <xdr:col>2</xdr:col>
      <xdr:colOff>116032</xdr:colOff>
      <xdr:row>38</xdr:row>
      <xdr:rowOff>51954</xdr:rowOff>
    </xdr:from>
    <xdr:to>
      <xdr:col>4</xdr:col>
      <xdr:colOff>96982</xdr:colOff>
      <xdr:row>39</xdr:row>
      <xdr:rowOff>86741</xdr:rowOff>
    </xdr:to>
    <xdr:sp macro="" textlink="" fLocksText="0">
      <xdr:nvSpPr>
        <xdr:cNvPr id="11130" name="Text Box 28">
          <a:extLst>
            <a:ext uri="{FF2B5EF4-FFF2-40B4-BE49-F238E27FC236}">
              <a16:creationId xmlns:a16="http://schemas.microsoft.com/office/drawing/2014/main" id="{00000000-0008-0000-0F00-00007A2B0000}"/>
            </a:ext>
          </a:extLst>
        </xdr:cNvPr>
        <xdr:cNvSpPr txBox="1">
          <a:spLocks noChangeArrowheads="1"/>
        </xdr:cNvSpPr>
      </xdr:nvSpPr>
      <xdr:spPr bwMode="auto">
        <a:xfrm>
          <a:off x="2332759" y="6044045"/>
          <a:ext cx="2197678" cy="190651"/>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令和３年経済センサス活動調査</a:t>
          </a:r>
        </a:p>
      </xdr:txBody>
    </xdr:sp>
    <xdr:clientData/>
  </xdr:twoCellAnchor>
  <xdr:twoCellAnchor>
    <xdr:from>
      <xdr:col>0</xdr:col>
      <xdr:colOff>638176</xdr:colOff>
      <xdr:row>97</xdr:row>
      <xdr:rowOff>74612</xdr:rowOff>
    </xdr:from>
    <xdr:to>
      <xdr:col>2</xdr:col>
      <xdr:colOff>544512</xdr:colOff>
      <xdr:row>99</xdr:row>
      <xdr:rowOff>19050</xdr:rowOff>
    </xdr:to>
    <xdr:sp macro="" textlink="" fLocksText="0">
      <xdr:nvSpPr>
        <xdr:cNvPr id="11131" name="Text Box 30">
          <a:extLst>
            <a:ext uri="{FF2B5EF4-FFF2-40B4-BE49-F238E27FC236}">
              <a16:creationId xmlns:a16="http://schemas.microsoft.com/office/drawing/2014/main" id="{00000000-0008-0000-0F00-00007B2B0000}"/>
            </a:ext>
          </a:extLst>
        </xdr:cNvPr>
        <xdr:cNvSpPr txBox="1">
          <a:spLocks noChangeArrowheads="1"/>
        </xdr:cNvSpPr>
      </xdr:nvSpPr>
      <xdr:spPr bwMode="auto">
        <a:xfrm>
          <a:off x="638176" y="15009812"/>
          <a:ext cx="2116136" cy="249238"/>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r>
            <a:rPr lang="ja-JP" altLang="en-US" sz="1100" b="0" i="0" baseline="0">
              <a:effectLst/>
              <a:latin typeface="+mn-lt"/>
              <a:ea typeface="+mn-ea"/>
              <a:cs typeface="+mn-cs"/>
            </a:rPr>
            <a:t>令和３</a:t>
          </a:r>
          <a:r>
            <a:rPr lang="ja-JP" altLang="ja-JP" sz="1100" b="0" i="0" baseline="0">
              <a:effectLst/>
              <a:latin typeface="+mn-lt"/>
              <a:ea typeface="+mn-ea"/>
              <a:cs typeface="+mn-cs"/>
            </a:rPr>
            <a:t>年 経済センサス活動調査</a:t>
          </a:r>
          <a:endParaRPr lang="ja-JP" altLang="ja-JP" sz="1000">
            <a:effectLst/>
          </a:endParaRPr>
        </a:p>
      </xdr:txBody>
    </xdr:sp>
    <xdr:clientData/>
  </xdr:twoCellAnchor>
  <xdr:twoCellAnchor>
    <xdr:from>
      <xdr:col>4</xdr:col>
      <xdr:colOff>180109</xdr:colOff>
      <xdr:row>42</xdr:row>
      <xdr:rowOff>6926</xdr:rowOff>
    </xdr:from>
    <xdr:to>
      <xdr:col>4</xdr:col>
      <xdr:colOff>482110</xdr:colOff>
      <xdr:row>43</xdr:row>
      <xdr:rowOff>144339</xdr:rowOff>
    </xdr:to>
    <xdr:sp macro="" textlink="">
      <xdr:nvSpPr>
        <xdr:cNvPr id="1034" name="Line 574">
          <a:extLst>
            <a:ext uri="{FF2B5EF4-FFF2-40B4-BE49-F238E27FC236}">
              <a16:creationId xmlns:a16="http://schemas.microsoft.com/office/drawing/2014/main" id="{00000000-0008-0000-0F00-00000A040000}"/>
            </a:ext>
          </a:extLst>
        </xdr:cNvPr>
        <xdr:cNvSpPr>
          <a:spLocks noChangeShapeType="1"/>
        </xdr:cNvSpPr>
      </xdr:nvSpPr>
      <xdr:spPr bwMode="auto">
        <a:xfrm flipH="1" flipV="1">
          <a:off x="4724400" y="6476999"/>
          <a:ext cx="302001" cy="289813"/>
        </a:xfrm>
        <a:prstGeom prst="line">
          <a:avLst/>
        </a:prstGeom>
        <a:noFill/>
        <a:ln w="9525">
          <a:solidFill>
            <a:srgbClr val="000000"/>
          </a:solidFill>
          <a:round/>
          <a:headEnd/>
          <a:tailEnd/>
        </a:ln>
      </xdr:spPr>
    </xdr:sp>
    <xdr:clientData/>
  </xdr:twoCellAnchor>
  <xdr:twoCellAnchor>
    <xdr:from>
      <xdr:col>1</xdr:col>
      <xdr:colOff>342633</xdr:colOff>
      <xdr:row>48</xdr:row>
      <xdr:rowOff>78778</xdr:rowOff>
    </xdr:from>
    <xdr:to>
      <xdr:col>1</xdr:col>
      <xdr:colOff>804740</xdr:colOff>
      <xdr:row>51</xdr:row>
      <xdr:rowOff>108239</xdr:rowOff>
    </xdr:to>
    <xdr:sp macro="" textlink="">
      <xdr:nvSpPr>
        <xdr:cNvPr id="679259" name="Rectangle 580">
          <a:extLst>
            <a:ext uri="{FF2B5EF4-FFF2-40B4-BE49-F238E27FC236}">
              <a16:creationId xmlns:a16="http://schemas.microsoft.com/office/drawing/2014/main" id="{00000000-0008-0000-0F00-00005B5D0A00}"/>
            </a:ext>
          </a:extLst>
        </xdr:cNvPr>
        <xdr:cNvSpPr>
          <a:spLocks noChangeArrowheads="1"/>
        </xdr:cNvSpPr>
      </xdr:nvSpPr>
      <xdr:spPr bwMode="auto">
        <a:xfrm>
          <a:off x="1445946" y="7413028"/>
          <a:ext cx="462107" cy="4818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5,261</a:t>
          </a:r>
        </a:p>
        <a:p>
          <a:pPr algn="ctr" rtl="0">
            <a:defRPr sz="1000"/>
          </a:pPr>
          <a:r>
            <a:rPr lang="ja-JP" altLang="en-US" sz="800" b="0" i="0" u="none" strike="noStrike" baseline="0">
              <a:solidFill>
                <a:srgbClr val="000000"/>
              </a:solidFill>
              <a:latin typeface="ＭＳ Ｐゴシック"/>
              <a:ea typeface="ＭＳ Ｐゴシック"/>
            </a:rPr>
            <a:t>事業所</a:t>
          </a:r>
        </a:p>
      </xdr:txBody>
    </xdr:sp>
    <xdr:clientData/>
  </xdr:twoCellAnchor>
  <xdr:twoCellAnchor>
    <xdr:from>
      <xdr:col>3</xdr:col>
      <xdr:colOff>714376</xdr:colOff>
      <xdr:row>51</xdr:row>
      <xdr:rowOff>142875</xdr:rowOff>
    </xdr:from>
    <xdr:to>
      <xdr:col>3</xdr:col>
      <xdr:colOff>1039812</xdr:colOff>
      <xdr:row>52</xdr:row>
      <xdr:rowOff>142875</xdr:rowOff>
    </xdr:to>
    <xdr:sp macro="" textlink="">
      <xdr:nvSpPr>
        <xdr:cNvPr id="1041" name="Line 581">
          <a:extLst>
            <a:ext uri="{FF2B5EF4-FFF2-40B4-BE49-F238E27FC236}">
              <a16:creationId xmlns:a16="http://schemas.microsoft.com/office/drawing/2014/main" id="{00000000-0008-0000-0F00-000011040000}"/>
            </a:ext>
          </a:extLst>
        </xdr:cNvPr>
        <xdr:cNvSpPr>
          <a:spLocks noChangeShapeType="1"/>
        </xdr:cNvSpPr>
      </xdr:nvSpPr>
      <xdr:spPr bwMode="auto">
        <a:xfrm flipV="1">
          <a:off x="4024314" y="7929563"/>
          <a:ext cx="325436" cy="150812"/>
        </a:xfrm>
        <a:prstGeom prst="line">
          <a:avLst/>
        </a:prstGeom>
        <a:noFill/>
        <a:ln w="9525">
          <a:solidFill>
            <a:srgbClr val="000000"/>
          </a:solidFill>
          <a:round/>
          <a:headEnd/>
          <a:tailEnd/>
        </a:ln>
      </xdr:spPr>
    </xdr:sp>
    <xdr:clientData/>
  </xdr:twoCellAnchor>
  <xdr:twoCellAnchor>
    <xdr:from>
      <xdr:col>3</xdr:col>
      <xdr:colOff>762000</xdr:colOff>
      <xdr:row>52</xdr:row>
      <xdr:rowOff>149592</xdr:rowOff>
    </xdr:from>
    <xdr:to>
      <xdr:col>4</xdr:col>
      <xdr:colOff>101966</xdr:colOff>
      <xdr:row>55</xdr:row>
      <xdr:rowOff>0</xdr:rowOff>
    </xdr:to>
    <xdr:sp macro="" textlink="">
      <xdr:nvSpPr>
        <xdr:cNvPr id="1042" name="Line 582">
          <a:extLst>
            <a:ext uri="{FF2B5EF4-FFF2-40B4-BE49-F238E27FC236}">
              <a16:creationId xmlns:a16="http://schemas.microsoft.com/office/drawing/2014/main" id="{00000000-0008-0000-0F00-000012040000}"/>
            </a:ext>
          </a:extLst>
        </xdr:cNvPr>
        <xdr:cNvSpPr>
          <a:spLocks noChangeShapeType="1"/>
        </xdr:cNvSpPr>
      </xdr:nvSpPr>
      <xdr:spPr bwMode="auto">
        <a:xfrm flipH="1">
          <a:off x="4071938" y="8087092"/>
          <a:ext cx="443278" cy="302846"/>
        </a:xfrm>
        <a:prstGeom prst="line">
          <a:avLst/>
        </a:prstGeom>
        <a:noFill/>
        <a:ln w="9525">
          <a:solidFill>
            <a:srgbClr val="000000"/>
          </a:solidFill>
          <a:round/>
          <a:headEnd/>
          <a:tailEnd/>
        </a:ln>
      </xdr:spPr>
    </xdr:sp>
    <xdr:clientData/>
  </xdr:twoCellAnchor>
  <xdr:twoCellAnchor>
    <xdr:from>
      <xdr:col>3</xdr:col>
      <xdr:colOff>1095374</xdr:colOff>
      <xdr:row>54</xdr:row>
      <xdr:rowOff>142875</xdr:rowOff>
    </xdr:from>
    <xdr:to>
      <xdr:col>4</xdr:col>
      <xdr:colOff>349249</xdr:colOff>
      <xdr:row>56</xdr:row>
      <xdr:rowOff>127000</xdr:rowOff>
    </xdr:to>
    <xdr:sp macro="" textlink="">
      <xdr:nvSpPr>
        <xdr:cNvPr id="1043" name="Line 583">
          <a:extLst>
            <a:ext uri="{FF2B5EF4-FFF2-40B4-BE49-F238E27FC236}">
              <a16:creationId xmlns:a16="http://schemas.microsoft.com/office/drawing/2014/main" id="{00000000-0008-0000-0F00-000013040000}"/>
            </a:ext>
          </a:extLst>
        </xdr:cNvPr>
        <xdr:cNvSpPr>
          <a:spLocks noChangeShapeType="1"/>
        </xdr:cNvSpPr>
      </xdr:nvSpPr>
      <xdr:spPr bwMode="auto">
        <a:xfrm flipH="1">
          <a:off x="4405312" y="8382000"/>
          <a:ext cx="357187" cy="285750"/>
        </a:xfrm>
        <a:prstGeom prst="line">
          <a:avLst/>
        </a:prstGeom>
        <a:noFill/>
        <a:ln w="9525">
          <a:solidFill>
            <a:srgbClr val="000000"/>
          </a:solidFill>
          <a:round/>
          <a:headEnd/>
          <a:tailEnd/>
        </a:ln>
      </xdr:spPr>
    </xdr:sp>
    <xdr:clientData/>
  </xdr:twoCellAnchor>
  <xdr:twoCellAnchor>
    <xdr:from>
      <xdr:col>3</xdr:col>
      <xdr:colOff>865908</xdr:colOff>
      <xdr:row>43</xdr:row>
      <xdr:rowOff>131617</xdr:rowOff>
    </xdr:from>
    <xdr:to>
      <xdr:col>4</xdr:col>
      <xdr:colOff>173181</xdr:colOff>
      <xdr:row>44</xdr:row>
      <xdr:rowOff>96982</xdr:rowOff>
    </xdr:to>
    <xdr:sp macro="" textlink="">
      <xdr:nvSpPr>
        <xdr:cNvPr id="1044" name="Line 584">
          <a:extLst>
            <a:ext uri="{FF2B5EF4-FFF2-40B4-BE49-F238E27FC236}">
              <a16:creationId xmlns:a16="http://schemas.microsoft.com/office/drawing/2014/main" id="{00000000-0008-0000-0F00-000014040000}"/>
            </a:ext>
          </a:extLst>
        </xdr:cNvPr>
        <xdr:cNvSpPr>
          <a:spLocks noChangeShapeType="1"/>
        </xdr:cNvSpPr>
      </xdr:nvSpPr>
      <xdr:spPr bwMode="auto">
        <a:xfrm flipH="1" flipV="1">
          <a:off x="4274126" y="6754090"/>
          <a:ext cx="443346" cy="124692"/>
        </a:xfrm>
        <a:prstGeom prst="line">
          <a:avLst/>
        </a:prstGeom>
        <a:noFill/>
        <a:ln w="9525">
          <a:solidFill>
            <a:srgbClr val="000000"/>
          </a:solidFill>
          <a:round/>
          <a:headEnd/>
          <a:tailEnd/>
        </a:ln>
      </xdr:spPr>
    </xdr:sp>
    <xdr:clientData/>
  </xdr:twoCellAnchor>
  <xdr:twoCellAnchor>
    <xdr:from>
      <xdr:col>5</xdr:col>
      <xdr:colOff>470633</xdr:colOff>
      <xdr:row>47</xdr:row>
      <xdr:rowOff>140068</xdr:rowOff>
    </xdr:from>
    <xdr:to>
      <xdr:col>5</xdr:col>
      <xdr:colOff>771525</xdr:colOff>
      <xdr:row>49</xdr:row>
      <xdr:rowOff>114300</xdr:rowOff>
    </xdr:to>
    <xdr:sp macro="" textlink="">
      <xdr:nvSpPr>
        <xdr:cNvPr id="1045" name="Line 585">
          <a:extLst>
            <a:ext uri="{FF2B5EF4-FFF2-40B4-BE49-F238E27FC236}">
              <a16:creationId xmlns:a16="http://schemas.microsoft.com/office/drawing/2014/main" id="{00000000-0008-0000-0F00-000015040000}"/>
            </a:ext>
          </a:extLst>
        </xdr:cNvPr>
        <xdr:cNvSpPr>
          <a:spLocks noChangeShapeType="1"/>
        </xdr:cNvSpPr>
      </xdr:nvSpPr>
      <xdr:spPr bwMode="auto">
        <a:xfrm>
          <a:off x="5995133" y="7398118"/>
          <a:ext cx="300892" cy="279032"/>
        </a:xfrm>
        <a:prstGeom prst="line">
          <a:avLst/>
        </a:prstGeom>
        <a:noFill/>
        <a:ln w="9525">
          <a:solidFill>
            <a:srgbClr val="000000"/>
          </a:solidFill>
          <a:round/>
          <a:headEnd/>
          <a:tailEnd/>
        </a:ln>
      </xdr:spPr>
    </xdr:sp>
    <xdr:clientData/>
  </xdr:twoCellAnchor>
  <xdr:twoCellAnchor>
    <xdr:from>
      <xdr:col>4</xdr:col>
      <xdr:colOff>648432</xdr:colOff>
      <xdr:row>55</xdr:row>
      <xdr:rowOff>83038</xdr:rowOff>
    </xdr:from>
    <xdr:to>
      <xdr:col>4</xdr:col>
      <xdr:colOff>1000126</xdr:colOff>
      <xdr:row>57</xdr:row>
      <xdr:rowOff>71437</xdr:rowOff>
    </xdr:to>
    <xdr:sp macro="" textlink="">
      <xdr:nvSpPr>
        <xdr:cNvPr id="1046" name="Line 586">
          <a:extLst>
            <a:ext uri="{FF2B5EF4-FFF2-40B4-BE49-F238E27FC236}">
              <a16:creationId xmlns:a16="http://schemas.microsoft.com/office/drawing/2014/main" id="{00000000-0008-0000-0F00-000016040000}"/>
            </a:ext>
          </a:extLst>
        </xdr:cNvPr>
        <xdr:cNvSpPr>
          <a:spLocks noChangeShapeType="1"/>
        </xdr:cNvSpPr>
      </xdr:nvSpPr>
      <xdr:spPr bwMode="auto">
        <a:xfrm>
          <a:off x="5061682" y="8472976"/>
          <a:ext cx="351694" cy="290024"/>
        </a:xfrm>
        <a:prstGeom prst="line">
          <a:avLst/>
        </a:prstGeom>
        <a:noFill/>
        <a:ln w="9525">
          <a:solidFill>
            <a:srgbClr val="000000"/>
          </a:solidFill>
          <a:round/>
          <a:headEnd/>
          <a:tailEnd/>
        </a:ln>
      </xdr:spPr>
    </xdr:sp>
    <xdr:clientData/>
  </xdr:twoCellAnchor>
  <xdr:twoCellAnchor>
    <xdr:from>
      <xdr:col>4</xdr:col>
      <xdr:colOff>539751</xdr:colOff>
      <xdr:row>47</xdr:row>
      <xdr:rowOff>123825</xdr:rowOff>
    </xdr:from>
    <xdr:to>
      <xdr:col>4</xdr:col>
      <xdr:colOff>1038225</xdr:colOff>
      <xdr:row>50</xdr:row>
      <xdr:rowOff>143596</xdr:rowOff>
    </xdr:to>
    <xdr:sp macro="" textlink="">
      <xdr:nvSpPr>
        <xdr:cNvPr id="500382" name="Rectangle 588">
          <a:extLst>
            <a:ext uri="{FF2B5EF4-FFF2-40B4-BE49-F238E27FC236}">
              <a16:creationId xmlns:a16="http://schemas.microsoft.com/office/drawing/2014/main" id="{00000000-0008-0000-0F00-00009EA20700}"/>
            </a:ext>
          </a:extLst>
        </xdr:cNvPr>
        <xdr:cNvSpPr>
          <a:spLocks noChangeArrowheads="1"/>
        </xdr:cNvSpPr>
      </xdr:nvSpPr>
      <xdr:spPr bwMode="auto">
        <a:xfrm>
          <a:off x="4959351" y="7381875"/>
          <a:ext cx="498474" cy="476971"/>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62,012</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2</xdr:col>
      <xdr:colOff>247650</xdr:colOff>
      <xdr:row>161</xdr:row>
      <xdr:rowOff>66675</xdr:rowOff>
    </xdr:from>
    <xdr:to>
      <xdr:col>2</xdr:col>
      <xdr:colOff>247650</xdr:colOff>
      <xdr:row>161</xdr:row>
      <xdr:rowOff>66675</xdr:rowOff>
    </xdr:to>
    <xdr:sp macro="" textlink="">
      <xdr:nvSpPr>
        <xdr:cNvPr id="1048" name="Line 18">
          <a:extLst>
            <a:ext uri="{FF2B5EF4-FFF2-40B4-BE49-F238E27FC236}">
              <a16:creationId xmlns:a16="http://schemas.microsoft.com/office/drawing/2014/main" id="{00000000-0008-0000-0F00-000018040000}"/>
            </a:ext>
          </a:extLst>
        </xdr:cNvPr>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editAs="oneCell">
    <xdr:from>
      <xdr:col>0</xdr:col>
      <xdr:colOff>57150</xdr:colOff>
      <xdr:row>99</xdr:row>
      <xdr:rowOff>104775</xdr:rowOff>
    </xdr:from>
    <xdr:to>
      <xdr:col>2</xdr:col>
      <xdr:colOff>1057275</xdr:colOff>
      <xdr:row>120</xdr:row>
      <xdr:rowOff>9525</xdr:rowOff>
    </xdr:to>
    <xdr:graphicFrame macro="">
      <xdr:nvGraphicFramePr>
        <xdr:cNvPr id="1049" name="Chart 7">
          <a:extLst>
            <a:ext uri="{FF2B5EF4-FFF2-40B4-BE49-F238E27FC236}">
              <a16:creationId xmlns:a16="http://schemas.microsoft.com/office/drawing/2014/main" id="{00000000-0008-0000-0F00-00001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28575</xdr:colOff>
      <xdr:row>99</xdr:row>
      <xdr:rowOff>57150</xdr:rowOff>
    </xdr:from>
    <xdr:to>
      <xdr:col>5</xdr:col>
      <xdr:colOff>1047750</xdr:colOff>
      <xdr:row>121</xdr:row>
      <xdr:rowOff>28575</xdr:rowOff>
    </xdr:to>
    <xdr:graphicFrame macro="">
      <xdr:nvGraphicFramePr>
        <xdr:cNvPr id="1050" name="Chart 8">
          <a:extLst>
            <a:ext uri="{FF2B5EF4-FFF2-40B4-BE49-F238E27FC236}">
              <a16:creationId xmlns:a16="http://schemas.microsoft.com/office/drawing/2014/main" id="{00000000-0008-0000-0F00-00001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247650</xdr:colOff>
      <xdr:row>161</xdr:row>
      <xdr:rowOff>66675</xdr:rowOff>
    </xdr:from>
    <xdr:to>
      <xdr:col>2</xdr:col>
      <xdr:colOff>247650</xdr:colOff>
      <xdr:row>161</xdr:row>
      <xdr:rowOff>66675</xdr:rowOff>
    </xdr:to>
    <xdr:sp macro="" textlink="">
      <xdr:nvSpPr>
        <xdr:cNvPr id="1051" name="Line 18">
          <a:extLst>
            <a:ext uri="{FF2B5EF4-FFF2-40B4-BE49-F238E27FC236}">
              <a16:creationId xmlns:a16="http://schemas.microsoft.com/office/drawing/2014/main" id="{00000000-0008-0000-0F00-00001B040000}"/>
            </a:ext>
          </a:extLst>
        </xdr:cNvPr>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xdr:from>
      <xdr:col>0</xdr:col>
      <xdr:colOff>95250</xdr:colOff>
      <xdr:row>64</xdr:row>
      <xdr:rowOff>57150</xdr:rowOff>
    </xdr:from>
    <xdr:to>
      <xdr:col>2</xdr:col>
      <xdr:colOff>1095375</xdr:colOff>
      <xdr:row>91</xdr:row>
      <xdr:rowOff>142875</xdr:rowOff>
    </xdr:to>
    <xdr:graphicFrame macro="">
      <xdr:nvGraphicFramePr>
        <xdr:cNvPr id="1052" name="Chart 619">
          <a:extLst>
            <a:ext uri="{FF2B5EF4-FFF2-40B4-BE49-F238E27FC236}">
              <a16:creationId xmlns:a16="http://schemas.microsoft.com/office/drawing/2014/main" id="{00000000-0008-0000-0F00-00001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64</xdr:row>
      <xdr:rowOff>38100</xdr:rowOff>
    </xdr:from>
    <xdr:to>
      <xdr:col>6</xdr:col>
      <xdr:colOff>28575</xdr:colOff>
      <xdr:row>90</xdr:row>
      <xdr:rowOff>133350</xdr:rowOff>
    </xdr:to>
    <xdr:graphicFrame macro="">
      <xdr:nvGraphicFramePr>
        <xdr:cNvPr id="1053" name="Chart 620">
          <a:extLst>
            <a:ext uri="{FF2B5EF4-FFF2-40B4-BE49-F238E27FC236}">
              <a16:creationId xmlns:a16="http://schemas.microsoft.com/office/drawing/2014/main" id="{00000000-0008-0000-0F00-00001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502189</xdr:colOff>
      <xdr:row>76</xdr:row>
      <xdr:rowOff>154998</xdr:rowOff>
    </xdr:from>
    <xdr:to>
      <xdr:col>4</xdr:col>
      <xdr:colOff>1101437</xdr:colOff>
      <xdr:row>80</xdr:row>
      <xdr:rowOff>98488</xdr:rowOff>
    </xdr:to>
    <xdr:sp macro="" textlink="">
      <xdr:nvSpPr>
        <xdr:cNvPr id="11156" name="Rectangle 622">
          <a:extLst>
            <a:ext uri="{FF2B5EF4-FFF2-40B4-BE49-F238E27FC236}">
              <a16:creationId xmlns:a16="http://schemas.microsoft.com/office/drawing/2014/main" id="{00000000-0008-0000-0F00-0000942B0000}"/>
            </a:ext>
          </a:extLst>
        </xdr:cNvPr>
        <xdr:cNvSpPr>
          <a:spLocks noChangeArrowheads="1"/>
        </xdr:cNvSpPr>
      </xdr:nvSpPr>
      <xdr:spPr bwMode="auto">
        <a:xfrm>
          <a:off x="5046480" y="11813598"/>
          <a:ext cx="599248" cy="580799"/>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711</a:t>
          </a:r>
          <a:r>
            <a:rPr lang="ja-JP" altLang="en-US" sz="800" b="0" i="0" u="none" strike="noStrike" baseline="0">
              <a:solidFill>
                <a:srgbClr val="000000"/>
              </a:solidFill>
              <a:latin typeface="ＭＳ Ｐゴシック"/>
              <a:ea typeface="ＭＳ Ｐゴシック"/>
            </a:rPr>
            <a:t>店</a:t>
          </a:r>
        </a:p>
      </xdr:txBody>
    </xdr:sp>
    <xdr:clientData/>
  </xdr:twoCellAnchor>
  <xdr:twoCellAnchor editAs="oneCell">
    <xdr:from>
      <xdr:col>0</xdr:col>
      <xdr:colOff>19050</xdr:colOff>
      <xdr:row>124</xdr:row>
      <xdr:rowOff>0</xdr:rowOff>
    </xdr:from>
    <xdr:to>
      <xdr:col>3</xdr:col>
      <xdr:colOff>25977</xdr:colOff>
      <xdr:row>150</xdr:row>
      <xdr:rowOff>57150</xdr:rowOff>
    </xdr:to>
    <xdr:graphicFrame macro="">
      <xdr:nvGraphicFramePr>
        <xdr:cNvPr id="1056" name="Chart 9">
          <a:extLst>
            <a:ext uri="{FF2B5EF4-FFF2-40B4-BE49-F238E27FC236}">
              <a16:creationId xmlns:a16="http://schemas.microsoft.com/office/drawing/2014/main" id="{00000000-0008-0000-0F00-00002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1039091</xdr:colOff>
      <xdr:row>124</xdr:row>
      <xdr:rowOff>17317</xdr:rowOff>
    </xdr:from>
    <xdr:to>
      <xdr:col>7</xdr:col>
      <xdr:colOff>129021</xdr:colOff>
      <xdr:row>149</xdr:row>
      <xdr:rowOff>86590</xdr:rowOff>
    </xdr:to>
    <xdr:graphicFrame macro="">
      <xdr:nvGraphicFramePr>
        <xdr:cNvPr id="1057" name="Chart 626">
          <a:extLst>
            <a:ext uri="{FF2B5EF4-FFF2-40B4-BE49-F238E27FC236}">
              <a16:creationId xmlns:a16="http://schemas.microsoft.com/office/drawing/2014/main" id="{00000000-0008-0000-0F00-00002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500062</xdr:colOff>
      <xdr:row>55</xdr:row>
      <xdr:rowOff>55561</xdr:rowOff>
    </xdr:from>
    <xdr:to>
      <xdr:col>4</xdr:col>
      <xdr:colOff>507999</xdr:colOff>
      <xdr:row>57</xdr:row>
      <xdr:rowOff>55562</xdr:rowOff>
    </xdr:to>
    <xdr:sp macro="" textlink="">
      <xdr:nvSpPr>
        <xdr:cNvPr id="1077" name="Line 651">
          <a:extLst>
            <a:ext uri="{FF2B5EF4-FFF2-40B4-BE49-F238E27FC236}">
              <a16:creationId xmlns:a16="http://schemas.microsoft.com/office/drawing/2014/main" id="{00000000-0008-0000-0F00-000035040000}"/>
            </a:ext>
          </a:extLst>
        </xdr:cNvPr>
        <xdr:cNvSpPr>
          <a:spLocks noChangeShapeType="1"/>
        </xdr:cNvSpPr>
      </xdr:nvSpPr>
      <xdr:spPr bwMode="auto">
        <a:xfrm flipH="1">
          <a:off x="4913312" y="8445499"/>
          <a:ext cx="7937" cy="301626"/>
        </a:xfrm>
        <a:prstGeom prst="line">
          <a:avLst/>
        </a:prstGeom>
        <a:noFill/>
        <a:ln w="9525">
          <a:solidFill>
            <a:srgbClr val="000000"/>
          </a:solidFill>
          <a:round/>
          <a:headEnd/>
          <a:tailEnd/>
        </a:ln>
      </xdr:spPr>
    </xdr:sp>
    <xdr:clientData/>
  </xdr:twoCellAnchor>
  <xdr:twoCellAnchor>
    <xdr:from>
      <xdr:col>0</xdr:col>
      <xdr:colOff>438151</xdr:colOff>
      <xdr:row>64</xdr:row>
      <xdr:rowOff>9525</xdr:rowOff>
    </xdr:from>
    <xdr:to>
      <xdr:col>2</xdr:col>
      <xdr:colOff>523875</xdr:colOff>
      <xdr:row>65</xdr:row>
      <xdr:rowOff>104775</xdr:rowOff>
    </xdr:to>
    <xdr:sp macro="" textlink="" fLocksText="0">
      <xdr:nvSpPr>
        <xdr:cNvPr id="11129" name="Text Box 27">
          <a:extLst>
            <a:ext uri="{FF2B5EF4-FFF2-40B4-BE49-F238E27FC236}">
              <a16:creationId xmlns:a16="http://schemas.microsoft.com/office/drawing/2014/main" id="{00000000-0008-0000-0F00-0000792B0000}"/>
            </a:ext>
          </a:extLst>
        </xdr:cNvPr>
        <xdr:cNvSpPr txBox="1">
          <a:spLocks noChangeArrowheads="1"/>
        </xdr:cNvSpPr>
      </xdr:nvSpPr>
      <xdr:spPr bwMode="auto">
        <a:xfrm>
          <a:off x="438151" y="9858375"/>
          <a:ext cx="2295524" cy="24765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r>
            <a:rPr lang="ja-JP" altLang="en-US" sz="1100" b="0" i="0" baseline="0">
              <a:effectLst/>
              <a:latin typeface="+mn-lt"/>
              <a:ea typeface="+mn-ea"/>
              <a:cs typeface="+mn-cs"/>
            </a:rPr>
            <a:t>令和３</a:t>
          </a:r>
          <a:r>
            <a:rPr lang="ja-JP" altLang="ja-JP" sz="1100" b="0" i="0" baseline="0">
              <a:effectLst/>
              <a:latin typeface="+mn-lt"/>
              <a:ea typeface="+mn-ea"/>
              <a:cs typeface="+mn-cs"/>
            </a:rPr>
            <a:t>年 経済センサス活動調査</a:t>
          </a:r>
          <a:endParaRPr lang="ja-JP" altLang="ja-JP" sz="1000">
            <a:effectLst/>
          </a:endParaRPr>
        </a:p>
      </xdr:txBody>
    </xdr:sp>
    <xdr:clientData/>
  </xdr:twoCellAnchor>
  <xdr:twoCellAnchor>
    <xdr:from>
      <xdr:col>2</xdr:col>
      <xdr:colOff>1732</xdr:colOff>
      <xdr:row>124</xdr:row>
      <xdr:rowOff>78119</xdr:rowOff>
    </xdr:from>
    <xdr:to>
      <xdr:col>3</xdr:col>
      <xdr:colOff>1080361</xdr:colOff>
      <xdr:row>125</xdr:row>
      <xdr:rowOff>144490</xdr:rowOff>
    </xdr:to>
    <xdr:sp macro="" textlink="" fLocksText="0">
      <xdr:nvSpPr>
        <xdr:cNvPr id="11201" name="Text Box 30">
          <a:extLst>
            <a:ext uri="{FF2B5EF4-FFF2-40B4-BE49-F238E27FC236}">
              <a16:creationId xmlns:a16="http://schemas.microsoft.com/office/drawing/2014/main" id="{00000000-0008-0000-0F00-0000C12B0000}"/>
            </a:ext>
          </a:extLst>
        </xdr:cNvPr>
        <xdr:cNvSpPr txBox="1">
          <a:spLocks noChangeArrowheads="1"/>
        </xdr:cNvSpPr>
      </xdr:nvSpPr>
      <xdr:spPr bwMode="auto">
        <a:xfrm>
          <a:off x="2211532" y="19128119"/>
          <a:ext cx="2183529" cy="218771"/>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令和３年 経済センサス活動調査</a:t>
          </a:r>
        </a:p>
      </xdr:txBody>
    </xdr:sp>
    <xdr:clientData/>
  </xdr:twoCellAnchor>
  <xdr:twoCellAnchor>
    <xdr:from>
      <xdr:col>3</xdr:col>
      <xdr:colOff>762000</xdr:colOff>
      <xdr:row>50</xdr:row>
      <xdr:rowOff>55563</xdr:rowOff>
    </xdr:from>
    <xdr:to>
      <xdr:col>3</xdr:col>
      <xdr:colOff>968376</xdr:colOff>
      <xdr:row>50</xdr:row>
      <xdr:rowOff>150812</xdr:rowOff>
    </xdr:to>
    <xdr:sp macro="" textlink="">
      <xdr:nvSpPr>
        <xdr:cNvPr id="72" name="Line 581">
          <a:extLst>
            <a:ext uri="{FF2B5EF4-FFF2-40B4-BE49-F238E27FC236}">
              <a16:creationId xmlns:a16="http://schemas.microsoft.com/office/drawing/2014/main" id="{00000000-0008-0000-0F00-000048000000}"/>
            </a:ext>
          </a:extLst>
        </xdr:cNvPr>
        <xdr:cNvSpPr>
          <a:spLocks noChangeShapeType="1"/>
        </xdr:cNvSpPr>
      </xdr:nvSpPr>
      <xdr:spPr bwMode="auto">
        <a:xfrm>
          <a:off x="4071938" y="7691438"/>
          <a:ext cx="206376" cy="95249"/>
        </a:xfrm>
        <a:prstGeom prst="line">
          <a:avLst/>
        </a:prstGeom>
        <a:noFill/>
        <a:ln w="9525">
          <a:solidFill>
            <a:srgbClr val="000000"/>
          </a:solidFill>
          <a:round/>
          <a:headEnd/>
          <a:tailEnd/>
        </a:ln>
      </xdr:spPr>
    </xdr:sp>
    <xdr:clientData/>
  </xdr:twoCellAnchor>
  <xdr:twoCellAnchor>
    <xdr:from>
      <xdr:col>3</xdr:col>
      <xdr:colOff>25978</xdr:colOff>
      <xdr:row>158</xdr:row>
      <xdr:rowOff>107010</xdr:rowOff>
    </xdr:from>
    <xdr:to>
      <xdr:col>7</xdr:col>
      <xdr:colOff>112568</xdr:colOff>
      <xdr:row>183</xdr:row>
      <xdr:rowOff>17947</xdr:rowOff>
    </xdr:to>
    <xdr:graphicFrame macro="">
      <xdr:nvGraphicFramePr>
        <xdr:cNvPr id="60" name="グラフ 59">
          <a:extLst>
            <a:ext uri="{FF2B5EF4-FFF2-40B4-BE49-F238E27FC236}">
              <a16:creationId xmlns:a16="http://schemas.microsoft.com/office/drawing/2014/main" id="{00000000-0008-0000-0F00-00003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997420</xdr:colOff>
      <xdr:row>156</xdr:row>
      <xdr:rowOff>76334</xdr:rowOff>
    </xdr:from>
    <xdr:to>
      <xdr:col>4</xdr:col>
      <xdr:colOff>121242</xdr:colOff>
      <xdr:row>157</xdr:row>
      <xdr:rowOff>113008</xdr:rowOff>
    </xdr:to>
    <xdr:sp macro="" textlink="" fLocksText="0">
      <xdr:nvSpPr>
        <xdr:cNvPr id="11202" name="Text Box 30">
          <a:extLst>
            <a:ext uri="{FF2B5EF4-FFF2-40B4-BE49-F238E27FC236}">
              <a16:creationId xmlns:a16="http://schemas.microsoft.com/office/drawing/2014/main" id="{00000000-0008-0000-0F00-0000C22B0000}"/>
            </a:ext>
          </a:extLst>
        </xdr:cNvPr>
        <xdr:cNvSpPr txBox="1">
          <a:spLocks noChangeArrowheads="1"/>
        </xdr:cNvSpPr>
      </xdr:nvSpPr>
      <xdr:spPr bwMode="auto">
        <a:xfrm>
          <a:off x="2102320" y="24003134"/>
          <a:ext cx="2438522" cy="189074"/>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r>
            <a:rPr lang="ja-JP" altLang="ja-JP" sz="1100" b="0" i="0" baseline="0">
              <a:effectLst/>
              <a:latin typeface="+mn-lt"/>
              <a:ea typeface="+mn-ea"/>
              <a:cs typeface="+mn-cs"/>
            </a:rPr>
            <a:t>令和３年 経済センサス活動調査</a:t>
          </a:r>
          <a:endParaRPr lang="ja-JP" altLang="ja-JP" sz="1000">
            <a:effectLst/>
          </a:endParaRPr>
        </a:p>
      </xdr:txBody>
    </xdr:sp>
    <xdr:clientData/>
  </xdr:twoCellAnchor>
  <xdr:twoCellAnchor>
    <xdr:from>
      <xdr:col>3</xdr:col>
      <xdr:colOff>638176</xdr:colOff>
      <xdr:row>97</xdr:row>
      <xdr:rowOff>74612</xdr:rowOff>
    </xdr:from>
    <xdr:to>
      <xdr:col>5</xdr:col>
      <xdr:colOff>566738</xdr:colOff>
      <xdr:row>99</xdr:row>
      <xdr:rowOff>19050</xdr:rowOff>
    </xdr:to>
    <xdr:sp macro="" textlink="" fLocksText="0">
      <xdr:nvSpPr>
        <xdr:cNvPr id="70" name="Text Box 30">
          <a:extLst>
            <a:ext uri="{FF2B5EF4-FFF2-40B4-BE49-F238E27FC236}">
              <a16:creationId xmlns:a16="http://schemas.microsoft.com/office/drawing/2014/main" id="{00000000-0008-0000-0F00-000046000000}"/>
            </a:ext>
          </a:extLst>
        </xdr:cNvPr>
        <xdr:cNvSpPr txBox="1">
          <a:spLocks noChangeArrowheads="1"/>
        </xdr:cNvSpPr>
      </xdr:nvSpPr>
      <xdr:spPr bwMode="auto">
        <a:xfrm>
          <a:off x="3952876" y="15009812"/>
          <a:ext cx="2138362" cy="249238"/>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r>
            <a:rPr lang="ja-JP" altLang="ja-JP" sz="1100" b="0" i="0" baseline="0">
              <a:effectLst/>
              <a:latin typeface="+mn-ea"/>
              <a:ea typeface="+mn-ea"/>
              <a:cs typeface="+mn-cs"/>
            </a:rPr>
            <a:t>平成</a:t>
          </a:r>
          <a:r>
            <a:rPr lang="en-US" altLang="ja-JP" sz="1100" b="0" i="0" baseline="0">
              <a:effectLst/>
              <a:latin typeface="+mn-ea"/>
              <a:ea typeface="+mn-ea"/>
              <a:cs typeface="+mn-cs"/>
            </a:rPr>
            <a:t>28</a:t>
          </a:r>
          <a:r>
            <a:rPr lang="ja-JP" altLang="ja-JP" sz="1100" b="0" i="0" baseline="0">
              <a:effectLst/>
              <a:latin typeface="+mn-ea"/>
              <a:ea typeface="+mn-ea"/>
              <a:cs typeface="+mn-cs"/>
            </a:rPr>
            <a:t>年 経済センサス活動調査</a:t>
          </a:r>
          <a:endParaRPr lang="ja-JP" altLang="ja-JP" sz="1000">
            <a:effectLst/>
            <a:latin typeface="+mn-ea"/>
            <a:ea typeface="+mn-ea"/>
          </a:endParaRPr>
        </a:p>
      </xdr:txBody>
    </xdr:sp>
    <xdr:clientData/>
  </xdr:twoCellAnchor>
  <xdr:twoCellAnchor>
    <xdr:from>
      <xdr:col>4</xdr:col>
      <xdr:colOff>399296</xdr:colOff>
      <xdr:row>170</xdr:row>
      <xdr:rowOff>29888</xdr:rowOff>
    </xdr:from>
    <xdr:to>
      <xdr:col>5</xdr:col>
      <xdr:colOff>165500</xdr:colOff>
      <xdr:row>173</xdr:row>
      <xdr:rowOff>12679</xdr:rowOff>
    </xdr:to>
    <xdr:sp macro="" textlink="">
      <xdr:nvSpPr>
        <xdr:cNvPr id="76" name="テキスト ボックス 1">
          <a:extLst>
            <a:ext uri="{FF2B5EF4-FFF2-40B4-BE49-F238E27FC236}">
              <a16:creationId xmlns:a16="http://schemas.microsoft.com/office/drawing/2014/main" id="{00000000-0008-0000-0F00-00004C000000}"/>
            </a:ext>
          </a:extLst>
        </xdr:cNvPr>
        <xdr:cNvSpPr txBox="1"/>
      </xdr:nvSpPr>
      <xdr:spPr>
        <a:xfrm>
          <a:off x="4823812" y="26346541"/>
          <a:ext cx="872333" cy="44367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総額</a:t>
          </a:r>
          <a:endParaRPr lang="en-US" altLang="ja-JP" sz="900">
            <a:latin typeface="+mn-ea"/>
            <a:ea typeface="+mn-ea"/>
          </a:endParaRPr>
        </a:p>
        <a:p>
          <a:pPr algn="ctr"/>
          <a:r>
            <a:rPr lang="en-US" altLang="ja-JP" sz="900">
              <a:latin typeface="+mn-ea"/>
              <a:ea typeface="+mn-ea"/>
            </a:rPr>
            <a:t>6,377,046</a:t>
          </a:r>
          <a:r>
            <a:rPr lang="ja-JP" altLang="en-US" sz="900">
              <a:latin typeface="+mn-ea"/>
              <a:ea typeface="+mn-ea"/>
            </a:rPr>
            <a:t>万円</a:t>
          </a:r>
          <a:endParaRPr lang="en-US" altLang="ja-JP" sz="900">
            <a:latin typeface="+mn-ea"/>
            <a:ea typeface="+mn-ea"/>
          </a:endParaRPr>
        </a:p>
      </xdr:txBody>
    </xdr:sp>
    <xdr:clientData/>
  </xdr:twoCellAnchor>
  <xdr:twoCellAnchor>
    <xdr:from>
      <xdr:col>3</xdr:col>
      <xdr:colOff>676276</xdr:colOff>
      <xdr:row>64</xdr:row>
      <xdr:rowOff>9525</xdr:rowOff>
    </xdr:from>
    <xdr:to>
      <xdr:col>5</xdr:col>
      <xdr:colOff>762000</xdr:colOff>
      <xdr:row>65</xdr:row>
      <xdr:rowOff>104775</xdr:rowOff>
    </xdr:to>
    <xdr:sp macro="" textlink="" fLocksText="0">
      <xdr:nvSpPr>
        <xdr:cNvPr id="46" name="Text Box 27">
          <a:extLst>
            <a:ext uri="{FF2B5EF4-FFF2-40B4-BE49-F238E27FC236}">
              <a16:creationId xmlns:a16="http://schemas.microsoft.com/office/drawing/2014/main" id="{DC7E1F12-18C8-4853-AD33-73B715A12B66}"/>
            </a:ext>
          </a:extLst>
        </xdr:cNvPr>
        <xdr:cNvSpPr txBox="1">
          <a:spLocks noChangeArrowheads="1"/>
        </xdr:cNvSpPr>
      </xdr:nvSpPr>
      <xdr:spPr bwMode="auto">
        <a:xfrm>
          <a:off x="3990976" y="9858375"/>
          <a:ext cx="2295524" cy="24765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r>
            <a:rPr lang="ja-JP" altLang="en-US" sz="1100" b="0" i="0" baseline="0">
              <a:effectLst/>
              <a:latin typeface="+mn-ea"/>
              <a:ea typeface="+mn-ea"/>
              <a:cs typeface="+mn-cs"/>
            </a:rPr>
            <a:t>令和３</a:t>
          </a:r>
          <a:r>
            <a:rPr lang="ja-JP" altLang="ja-JP" sz="1100" b="0" i="0" baseline="0">
              <a:effectLst/>
              <a:latin typeface="+mn-ea"/>
              <a:ea typeface="+mn-ea"/>
              <a:cs typeface="+mn-cs"/>
            </a:rPr>
            <a:t>年 経済センサス活動調査</a:t>
          </a:r>
          <a:endParaRPr lang="ja-JP" altLang="ja-JP" sz="1000">
            <a:effectLst/>
            <a:latin typeface="+mn-ea"/>
            <a:ea typeface="+mn-ea"/>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0.47894</cdr:x>
      <cdr:y>0.48304</cdr:y>
    </cdr:from>
    <cdr:to>
      <cdr:x>0.66842</cdr:x>
      <cdr:y>0.60045</cdr:y>
    </cdr:to>
    <cdr:sp macro="" textlink="">
      <cdr:nvSpPr>
        <cdr:cNvPr id="24" name="テキスト ボックス 23"/>
        <cdr:cNvSpPr txBox="1"/>
      </cdr:nvSpPr>
      <cdr:spPr>
        <a:xfrm xmlns:a="http://schemas.openxmlformats.org/drawingml/2006/main">
          <a:off x="1575920" y="1852930"/>
          <a:ext cx="623491" cy="450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900">
              <a:latin typeface="+mn-ea"/>
              <a:ea typeface="+mn-ea"/>
            </a:rPr>
            <a:t>総数</a:t>
          </a:r>
          <a:endParaRPr lang="en-US" altLang="ja-JP" sz="900">
            <a:latin typeface="+mn-ea"/>
            <a:ea typeface="+mn-ea"/>
          </a:endParaRPr>
        </a:p>
        <a:p xmlns:a="http://schemas.openxmlformats.org/drawingml/2006/main">
          <a:pPr algn="ctr"/>
          <a:r>
            <a:rPr lang="en-US" altLang="ja-JP" sz="900">
              <a:latin typeface="+mn-ea"/>
              <a:ea typeface="+mn-ea"/>
            </a:rPr>
            <a:t>2,568</a:t>
          </a:r>
          <a:r>
            <a:rPr lang="ja-JP" altLang="en-US" sz="900">
              <a:latin typeface="+mn-ea"/>
              <a:ea typeface="+mn-ea"/>
            </a:rPr>
            <a:t>人</a:t>
          </a:r>
          <a:endParaRPr lang="en-US" altLang="ja-JP" sz="900">
            <a:latin typeface="+mn-ea"/>
            <a:ea typeface="+mn-ea"/>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0.76177</cdr:x>
      <cdr:y>0.24654</cdr:y>
    </cdr:from>
    <cdr:to>
      <cdr:x>0.85006</cdr:x>
      <cdr:y>0.29135</cdr:y>
    </cdr:to>
    <cdr:sp macro="" textlink="">
      <cdr:nvSpPr>
        <cdr:cNvPr id="4" name="直線コネクタ 3"/>
        <cdr:cNvSpPr/>
      </cdr:nvSpPr>
      <cdr:spPr bwMode="auto">
        <a:xfrm xmlns:a="http://schemas.openxmlformats.org/drawingml/2006/main" flipV="1">
          <a:off x="2475365" y="809625"/>
          <a:ext cx="286886" cy="14714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0.78917</cdr:x>
      <cdr:y>0.33689</cdr:y>
    </cdr:from>
    <cdr:to>
      <cdr:x>0.87058</cdr:x>
      <cdr:y>0.35386</cdr:y>
    </cdr:to>
    <cdr:sp macro="" textlink="">
      <cdr:nvSpPr>
        <cdr:cNvPr id="6" name="直線コネクタ 5"/>
        <cdr:cNvSpPr/>
      </cdr:nvSpPr>
      <cdr:spPr bwMode="auto">
        <a:xfrm xmlns:a="http://schemas.openxmlformats.org/drawingml/2006/main">
          <a:off x="2564401" y="1106321"/>
          <a:ext cx="264525" cy="5572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6.xml><?xml version="1.0" encoding="utf-8"?>
<c:userShapes xmlns:c="http://schemas.openxmlformats.org/drawingml/2006/chart">
  <cdr:relSizeAnchor xmlns:cdr="http://schemas.openxmlformats.org/drawingml/2006/chartDrawing">
    <cdr:from>
      <cdr:x>0.41799</cdr:x>
      <cdr:y>0.45092</cdr:y>
    </cdr:from>
    <cdr:to>
      <cdr:x>0.57624</cdr:x>
      <cdr:y>0.58896</cdr:y>
    </cdr:to>
    <cdr:sp macro="" textlink="">
      <cdr:nvSpPr>
        <cdr:cNvPr id="441345" name="Text Box 1"/>
        <cdr:cNvSpPr txBox="1">
          <a:spLocks xmlns:a="http://schemas.openxmlformats.org/drawingml/2006/main" noChangeArrowheads="1"/>
        </cdr:cNvSpPr>
      </cdr:nvSpPr>
      <cdr:spPr bwMode="auto">
        <a:xfrm xmlns:a="http://schemas.openxmlformats.org/drawingml/2006/main">
          <a:off x="1341708" y="1400175"/>
          <a:ext cx="507971" cy="4286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 </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347</a:t>
          </a:r>
          <a:r>
            <a:rPr lang="ja-JP" altLang="en-US" sz="900" b="0" i="0" u="none" strike="noStrike" baseline="0">
              <a:solidFill>
                <a:srgbClr val="000000"/>
              </a:solidFill>
              <a:latin typeface="ＭＳ Ｐゴシック"/>
              <a:ea typeface="ＭＳ Ｐゴシック"/>
            </a:rPr>
            <a:t>店</a:t>
          </a:r>
        </a:p>
      </cdr:txBody>
    </cdr:sp>
  </cdr:relSizeAnchor>
</c:userShapes>
</file>

<file path=xl/drawings/drawing7.xml><?xml version="1.0" encoding="utf-8"?>
<c:userShapes xmlns:c="http://schemas.openxmlformats.org/drawingml/2006/chart">
  <cdr:relSizeAnchor xmlns:cdr="http://schemas.openxmlformats.org/drawingml/2006/chartDrawing">
    <cdr:from>
      <cdr:x>0.40413</cdr:x>
      <cdr:y>0.4212</cdr:y>
    </cdr:from>
    <cdr:to>
      <cdr:x>0.63127</cdr:x>
      <cdr:y>0.59312</cdr:y>
    </cdr:to>
    <cdr:sp macro="" textlink="">
      <cdr:nvSpPr>
        <cdr:cNvPr id="442369" name="Text Box 1"/>
        <cdr:cNvSpPr txBox="1">
          <a:spLocks xmlns:a="http://schemas.openxmlformats.org/drawingml/2006/main" noChangeArrowheads="1"/>
        </cdr:cNvSpPr>
      </cdr:nvSpPr>
      <cdr:spPr bwMode="auto">
        <a:xfrm xmlns:a="http://schemas.openxmlformats.org/drawingml/2006/main">
          <a:off x="1304925" y="1400175"/>
          <a:ext cx="733425" cy="5715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836</a:t>
          </a:r>
          <a:r>
            <a:rPr lang="ja-JP" altLang="en-US" sz="900" b="0" i="0" u="none" strike="noStrike" baseline="0">
              <a:solidFill>
                <a:srgbClr val="000000"/>
              </a:solidFill>
              <a:latin typeface="ＭＳ Ｐゴシック"/>
              <a:ea typeface="ＭＳ Ｐゴシック"/>
            </a:rPr>
            <a:t>カ所</a:t>
          </a:r>
          <a:endParaRPr lang="ja-JP" altLang="en-US" sz="800" b="0" i="0" u="none" strike="noStrike" baseline="0">
            <a:solidFill>
              <a:srgbClr val="000000"/>
            </a:solidFill>
            <a:latin typeface="ＭＳ Ｐゴシック"/>
            <a:ea typeface="ＭＳ Ｐ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0.49017</cdr:x>
      <cdr:y>0.45906</cdr:y>
    </cdr:from>
    <cdr:to>
      <cdr:x>0.6331</cdr:x>
      <cdr:y>0.58942</cdr:y>
    </cdr:to>
    <cdr:sp macro="" textlink="">
      <cdr:nvSpPr>
        <cdr:cNvPr id="746497" name="Rectangle 650"/>
        <cdr:cNvSpPr>
          <a:spLocks xmlns:a="http://schemas.openxmlformats.org/drawingml/2006/main" noChangeArrowheads="1"/>
        </cdr:cNvSpPr>
      </cdr:nvSpPr>
      <cdr:spPr bwMode="auto">
        <a:xfrm xmlns:a="http://schemas.openxmlformats.org/drawingml/2006/main">
          <a:off x="1759940" y="1762600"/>
          <a:ext cx="513189" cy="50052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57</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事業所</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O46"/>
  <sheetViews>
    <sheetView view="pageBreakPreview" zoomScale="60" zoomScaleNormal="100" workbookViewId="0">
      <selection sqref="A1:L45"/>
    </sheetView>
  </sheetViews>
  <sheetFormatPr defaultColWidth="9.140625" defaultRowHeight="17.100000000000001" customHeight="1" x14ac:dyDescent="0.15"/>
  <cols>
    <col min="1" max="2" width="1.7109375" customWidth="1"/>
    <col min="3" max="3" width="11.140625" customWidth="1"/>
    <col min="4" max="5" width="9.28515625" customWidth="1"/>
    <col min="6" max="6" width="10.85546875" customWidth="1"/>
    <col min="7" max="7" width="9.7109375" bestFit="1" customWidth="1"/>
    <col min="8" max="8" width="10.140625" customWidth="1"/>
    <col min="9" max="9" width="10.5703125" customWidth="1"/>
    <col min="10" max="10" width="9.7109375" customWidth="1"/>
    <col min="11" max="11" width="10.42578125" customWidth="1"/>
    <col min="12" max="12" width="9.7109375" customWidth="1"/>
  </cols>
  <sheetData>
    <row r="1" spans="1:15" ht="17.100000000000001" customHeight="1" x14ac:dyDescent="0.15">
      <c r="A1" s="538"/>
      <c r="B1" s="538"/>
      <c r="C1" s="672" t="s">
        <v>9</v>
      </c>
      <c r="D1" s="672"/>
      <c r="E1" s="672"/>
      <c r="F1" s="672"/>
      <c r="G1" s="672"/>
      <c r="H1" s="672"/>
      <c r="I1" s="672"/>
      <c r="J1" s="672"/>
      <c r="K1" s="672"/>
      <c r="L1" s="672"/>
    </row>
    <row r="2" spans="1:15" ht="15" customHeight="1" x14ac:dyDescent="0.15">
      <c r="A2" s="538"/>
      <c r="B2" s="538"/>
      <c r="C2" s="538"/>
      <c r="D2" s="538"/>
      <c r="E2" s="538"/>
      <c r="F2" s="538"/>
      <c r="G2" s="538"/>
      <c r="H2" s="538"/>
      <c r="I2" s="538"/>
      <c r="J2" s="538"/>
      <c r="K2" s="538"/>
      <c r="L2" s="538"/>
    </row>
    <row r="3" spans="1:15" ht="15" customHeight="1" x14ac:dyDescent="0.15">
      <c r="A3" s="673" t="s">
        <v>295</v>
      </c>
      <c r="B3" s="673"/>
      <c r="C3" s="673"/>
      <c r="D3" s="673"/>
      <c r="E3" s="673"/>
      <c r="F3" s="673"/>
      <c r="G3" s="673"/>
      <c r="H3" s="673"/>
      <c r="I3" s="673"/>
      <c r="J3" s="673"/>
      <c r="K3" s="673"/>
      <c r="L3" s="673"/>
    </row>
    <row r="4" spans="1:15" ht="5.0999999999999996" customHeight="1" x14ac:dyDescent="0.15">
      <c r="A4" s="1"/>
      <c r="B4" s="1"/>
      <c r="C4" s="1"/>
      <c r="D4" s="1"/>
      <c r="E4" s="1"/>
      <c r="F4" s="1"/>
      <c r="G4" s="1"/>
      <c r="H4" s="1"/>
      <c r="I4" s="1"/>
      <c r="J4" s="1"/>
      <c r="K4" s="1"/>
      <c r="L4" s="1"/>
    </row>
    <row r="5" spans="1:15" ht="50.1" customHeight="1" x14ac:dyDescent="0.15">
      <c r="A5" s="674" t="s">
        <v>280</v>
      </c>
      <c r="B5" s="674"/>
      <c r="C5" s="674"/>
      <c r="D5" s="674"/>
      <c r="E5" s="674"/>
      <c r="F5" s="674"/>
      <c r="G5" s="674"/>
      <c r="H5" s="674"/>
      <c r="I5" s="674"/>
      <c r="J5" s="674"/>
      <c r="K5" s="674"/>
      <c r="L5" s="674"/>
    </row>
    <row r="6" spans="1:15" ht="45" customHeight="1" x14ac:dyDescent="0.15">
      <c r="A6" s="674"/>
      <c r="B6" s="674"/>
      <c r="C6" s="674"/>
      <c r="D6" s="674"/>
      <c r="E6" s="674"/>
      <c r="F6" s="674"/>
      <c r="G6" s="674"/>
      <c r="H6" s="674"/>
      <c r="I6" s="674"/>
      <c r="J6" s="674"/>
      <c r="K6" s="674"/>
      <c r="L6" s="674"/>
    </row>
    <row r="7" spans="1:15" ht="15" customHeight="1" thickBot="1" x14ac:dyDescent="0.2">
      <c r="A7" s="538" t="s">
        <v>276</v>
      </c>
      <c r="B7" s="538"/>
      <c r="C7" s="538"/>
      <c r="D7" s="538"/>
      <c r="E7" s="538"/>
      <c r="F7" s="538"/>
      <c r="G7" s="538"/>
      <c r="H7" s="538"/>
      <c r="I7" s="538"/>
      <c r="J7" s="538"/>
      <c r="K7" s="538"/>
      <c r="L7" s="2" t="s">
        <v>10</v>
      </c>
    </row>
    <row r="8" spans="1:15" ht="22.5" customHeight="1" x14ac:dyDescent="0.15">
      <c r="A8" s="675" t="s">
        <v>11</v>
      </c>
      <c r="B8" s="676"/>
      <c r="C8" s="677"/>
      <c r="D8" s="684" t="s">
        <v>525</v>
      </c>
      <c r="E8" s="685"/>
      <c r="F8" s="687"/>
      <c r="G8" s="684" t="s">
        <v>526</v>
      </c>
      <c r="H8" s="685"/>
      <c r="I8" s="686"/>
      <c r="J8" s="681" t="s">
        <v>171</v>
      </c>
      <c r="K8" s="682"/>
      <c r="L8" s="683"/>
    </row>
    <row r="9" spans="1:15" ht="22.5" customHeight="1" x14ac:dyDescent="0.15">
      <c r="A9" s="678"/>
      <c r="B9" s="679"/>
      <c r="C9" s="680"/>
      <c r="D9" s="331" t="s">
        <v>233</v>
      </c>
      <c r="E9" s="541" t="s">
        <v>12</v>
      </c>
      <c r="F9" s="332" t="s">
        <v>345</v>
      </c>
      <c r="G9" s="331" t="s">
        <v>233</v>
      </c>
      <c r="H9" s="541" t="s">
        <v>12</v>
      </c>
      <c r="I9" s="331" t="s">
        <v>345</v>
      </c>
      <c r="J9" s="397" t="s">
        <v>233</v>
      </c>
      <c r="K9" s="333" t="s">
        <v>12</v>
      </c>
      <c r="L9" s="334" t="s">
        <v>345</v>
      </c>
    </row>
    <row r="10" spans="1:15" ht="18.75" customHeight="1" x14ac:dyDescent="0.15">
      <c r="A10" s="688" t="s">
        <v>14</v>
      </c>
      <c r="B10" s="689"/>
      <c r="C10" s="690"/>
      <c r="D10" s="145">
        <f t="shared" ref="D10:F10" si="0">SUM(D11,D23)</f>
        <v>67648</v>
      </c>
      <c r="E10" s="335">
        <f t="shared" si="0"/>
        <v>64285</v>
      </c>
      <c r="F10" s="335">
        <f t="shared" si="0"/>
        <v>553619</v>
      </c>
      <c r="G10" s="145">
        <f t="shared" ref="G10:I10" si="1">SUM(G11,G23)</f>
        <v>73484</v>
      </c>
      <c r="H10" s="335">
        <f t="shared" si="1"/>
        <v>62205</v>
      </c>
      <c r="I10" s="396">
        <f t="shared" si="1"/>
        <v>581124</v>
      </c>
      <c r="J10" s="398">
        <f>G10-D10</f>
        <v>5836</v>
      </c>
      <c r="K10" s="337">
        <f>H10-E10</f>
        <v>-2080</v>
      </c>
      <c r="L10" s="338">
        <f>I10-F10</f>
        <v>27505</v>
      </c>
      <c r="N10" s="3"/>
      <c r="O10" s="13"/>
    </row>
    <row r="11" spans="1:15" ht="17.100000000000001" customHeight="1" x14ac:dyDescent="0.15">
      <c r="A11" s="305"/>
      <c r="B11" s="653" t="s">
        <v>515</v>
      </c>
      <c r="C11" s="654"/>
      <c r="D11" s="336">
        <f>SUM(D12:D22)</f>
        <v>53330</v>
      </c>
      <c r="E11" s="336">
        <f>SUM(E12:E22)</f>
        <v>50533</v>
      </c>
      <c r="F11" s="336">
        <f t="shared" ref="F11" si="2">SUM(F12:F22)</f>
        <v>439566</v>
      </c>
      <c r="G11" s="336">
        <f>SUM(G12:G22)</f>
        <v>58594</v>
      </c>
      <c r="H11" s="336">
        <f>SUM(H12:H22)</f>
        <v>48922</v>
      </c>
      <c r="I11" s="336">
        <f t="shared" ref="I11" si="3">SUM(I12:I22)</f>
        <v>463806</v>
      </c>
      <c r="J11" s="398">
        <f>G11-D11</f>
        <v>5264</v>
      </c>
      <c r="K11" s="336">
        <f>H11-E11</f>
        <v>-1611</v>
      </c>
      <c r="L11" s="339">
        <f t="shared" ref="L11:L22" si="4">I11-F11</f>
        <v>24240</v>
      </c>
      <c r="N11" s="3"/>
      <c r="O11" s="13"/>
    </row>
    <row r="12" spans="1:15" ht="17.100000000000001" customHeight="1" x14ac:dyDescent="0.15">
      <c r="A12" s="306"/>
      <c r="B12" s="302"/>
      <c r="C12" s="303" t="s">
        <v>296</v>
      </c>
      <c r="D12" s="336">
        <v>18536</v>
      </c>
      <c r="E12" s="336">
        <v>17339</v>
      </c>
      <c r="F12" s="336">
        <v>156031</v>
      </c>
      <c r="G12" s="336">
        <v>20508</v>
      </c>
      <c r="H12" s="336">
        <v>16489</v>
      </c>
      <c r="I12" s="336">
        <v>161488</v>
      </c>
      <c r="J12" s="398">
        <f>G12-D12</f>
        <v>1972</v>
      </c>
      <c r="K12" s="336">
        <f t="shared" ref="K12:K22" si="5">H12-E12</f>
        <v>-850</v>
      </c>
      <c r="L12" s="339">
        <f t="shared" si="4"/>
        <v>5457</v>
      </c>
      <c r="N12" s="3"/>
      <c r="O12" s="13"/>
    </row>
    <row r="13" spans="1:15" ht="17.100000000000001" customHeight="1" x14ac:dyDescent="0.15">
      <c r="A13" s="306"/>
      <c r="B13" s="302"/>
      <c r="C13" s="304" t="s">
        <v>297</v>
      </c>
      <c r="D13" s="336">
        <v>3920</v>
      </c>
      <c r="E13" s="336">
        <v>3661</v>
      </c>
      <c r="F13" s="336">
        <v>32121</v>
      </c>
      <c r="G13" s="336">
        <v>4294</v>
      </c>
      <c r="H13" s="336">
        <v>3515</v>
      </c>
      <c r="I13" s="336">
        <v>33609</v>
      </c>
      <c r="J13" s="398">
        <f t="shared" ref="J13:J22" si="6">G13-D13</f>
        <v>374</v>
      </c>
      <c r="K13" s="336">
        <f t="shared" si="5"/>
        <v>-146</v>
      </c>
      <c r="L13" s="339">
        <f>I13-F13</f>
        <v>1488</v>
      </c>
      <c r="N13" s="3"/>
      <c r="O13" s="13"/>
    </row>
    <row r="14" spans="1:15" ht="17.100000000000001" customHeight="1" x14ac:dyDescent="0.15">
      <c r="A14" s="306"/>
      <c r="B14" s="302"/>
      <c r="C14" s="304" t="s">
        <v>298</v>
      </c>
      <c r="D14" s="336">
        <v>3214</v>
      </c>
      <c r="E14" s="336">
        <v>3085</v>
      </c>
      <c r="F14" s="336">
        <v>19879</v>
      </c>
      <c r="G14" s="336">
        <v>3448</v>
      </c>
      <c r="H14" s="336">
        <v>2883</v>
      </c>
      <c r="I14" s="336">
        <v>19521</v>
      </c>
      <c r="J14" s="398">
        <f t="shared" si="6"/>
        <v>234</v>
      </c>
      <c r="K14" s="336">
        <f t="shared" si="5"/>
        <v>-202</v>
      </c>
      <c r="L14" s="339">
        <f t="shared" si="4"/>
        <v>-358</v>
      </c>
      <c r="N14" s="3"/>
      <c r="O14" s="13"/>
    </row>
    <row r="15" spans="1:15" ht="17.100000000000001" customHeight="1" x14ac:dyDescent="0.15">
      <c r="A15" s="306"/>
      <c r="B15" s="302"/>
      <c r="C15" s="304" t="s">
        <v>299</v>
      </c>
      <c r="D15" s="336">
        <v>5391</v>
      </c>
      <c r="E15" s="336">
        <v>5206</v>
      </c>
      <c r="F15" s="336">
        <v>55345</v>
      </c>
      <c r="G15" s="336">
        <v>6059</v>
      </c>
      <c r="H15" s="336">
        <v>5261</v>
      </c>
      <c r="I15" s="336">
        <v>62012</v>
      </c>
      <c r="J15" s="398">
        <f t="shared" si="6"/>
        <v>668</v>
      </c>
      <c r="K15" s="336">
        <f t="shared" si="5"/>
        <v>55</v>
      </c>
      <c r="L15" s="339">
        <f t="shared" si="4"/>
        <v>6667</v>
      </c>
      <c r="N15" s="3"/>
      <c r="O15" s="13"/>
    </row>
    <row r="16" spans="1:15" ht="17.100000000000001" customHeight="1" x14ac:dyDescent="0.15">
      <c r="A16" s="306"/>
      <c r="B16" s="302"/>
      <c r="C16" s="304" t="s">
        <v>300</v>
      </c>
      <c r="D16" s="336">
        <v>2993</v>
      </c>
      <c r="E16" s="336">
        <v>2874</v>
      </c>
      <c r="F16" s="336">
        <v>24455</v>
      </c>
      <c r="G16" s="336">
        <v>3057</v>
      </c>
      <c r="H16" s="336">
        <v>2585</v>
      </c>
      <c r="I16" s="336">
        <v>25009</v>
      </c>
      <c r="J16" s="398">
        <f t="shared" si="6"/>
        <v>64</v>
      </c>
      <c r="K16" s="336">
        <f t="shared" si="5"/>
        <v>-289</v>
      </c>
      <c r="L16" s="339">
        <f t="shared" si="4"/>
        <v>554</v>
      </c>
      <c r="N16" s="3"/>
      <c r="O16" s="13"/>
    </row>
    <row r="17" spans="1:15" ht="17.100000000000001" customHeight="1" x14ac:dyDescent="0.15">
      <c r="A17" s="306"/>
      <c r="B17" s="302"/>
      <c r="C17" s="304" t="s">
        <v>301</v>
      </c>
      <c r="D17" s="336">
        <v>2425</v>
      </c>
      <c r="E17" s="336">
        <v>2398</v>
      </c>
      <c r="F17" s="336">
        <v>20501</v>
      </c>
      <c r="G17" s="336">
        <v>2575</v>
      </c>
      <c r="H17" s="336">
        <v>2326</v>
      </c>
      <c r="I17" s="336">
        <v>20826</v>
      </c>
      <c r="J17" s="398">
        <f t="shared" si="6"/>
        <v>150</v>
      </c>
      <c r="K17" s="336">
        <f t="shared" si="5"/>
        <v>-72</v>
      </c>
      <c r="L17" s="339">
        <f>I17-F17</f>
        <v>325</v>
      </c>
      <c r="N17" s="3"/>
      <c r="O17" s="13"/>
    </row>
    <row r="18" spans="1:15" ht="17.100000000000001" customHeight="1" x14ac:dyDescent="0.15">
      <c r="A18" s="306"/>
      <c r="B18" s="302"/>
      <c r="C18" s="304" t="s">
        <v>302</v>
      </c>
      <c r="D18" s="336">
        <v>5710</v>
      </c>
      <c r="E18" s="336">
        <v>5275</v>
      </c>
      <c r="F18" s="336">
        <v>44432</v>
      </c>
      <c r="G18" s="336">
        <v>6093</v>
      </c>
      <c r="H18" s="336">
        <v>5017</v>
      </c>
      <c r="I18" s="336">
        <v>47189</v>
      </c>
      <c r="J18" s="398">
        <f t="shared" si="6"/>
        <v>383</v>
      </c>
      <c r="K18" s="336">
        <f t="shared" si="5"/>
        <v>-258</v>
      </c>
      <c r="L18" s="339">
        <f t="shared" si="4"/>
        <v>2757</v>
      </c>
      <c r="N18" s="3"/>
      <c r="O18" s="13"/>
    </row>
    <row r="19" spans="1:15" ht="17.100000000000001" customHeight="1" x14ac:dyDescent="0.15">
      <c r="A19" s="306"/>
      <c r="B19" s="302"/>
      <c r="C19" s="304" t="s">
        <v>303</v>
      </c>
      <c r="D19" s="336">
        <v>2155</v>
      </c>
      <c r="E19" s="336">
        <v>2043</v>
      </c>
      <c r="F19" s="336">
        <v>21729</v>
      </c>
      <c r="G19" s="336">
        <v>2570</v>
      </c>
      <c r="H19" s="336">
        <v>2199</v>
      </c>
      <c r="I19" s="336">
        <v>23879</v>
      </c>
      <c r="J19" s="398">
        <f t="shared" si="6"/>
        <v>415</v>
      </c>
      <c r="K19" s="336">
        <f t="shared" si="5"/>
        <v>156</v>
      </c>
      <c r="L19" s="339">
        <f>I19-F19</f>
        <v>2150</v>
      </c>
      <c r="N19" s="3"/>
      <c r="O19" s="13"/>
    </row>
    <row r="20" spans="1:15" ht="17.100000000000001" customHeight="1" x14ac:dyDescent="0.15">
      <c r="A20" s="306"/>
      <c r="B20" s="302"/>
      <c r="C20" s="304" t="s">
        <v>304</v>
      </c>
      <c r="D20" s="336">
        <v>4543</v>
      </c>
      <c r="E20" s="336">
        <v>4368</v>
      </c>
      <c r="F20" s="336">
        <v>37062</v>
      </c>
      <c r="G20" s="336">
        <v>4939</v>
      </c>
      <c r="H20" s="336">
        <v>4169</v>
      </c>
      <c r="I20" s="336">
        <v>38527</v>
      </c>
      <c r="J20" s="398">
        <f t="shared" si="6"/>
        <v>396</v>
      </c>
      <c r="K20" s="336">
        <f t="shared" si="5"/>
        <v>-199</v>
      </c>
      <c r="L20" s="339">
        <f>I20-F20</f>
        <v>1465</v>
      </c>
    </row>
    <row r="21" spans="1:15" ht="20.25" customHeight="1" x14ac:dyDescent="0.15">
      <c r="A21" s="306"/>
      <c r="B21" s="302"/>
      <c r="C21" s="304" t="s">
        <v>305</v>
      </c>
      <c r="D21" s="336">
        <v>3055</v>
      </c>
      <c r="E21" s="336">
        <v>2918</v>
      </c>
      <c r="F21" s="336">
        <v>18360</v>
      </c>
      <c r="G21" s="336">
        <v>3447</v>
      </c>
      <c r="H21" s="336">
        <v>3001</v>
      </c>
      <c r="I21" s="336">
        <v>20398</v>
      </c>
      <c r="J21" s="398">
        <f t="shared" si="6"/>
        <v>392</v>
      </c>
      <c r="K21" s="336">
        <f t="shared" si="5"/>
        <v>83</v>
      </c>
      <c r="L21" s="339">
        <f t="shared" si="4"/>
        <v>2038</v>
      </c>
    </row>
    <row r="22" spans="1:15" ht="20.25" customHeight="1" x14ac:dyDescent="0.15">
      <c r="A22" s="306"/>
      <c r="B22" s="302"/>
      <c r="C22" s="304" t="s">
        <v>306</v>
      </c>
      <c r="D22" s="336">
        <v>1388</v>
      </c>
      <c r="E22" s="336">
        <v>1366</v>
      </c>
      <c r="F22" s="336">
        <v>9651</v>
      </c>
      <c r="G22" s="336">
        <v>1604</v>
      </c>
      <c r="H22" s="336">
        <v>1477</v>
      </c>
      <c r="I22" s="336">
        <v>11348</v>
      </c>
      <c r="J22" s="398">
        <f t="shared" si="6"/>
        <v>216</v>
      </c>
      <c r="K22" s="336">
        <f t="shared" si="5"/>
        <v>111</v>
      </c>
      <c r="L22" s="339">
        <f t="shared" si="4"/>
        <v>1697</v>
      </c>
    </row>
    <row r="23" spans="1:15" ht="17.100000000000001" customHeight="1" thickBot="1" x14ac:dyDescent="0.2">
      <c r="A23" s="307"/>
      <c r="B23" s="655" t="s">
        <v>516</v>
      </c>
      <c r="C23" s="656"/>
      <c r="D23" s="340">
        <v>14318</v>
      </c>
      <c r="E23" s="340">
        <v>13752</v>
      </c>
      <c r="F23" s="340">
        <v>114053</v>
      </c>
      <c r="G23" s="340">
        <v>14890</v>
      </c>
      <c r="H23" s="340">
        <v>13283</v>
      </c>
      <c r="I23" s="340">
        <v>117318</v>
      </c>
      <c r="J23" s="399">
        <f>G23-D23</f>
        <v>572</v>
      </c>
      <c r="K23" s="340">
        <f>H23-E23</f>
        <v>-469</v>
      </c>
      <c r="L23" s="341">
        <f>I23-F23</f>
        <v>3265</v>
      </c>
      <c r="N23" s="3"/>
      <c r="O23" s="13"/>
    </row>
    <row r="24" spans="1:15" ht="15" customHeight="1" x14ac:dyDescent="0.15">
      <c r="A24" s="538" t="s">
        <v>232</v>
      </c>
      <c r="B24" s="538"/>
      <c r="C24" s="538"/>
      <c r="D24" s="538"/>
      <c r="E24" s="538"/>
      <c r="F24" s="538"/>
      <c r="G24" s="538"/>
      <c r="H24" s="538"/>
      <c r="I24" s="694" t="s">
        <v>524</v>
      </c>
      <c r="J24" s="694"/>
      <c r="K24" s="694"/>
      <c r="L24" s="694"/>
    </row>
    <row r="25" spans="1:15" ht="15" customHeight="1" x14ac:dyDescent="0.15">
      <c r="A25" s="538" t="s">
        <v>344</v>
      </c>
      <c r="B25" s="538"/>
      <c r="C25" s="538"/>
      <c r="D25" s="538"/>
      <c r="E25" s="538"/>
      <c r="F25" s="538"/>
      <c r="G25" s="538"/>
      <c r="H25" s="538"/>
      <c r="I25" s="69"/>
      <c r="J25" s="69"/>
      <c r="K25" s="69"/>
      <c r="L25" s="69"/>
    </row>
    <row r="26" spans="1:15" ht="15" customHeight="1" x14ac:dyDescent="0.15">
      <c r="A26" s="538"/>
      <c r="B26" s="538"/>
      <c r="C26" s="3"/>
      <c r="D26" s="3"/>
      <c r="E26" s="3"/>
      <c r="F26" s="3"/>
      <c r="G26" s="3"/>
      <c r="H26" s="3"/>
      <c r="I26" s="538"/>
      <c r="J26" s="538"/>
      <c r="K26" s="538"/>
      <c r="L26" s="2"/>
    </row>
    <row r="27" spans="1:15" ht="15" customHeight="1" thickBot="1" x14ac:dyDescent="0.2">
      <c r="A27" s="538" t="s">
        <v>353</v>
      </c>
      <c r="B27" s="538"/>
      <c r="C27" s="538"/>
      <c r="D27" s="538"/>
      <c r="E27" s="538"/>
      <c r="F27" s="538"/>
      <c r="G27" s="538"/>
      <c r="H27" s="538"/>
      <c r="I27" s="538"/>
      <c r="J27" s="538"/>
      <c r="K27" s="538"/>
      <c r="L27" s="2" t="s">
        <v>10</v>
      </c>
    </row>
    <row r="28" spans="1:15" ht="22.5" customHeight="1" x14ac:dyDescent="0.15">
      <c r="A28" s="675" t="s">
        <v>11</v>
      </c>
      <c r="B28" s="676"/>
      <c r="C28" s="691"/>
      <c r="D28" s="659" t="s">
        <v>346</v>
      </c>
      <c r="E28" s="660"/>
      <c r="F28" s="670"/>
      <c r="G28" s="659" t="s">
        <v>349</v>
      </c>
      <c r="H28" s="660"/>
      <c r="I28" s="670"/>
      <c r="J28" s="659" t="s">
        <v>352</v>
      </c>
      <c r="K28" s="660"/>
      <c r="L28" s="661"/>
    </row>
    <row r="29" spans="1:15" ht="22.5" customHeight="1" x14ac:dyDescent="0.15">
      <c r="A29" s="678"/>
      <c r="B29" s="679"/>
      <c r="C29" s="692"/>
      <c r="D29" s="537" t="s">
        <v>347</v>
      </c>
      <c r="E29" s="662" t="s">
        <v>348</v>
      </c>
      <c r="F29" s="669"/>
      <c r="G29" s="537" t="s">
        <v>350</v>
      </c>
      <c r="H29" s="662" t="s">
        <v>351</v>
      </c>
      <c r="I29" s="669"/>
      <c r="J29" s="537" t="s">
        <v>350</v>
      </c>
      <c r="K29" s="662" t="s">
        <v>351</v>
      </c>
      <c r="L29" s="663"/>
    </row>
    <row r="30" spans="1:15" ht="15" customHeight="1" x14ac:dyDescent="0.15">
      <c r="A30" s="688" t="s">
        <v>14</v>
      </c>
      <c r="B30" s="689"/>
      <c r="C30" s="690"/>
      <c r="D30" s="342">
        <f>SUM(D31,D43)</f>
        <v>13073</v>
      </c>
      <c r="E30" s="664">
        <f>SUM(E31,E43)</f>
        <v>189255</v>
      </c>
      <c r="F30" s="693">
        <f t="shared" ref="F30:L30" si="7">SUM(F31,F43)</f>
        <v>0</v>
      </c>
      <c r="G30" s="343">
        <f t="shared" si="7"/>
        <v>10634</v>
      </c>
      <c r="H30" s="664">
        <f t="shared" si="7"/>
        <v>116348</v>
      </c>
      <c r="I30" s="664">
        <f t="shared" si="7"/>
        <v>0</v>
      </c>
      <c r="J30" s="344">
        <f t="shared" si="7"/>
        <v>2439</v>
      </c>
      <c r="K30" s="664">
        <f t="shared" si="7"/>
        <v>72907</v>
      </c>
      <c r="L30" s="665">
        <f t="shared" si="7"/>
        <v>0</v>
      </c>
    </row>
    <row r="31" spans="1:15" ht="15" customHeight="1" x14ac:dyDescent="0.15">
      <c r="A31" s="305"/>
      <c r="B31" s="653" t="s">
        <v>515</v>
      </c>
      <c r="C31" s="654"/>
      <c r="D31" s="342">
        <f>SUM(D32:D42)</f>
        <v>10493</v>
      </c>
      <c r="E31" s="657">
        <f>SUM(E32:F42)</f>
        <v>153923</v>
      </c>
      <c r="F31" s="668"/>
      <c r="G31" s="343">
        <f>SUM(G32:G42)</f>
        <v>8456</v>
      </c>
      <c r="H31" s="657">
        <f>SUM(H32:I42)</f>
        <v>92246</v>
      </c>
      <c r="I31" s="657"/>
      <c r="J31" s="139">
        <f>SUM(J32:J42)</f>
        <v>2037</v>
      </c>
      <c r="K31" s="657">
        <f>SUM(K32:L42)</f>
        <v>61677</v>
      </c>
      <c r="L31" s="658"/>
    </row>
    <row r="32" spans="1:15" ht="15" customHeight="1" x14ac:dyDescent="0.15">
      <c r="A32" s="306"/>
      <c r="B32" s="302"/>
      <c r="C32" s="303" t="s">
        <v>296</v>
      </c>
      <c r="D32" s="342">
        <v>3597</v>
      </c>
      <c r="E32" s="657">
        <v>51370</v>
      </c>
      <c r="F32" s="668"/>
      <c r="G32" s="343">
        <v>2744</v>
      </c>
      <c r="H32" s="657">
        <v>27500</v>
      </c>
      <c r="I32" s="657"/>
      <c r="J32" s="139">
        <v>853</v>
      </c>
      <c r="K32" s="657">
        <v>23870</v>
      </c>
      <c r="L32" s="658"/>
    </row>
    <row r="33" spans="1:12" ht="15" customHeight="1" x14ac:dyDescent="0.15">
      <c r="A33" s="306"/>
      <c r="B33" s="302"/>
      <c r="C33" s="304" t="s">
        <v>297</v>
      </c>
      <c r="D33" s="342">
        <v>848</v>
      </c>
      <c r="E33" s="657">
        <v>12224</v>
      </c>
      <c r="F33" s="668"/>
      <c r="G33" s="343">
        <v>685</v>
      </c>
      <c r="H33" s="657">
        <v>7212</v>
      </c>
      <c r="I33" s="657"/>
      <c r="J33" s="139">
        <v>163</v>
      </c>
      <c r="K33" s="657">
        <v>5012</v>
      </c>
      <c r="L33" s="658"/>
    </row>
    <row r="34" spans="1:12" ht="15" customHeight="1" x14ac:dyDescent="0.15">
      <c r="A34" s="306"/>
      <c r="B34" s="302"/>
      <c r="C34" s="304" t="s">
        <v>298</v>
      </c>
      <c r="D34" s="342">
        <v>638</v>
      </c>
      <c r="E34" s="657">
        <v>7272</v>
      </c>
      <c r="F34" s="668"/>
      <c r="G34" s="343">
        <v>531</v>
      </c>
      <c r="H34" s="657">
        <v>5392</v>
      </c>
      <c r="I34" s="657"/>
      <c r="J34" s="139">
        <v>107</v>
      </c>
      <c r="K34" s="657">
        <v>1880</v>
      </c>
      <c r="L34" s="658"/>
    </row>
    <row r="35" spans="1:12" ht="15" customHeight="1" x14ac:dyDescent="0.15">
      <c r="A35" s="306"/>
      <c r="B35" s="302"/>
      <c r="C35" s="304" t="s">
        <v>307</v>
      </c>
      <c r="D35" s="342">
        <v>1411</v>
      </c>
      <c r="E35" s="657">
        <v>26596</v>
      </c>
      <c r="F35" s="668"/>
      <c r="G35" s="343">
        <v>1131</v>
      </c>
      <c r="H35" s="657">
        <v>13700</v>
      </c>
      <c r="I35" s="657"/>
      <c r="J35" s="139">
        <v>280</v>
      </c>
      <c r="K35" s="657">
        <v>12896</v>
      </c>
      <c r="L35" s="658"/>
    </row>
    <row r="36" spans="1:12" ht="15" customHeight="1" x14ac:dyDescent="0.15">
      <c r="A36" s="306"/>
      <c r="B36" s="302"/>
      <c r="C36" s="304" t="s">
        <v>308</v>
      </c>
      <c r="D36" s="342">
        <v>461</v>
      </c>
      <c r="E36" s="657">
        <v>7150</v>
      </c>
      <c r="F36" s="668"/>
      <c r="G36" s="343">
        <v>389</v>
      </c>
      <c r="H36" s="657">
        <v>4781</v>
      </c>
      <c r="I36" s="657"/>
      <c r="J36" s="139">
        <v>72</v>
      </c>
      <c r="K36" s="657">
        <v>2369</v>
      </c>
      <c r="L36" s="658"/>
    </row>
    <row r="37" spans="1:12" ht="15" customHeight="1" x14ac:dyDescent="0.15">
      <c r="A37" s="306"/>
      <c r="B37" s="302"/>
      <c r="C37" s="304" t="s">
        <v>309</v>
      </c>
      <c r="D37" s="342">
        <v>482</v>
      </c>
      <c r="E37" s="657">
        <v>6842</v>
      </c>
      <c r="F37" s="668"/>
      <c r="G37" s="343">
        <v>409</v>
      </c>
      <c r="H37" s="657">
        <v>5204</v>
      </c>
      <c r="I37" s="657"/>
      <c r="J37" s="139">
        <v>73</v>
      </c>
      <c r="K37" s="657">
        <v>1638</v>
      </c>
      <c r="L37" s="658"/>
    </row>
    <row r="38" spans="1:12" ht="15" customHeight="1" x14ac:dyDescent="0.15">
      <c r="A38" s="306"/>
      <c r="B38" s="302"/>
      <c r="C38" s="304" t="s">
        <v>310</v>
      </c>
      <c r="D38" s="342">
        <v>1024</v>
      </c>
      <c r="E38" s="657">
        <v>13134</v>
      </c>
      <c r="F38" s="668"/>
      <c r="G38" s="343">
        <v>854</v>
      </c>
      <c r="H38" s="657">
        <v>9079</v>
      </c>
      <c r="I38" s="657"/>
      <c r="J38" s="139">
        <v>170</v>
      </c>
      <c r="K38" s="657">
        <v>4055</v>
      </c>
      <c r="L38" s="658"/>
    </row>
    <row r="39" spans="1:12" ht="15" customHeight="1" x14ac:dyDescent="0.15">
      <c r="A39" s="306"/>
      <c r="B39" s="302"/>
      <c r="C39" s="304" t="s">
        <v>311</v>
      </c>
      <c r="D39" s="342">
        <v>451</v>
      </c>
      <c r="E39" s="657">
        <v>6221</v>
      </c>
      <c r="F39" s="668"/>
      <c r="G39" s="343">
        <v>357</v>
      </c>
      <c r="H39" s="657">
        <v>3944</v>
      </c>
      <c r="I39" s="657"/>
      <c r="J39" s="139">
        <v>94</v>
      </c>
      <c r="K39" s="657">
        <v>2277</v>
      </c>
      <c r="L39" s="658"/>
    </row>
    <row r="40" spans="1:12" ht="15" customHeight="1" x14ac:dyDescent="0.15">
      <c r="A40" s="306"/>
      <c r="B40" s="302"/>
      <c r="C40" s="304" t="s">
        <v>312</v>
      </c>
      <c r="D40" s="342">
        <v>720</v>
      </c>
      <c r="E40" s="657">
        <v>13277</v>
      </c>
      <c r="F40" s="668"/>
      <c r="G40" s="343">
        <v>610</v>
      </c>
      <c r="H40" s="657">
        <v>7741</v>
      </c>
      <c r="I40" s="657"/>
      <c r="J40" s="139">
        <v>110</v>
      </c>
      <c r="K40" s="657">
        <v>5536</v>
      </c>
      <c r="L40" s="658"/>
    </row>
    <row r="41" spans="1:12" ht="15" customHeight="1" x14ac:dyDescent="0.15">
      <c r="A41" s="306"/>
      <c r="B41" s="302"/>
      <c r="C41" s="304" t="s">
        <v>313</v>
      </c>
      <c r="D41" s="342">
        <v>640</v>
      </c>
      <c r="E41" s="657">
        <v>6851</v>
      </c>
      <c r="F41" s="668"/>
      <c r="G41" s="343">
        <v>562</v>
      </c>
      <c r="H41" s="657">
        <v>5412</v>
      </c>
      <c r="I41" s="657"/>
      <c r="J41" s="139">
        <v>78</v>
      </c>
      <c r="K41" s="657">
        <v>1439</v>
      </c>
      <c r="L41" s="658"/>
    </row>
    <row r="42" spans="1:12" ht="15" customHeight="1" x14ac:dyDescent="0.15">
      <c r="A42" s="306"/>
      <c r="B42" s="302"/>
      <c r="C42" s="304" t="s">
        <v>314</v>
      </c>
      <c r="D42" s="342">
        <v>221</v>
      </c>
      <c r="E42" s="657">
        <v>2986</v>
      </c>
      <c r="F42" s="668"/>
      <c r="G42" s="343">
        <v>184</v>
      </c>
      <c r="H42" s="657">
        <v>2281</v>
      </c>
      <c r="I42" s="657"/>
      <c r="J42" s="139">
        <v>37</v>
      </c>
      <c r="K42" s="657">
        <v>705</v>
      </c>
      <c r="L42" s="658"/>
    </row>
    <row r="43" spans="1:12" ht="15" customHeight="1" thickBot="1" x14ac:dyDescent="0.2">
      <c r="A43" s="307"/>
      <c r="B43" s="655" t="s">
        <v>516</v>
      </c>
      <c r="C43" s="656"/>
      <c r="D43" s="345">
        <v>2580</v>
      </c>
      <c r="E43" s="666">
        <v>35332</v>
      </c>
      <c r="F43" s="671"/>
      <c r="G43" s="346">
        <v>2178</v>
      </c>
      <c r="H43" s="666">
        <v>24102</v>
      </c>
      <c r="I43" s="666"/>
      <c r="J43" s="347">
        <v>402</v>
      </c>
      <c r="K43" s="666">
        <v>11230</v>
      </c>
      <c r="L43" s="667"/>
    </row>
    <row r="44" spans="1:12" ht="15" customHeight="1" x14ac:dyDescent="0.15">
      <c r="A44" s="35"/>
      <c r="B44" s="35"/>
      <c r="C44" s="538" t="s">
        <v>366</v>
      </c>
      <c r="D44" s="36"/>
      <c r="E44" s="39"/>
      <c r="F44" s="39"/>
      <c r="G44" s="18"/>
      <c r="H44" s="34"/>
      <c r="I44" s="34"/>
      <c r="J44" s="18"/>
      <c r="K44" s="34"/>
      <c r="L44" s="539" t="s">
        <v>527</v>
      </c>
    </row>
    <row r="45" spans="1:12" ht="15" customHeight="1" x14ac:dyDescent="0.15">
      <c r="A45" s="35"/>
      <c r="B45" s="35"/>
      <c r="C45" s="538" t="s">
        <v>367</v>
      </c>
      <c r="D45" s="36"/>
      <c r="E45" s="39"/>
      <c r="F45" s="39"/>
      <c r="G45" s="18"/>
      <c r="H45" s="34"/>
      <c r="I45" s="34"/>
      <c r="J45" s="18"/>
      <c r="K45" s="34"/>
      <c r="L45" s="34"/>
    </row>
    <row r="46" spans="1:12" ht="15" customHeight="1" x14ac:dyDescent="0.15">
      <c r="L46" s="2"/>
    </row>
  </sheetData>
  <sheetProtection sheet="1"/>
  <mergeCells count="63">
    <mergeCell ref="E43:F43"/>
    <mergeCell ref="E32:F32"/>
    <mergeCell ref="C1:L1"/>
    <mergeCell ref="A3:L3"/>
    <mergeCell ref="A5:L6"/>
    <mergeCell ref="A8:C9"/>
    <mergeCell ref="J8:L8"/>
    <mergeCell ref="G8:I8"/>
    <mergeCell ref="D8:F8"/>
    <mergeCell ref="A10:C10"/>
    <mergeCell ref="A30:C30"/>
    <mergeCell ref="A28:C29"/>
    <mergeCell ref="E30:F30"/>
    <mergeCell ref="E31:F31"/>
    <mergeCell ref="I24:L24"/>
    <mergeCell ref="D28:F28"/>
    <mergeCell ref="E29:F29"/>
    <mergeCell ref="G28:I28"/>
    <mergeCell ref="H29:I29"/>
    <mergeCell ref="H30:I30"/>
    <mergeCell ref="H31:I31"/>
    <mergeCell ref="E33:F33"/>
    <mergeCell ref="E34:F34"/>
    <mergeCell ref="E35:F35"/>
    <mergeCell ref="E36:F36"/>
    <mergeCell ref="E42:F42"/>
    <mergeCell ref="E38:F38"/>
    <mergeCell ref="E39:F39"/>
    <mergeCell ref="E40:F40"/>
    <mergeCell ref="E41:F41"/>
    <mergeCell ref="E37:F37"/>
    <mergeCell ref="H43:I43"/>
    <mergeCell ref="H32:I32"/>
    <mergeCell ref="H33:I33"/>
    <mergeCell ref="H34:I34"/>
    <mergeCell ref="H35:I35"/>
    <mergeCell ref="K40:L40"/>
    <mergeCell ref="H36:I36"/>
    <mergeCell ref="H37:I37"/>
    <mergeCell ref="H38:I38"/>
    <mergeCell ref="H39:I39"/>
    <mergeCell ref="H40:I40"/>
    <mergeCell ref="K35:L35"/>
    <mergeCell ref="K36:L36"/>
    <mergeCell ref="K37:L37"/>
    <mergeCell ref="K38:L38"/>
    <mergeCell ref="K39:L39"/>
    <mergeCell ref="B11:C11"/>
    <mergeCell ref="B23:C23"/>
    <mergeCell ref="B43:C43"/>
    <mergeCell ref="B31:C31"/>
    <mergeCell ref="K41:L41"/>
    <mergeCell ref="K42:L42"/>
    <mergeCell ref="H41:I41"/>
    <mergeCell ref="H42:I42"/>
    <mergeCell ref="J28:L28"/>
    <mergeCell ref="K29:L29"/>
    <mergeCell ref="K30:L30"/>
    <mergeCell ref="K31:L31"/>
    <mergeCell ref="K43:L43"/>
    <mergeCell ref="K32:L32"/>
    <mergeCell ref="K33:L33"/>
    <mergeCell ref="K34:L34"/>
  </mergeCells>
  <phoneticPr fontId="8"/>
  <conditionalFormatting sqref="C10 C12:C22 A11:B11 B23:C23 C30:L30 D43:L43 C32:L42 D31:L31 G10:L23">
    <cfRule type="expression" dxfId="41" priority="2">
      <formula>MOD(ROW(),2)=0</formula>
    </cfRule>
  </conditionalFormatting>
  <conditionalFormatting sqref="D10:F23">
    <cfRule type="expression" dxfId="4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ignoredErrors>
    <ignoredError sqref="G31 J3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M36"/>
  <sheetViews>
    <sheetView view="pageBreakPreview" zoomScale="60" zoomScaleNormal="100" workbookViewId="0">
      <selection sqref="A1:I36"/>
    </sheetView>
  </sheetViews>
  <sheetFormatPr defaultColWidth="9.140625" defaultRowHeight="24.95" customHeight="1" x14ac:dyDescent="0.15"/>
  <cols>
    <col min="1" max="2" width="3" customWidth="1"/>
    <col min="3" max="3" width="16" customWidth="1"/>
    <col min="4" max="4" width="1.42578125" customWidth="1"/>
    <col min="5" max="5" width="18.85546875" customWidth="1"/>
    <col min="6" max="6" width="1.42578125" customWidth="1"/>
    <col min="7" max="9" width="20.7109375" customWidth="1"/>
    <col min="10" max="13" width="25" style="255" customWidth="1"/>
    <col min="14" max="14" width="9.140625" customWidth="1"/>
  </cols>
  <sheetData>
    <row r="1" spans="1:13" ht="15" customHeight="1" thickBot="1" x14ac:dyDescent="0.2">
      <c r="A1" s="538" t="s">
        <v>461</v>
      </c>
      <c r="B1" s="538"/>
      <c r="C1" s="538"/>
      <c r="D1" s="538"/>
      <c r="E1" s="538"/>
      <c r="F1" s="538"/>
      <c r="G1" s="538"/>
      <c r="H1" s="538"/>
      <c r="I1" s="538"/>
      <c r="M1" s="2" t="s">
        <v>448</v>
      </c>
    </row>
    <row r="2" spans="1:13" ht="14.25" customHeight="1" x14ac:dyDescent="0.15">
      <c r="A2" s="1034" t="s">
        <v>97</v>
      </c>
      <c r="B2" s="1035"/>
      <c r="C2" s="1035"/>
      <c r="D2" s="1035"/>
      <c r="E2" s="1035"/>
      <c r="F2" s="1036"/>
      <c r="G2" s="1024" t="s">
        <v>16</v>
      </c>
      <c r="H2" s="571"/>
      <c r="I2" s="571"/>
      <c r="J2" s="201"/>
      <c r="K2" s="201"/>
      <c r="L2" s="201"/>
      <c r="M2" s="207"/>
    </row>
    <row r="3" spans="1:13" ht="34.5" customHeight="1" x14ac:dyDescent="0.15">
      <c r="A3" s="1037"/>
      <c r="B3" s="679"/>
      <c r="C3" s="679"/>
      <c r="D3" s="679"/>
      <c r="E3" s="679"/>
      <c r="F3" s="680"/>
      <c r="G3" s="1025"/>
      <c r="H3" s="238" t="s">
        <v>494</v>
      </c>
      <c r="I3" s="238" t="s">
        <v>444</v>
      </c>
      <c r="J3" s="238" t="s">
        <v>493</v>
      </c>
      <c r="K3" s="238" t="s">
        <v>445</v>
      </c>
      <c r="L3" s="238" t="s">
        <v>446</v>
      </c>
      <c r="M3" s="241" t="s">
        <v>447</v>
      </c>
    </row>
    <row r="4" spans="1:13" ht="28.5" customHeight="1" x14ac:dyDescent="0.15">
      <c r="A4" s="256"/>
      <c r="B4" s="73"/>
      <c r="C4" s="73"/>
      <c r="D4" s="10"/>
      <c r="E4" s="15" t="s">
        <v>435</v>
      </c>
      <c r="F4" s="30"/>
      <c r="G4" s="460">
        <v>1228</v>
      </c>
      <c r="H4" s="461">
        <v>251</v>
      </c>
      <c r="I4" s="38">
        <v>429</v>
      </c>
      <c r="J4" s="38">
        <v>237</v>
      </c>
      <c r="K4" s="38">
        <v>141</v>
      </c>
      <c r="L4" s="38">
        <v>57</v>
      </c>
      <c r="M4" s="462">
        <v>113</v>
      </c>
    </row>
    <row r="5" spans="1:13" ht="28.5" customHeight="1" x14ac:dyDescent="0.15">
      <c r="A5" s="960" t="s">
        <v>98</v>
      </c>
      <c r="B5" s="921"/>
      <c r="C5" s="903"/>
      <c r="D5" s="557"/>
      <c r="E5" s="264" t="s">
        <v>436</v>
      </c>
      <c r="F5" s="265"/>
      <c r="G5" s="463">
        <v>15407</v>
      </c>
      <c r="H5" s="464">
        <v>337</v>
      </c>
      <c r="I5" s="465">
        <v>1310</v>
      </c>
      <c r="J5" s="465">
        <v>1851</v>
      </c>
      <c r="K5" s="465">
        <v>2060</v>
      </c>
      <c r="L5" s="465">
        <v>1410</v>
      </c>
      <c r="M5" s="466">
        <v>8439</v>
      </c>
    </row>
    <row r="6" spans="1:13" ht="28.5" customHeight="1" x14ac:dyDescent="0.15">
      <c r="A6" s="11"/>
      <c r="B6" s="538"/>
      <c r="C6" s="553"/>
      <c r="D6" s="243"/>
      <c r="E6" s="954" t="s">
        <v>437</v>
      </c>
      <c r="F6" s="955"/>
      <c r="G6" s="467">
        <v>13834</v>
      </c>
      <c r="H6" s="468" t="s">
        <v>411</v>
      </c>
      <c r="I6" s="279">
        <v>943</v>
      </c>
      <c r="J6" s="279">
        <v>1563</v>
      </c>
      <c r="K6" s="279">
        <v>1886</v>
      </c>
      <c r="L6" s="279">
        <v>1327</v>
      </c>
      <c r="M6" s="469">
        <v>8115</v>
      </c>
    </row>
    <row r="7" spans="1:13" ht="28.5" customHeight="1" x14ac:dyDescent="0.15">
      <c r="A7" s="257"/>
      <c r="B7" s="936" t="s">
        <v>495</v>
      </c>
      <c r="C7" s="938"/>
      <c r="D7" s="10"/>
      <c r="E7" s="15" t="s">
        <v>435</v>
      </c>
      <c r="F7" s="30"/>
      <c r="G7" s="470">
        <v>485</v>
      </c>
      <c r="H7" s="471">
        <v>50</v>
      </c>
      <c r="I7" s="70">
        <v>182</v>
      </c>
      <c r="J7" s="70">
        <v>97</v>
      </c>
      <c r="K7" s="70">
        <v>60</v>
      </c>
      <c r="L7" s="70">
        <v>29</v>
      </c>
      <c r="M7" s="472">
        <v>67</v>
      </c>
    </row>
    <row r="8" spans="1:13" ht="28.5" customHeight="1" x14ac:dyDescent="0.15">
      <c r="A8" s="11"/>
      <c r="B8" s="1026"/>
      <c r="C8" s="1027"/>
      <c r="D8" s="557"/>
      <c r="E8" s="264" t="s">
        <v>436</v>
      </c>
      <c r="F8" s="265"/>
      <c r="G8" s="463">
        <v>7663</v>
      </c>
      <c r="H8" s="464">
        <v>61</v>
      </c>
      <c r="I8" s="465">
        <v>544</v>
      </c>
      <c r="J8" s="465">
        <v>796</v>
      </c>
      <c r="K8" s="465">
        <v>934</v>
      </c>
      <c r="L8" s="465">
        <v>721</v>
      </c>
      <c r="M8" s="466">
        <v>4607</v>
      </c>
    </row>
    <row r="9" spans="1:13" ht="28.5" customHeight="1" x14ac:dyDescent="0.15">
      <c r="A9" s="11"/>
      <c r="B9" s="1026"/>
      <c r="C9" s="1027"/>
      <c r="D9" s="243"/>
      <c r="E9" s="954" t="s">
        <v>437</v>
      </c>
      <c r="F9" s="955"/>
      <c r="G9" s="467">
        <v>6895</v>
      </c>
      <c r="H9" s="468" t="s">
        <v>411</v>
      </c>
      <c r="I9" s="279">
        <v>413</v>
      </c>
      <c r="J9" s="279">
        <v>642</v>
      </c>
      <c r="K9" s="279">
        <v>822</v>
      </c>
      <c r="L9" s="279">
        <v>671</v>
      </c>
      <c r="M9" s="469">
        <v>4347</v>
      </c>
    </row>
    <row r="10" spans="1:13" ht="28.5" customHeight="1" x14ac:dyDescent="0.15">
      <c r="A10" s="257"/>
      <c r="B10" s="260"/>
      <c r="C10" s="74"/>
      <c r="D10" s="10"/>
      <c r="E10" s="15" t="s">
        <v>435</v>
      </c>
      <c r="F10" s="30"/>
      <c r="G10" s="470">
        <v>3</v>
      </c>
      <c r="H10" s="471" t="s">
        <v>411</v>
      </c>
      <c r="I10" s="70">
        <v>1</v>
      </c>
      <c r="J10" s="70" t="s">
        <v>411</v>
      </c>
      <c r="K10" s="70" t="s">
        <v>411</v>
      </c>
      <c r="L10" s="70" t="s">
        <v>411</v>
      </c>
      <c r="M10" s="472">
        <v>2</v>
      </c>
    </row>
    <row r="11" spans="1:13" ht="28.5" customHeight="1" x14ac:dyDescent="0.15">
      <c r="A11" s="257"/>
      <c r="B11" s="260"/>
      <c r="C11" s="549" t="s">
        <v>438</v>
      </c>
      <c r="D11" s="557"/>
      <c r="E11" s="264" t="s">
        <v>436</v>
      </c>
      <c r="F11" s="265"/>
      <c r="G11" s="463">
        <v>131</v>
      </c>
      <c r="H11" s="464" t="s">
        <v>411</v>
      </c>
      <c r="I11" s="465">
        <v>6</v>
      </c>
      <c r="J11" s="465" t="s">
        <v>411</v>
      </c>
      <c r="K11" s="465" t="s">
        <v>411</v>
      </c>
      <c r="L11" s="465" t="s">
        <v>411</v>
      </c>
      <c r="M11" s="466">
        <v>125</v>
      </c>
    </row>
    <row r="12" spans="1:13" ht="28.5" customHeight="1" x14ac:dyDescent="0.15">
      <c r="A12" s="257"/>
      <c r="B12" s="260"/>
      <c r="C12" s="75"/>
      <c r="D12" s="243"/>
      <c r="E12" s="954" t="s">
        <v>437</v>
      </c>
      <c r="F12" s="955"/>
      <c r="G12" s="470">
        <v>118</v>
      </c>
      <c r="H12" s="471" t="s">
        <v>411</v>
      </c>
      <c r="I12" s="70">
        <v>4</v>
      </c>
      <c r="J12" s="70" t="s">
        <v>411</v>
      </c>
      <c r="K12" s="70" t="s">
        <v>411</v>
      </c>
      <c r="L12" s="70" t="s">
        <v>411</v>
      </c>
      <c r="M12" s="472">
        <v>114</v>
      </c>
    </row>
    <row r="13" spans="1:13" ht="28.5" customHeight="1" x14ac:dyDescent="0.15">
      <c r="A13" s="257"/>
      <c r="B13" s="260"/>
      <c r="C13" s="74"/>
      <c r="D13" s="10"/>
      <c r="E13" s="15" t="s">
        <v>435</v>
      </c>
      <c r="F13" s="30"/>
      <c r="G13" s="470">
        <v>139</v>
      </c>
      <c r="H13" s="471">
        <v>16</v>
      </c>
      <c r="I13" s="70">
        <v>36</v>
      </c>
      <c r="J13" s="70">
        <v>26</v>
      </c>
      <c r="K13" s="70">
        <v>13</v>
      </c>
      <c r="L13" s="70">
        <v>13</v>
      </c>
      <c r="M13" s="472">
        <v>35</v>
      </c>
    </row>
    <row r="14" spans="1:13" ht="28.5" customHeight="1" x14ac:dyDescent="0.15">
      <c r="A14" s="257"/>
      <c r="B14" s="260"/>
      <c r="C14" s="549" t="s">
        <v>439</v>
      </c>
      <c r="D14" s="557"/>
      <c r="E14" s="264" t="s">
        <v>436</v>
      </c>
      <c r="F14" s="265"/>
      <c r="G14" s="463">
        <v>3324</v>
      </c>
      <c r="H14" s="464">
        <v>20</v>
      </c>
      <c r="I14" s="464">
        <v>120</v>
      </c>
      <c r="J14" s="465">
        <v>251</v>
      </c>
      <c r="K14" s="465">
        <v>210</v>
      </c>
      <c r="L14" s="465">
        <v>323</v>
      </c>
      <c r="M14" s="466">
        <v>2400</v>
      </c>
    </row>
    <row r="15" spans="1:13" ht="28.5" customHeight="1" x14ac:dyDescent="0.15">
      <c r="A15" s="257"/>
      <c r="B15" s="260"/>
      <c r="C15" s="75"/>
      <c r="D15" s="243"/>
      <c r="E15" s="954" t="s">
        <v>437</v>
      </c>
      <c r="F15" s="955"/>
      <c r="G15" s="470">
        <v>3008</v>
      </c>
      <c r="H15" s="471" t="s">
        <v>411</v>
      </c>
      <c r="I15" s="471">
        <v>75</v>
      </c>
      <c r="J15" s="70">
        <v>176</v>
      </c>
      <c r="K15" s="70">
        <v>188</v>
      </c>
      <c r="L15" s="70">
        <v>304</v>
      </c>
      <c r="M15" s="472">
        <v>2265</v>
      </c>
    </row>
    <row r="16" spans="1:13" ht="28.5" customHeight="1" x14ac:dyDescent="0.15">
      <c r="A16" s="257"/>
      <c r="B16" s="260"/>
      <c r="C16" s="74"/>
      <c r="D16" s="10"/>
      <c r="E16" s="15" t="s">
        <v>435</v>
      </c>
      <c r="F16" s="30"/>
      <c r="G16" s="470">
        <v>342</v>
      </c>
      <c r="H16" s="471">
        <v>33</v>
      </c>
      <c r="I16" s="471">
        <v>145</v>
      </c>
      <c r="J16" s="70">
        <v>71</v>
      </c>
      <c r="K16" s="70">
        <v>47</v>
      </c>
      <c r="L16" s="70">
        <v>16</v>
      </c>
      <c r="M16" s="472" t="s">
        <v>411</v>
      </c>
    </row>
    <row r="17" spans="1:13" ht="28.5" customHeight="1" x14ac:dyDescent="0.15">
      <c r="A17" s="257"/>
      <c r="B17" s="260"/>
      <c r="C17" s="549" t="s">
        <v>440</v>
      </c>
      <c r="D17" s="557"/>
      <c r="E17" s="264" t="s">
        <v>436</v>
      </c>
      <c r="F17" s="265"/>
      <c r="G17" s="463">
        <v>4206</v>
      </c>
      <c r="H17" s="464">
        <v>39</v>
      </c>
      <c r="I17" s="464">
        <v>418</v>
      </c>
      <c r="J17" s="465">
        <v>545</v>
      </c>
      <c r="K17" s="465">
        <v>724</v>
      </c>
      <c r="L17" s="465">
        <v>398</v>
      </c>
      <c r="M17" s="466" t="s">
        <v>411</v>
      </c>
    </row>
    <row r="18" spans="1:13" ht="28.5" customHeight="1" x14ac:dyDescent="0.15">
      <c r="A18" s="257"/>
      <c r="B18" s="261"/>
      <c r="C18" s="75"/>
      <c r="D18" s="243"/>
      <c r="E18" s="954" t="s">
        <v>437</v>
      </c>
      <c r="F18" s="955"/>
      <c r="G18" s="467">
        <v>3769</v>
      </c>
      <c r="H18" s="468" t="s">
        <v>411</v>
      </c>
      <c r="I18" s="468">
        <v>334</v>
      </c>
      <c r="J18" s="279">
        <v>466</v>
      </c>
      <c r="K18" s="279">
        <v>634</v>
      </c>
      <c r="L18" s="279">
        <v>367</v>
      </c>
      <c r="M18" s="469" t="s">
        <v>411</v>
      </c>
    </row>
    <row r="19" spans="1:13" ht="28.5" customHeight="1" x14ac:dyDescent="0.15">
      <c r="A19" s="11"/>
      <c r="B19" s="1028" t="s">
        <v>496</v>
      </c>
      <c r="C19" s="1029"/>
      <c r="D19" s="10"/>
      <c r="E19" s="15" t="s">
        <v>435</v>
      </c>
      <c r="F19" s="30"/>
      <c r="G19" s="470">
        <v>743</v>
      </c>
      <c r="H19" s="471">
        <v>201</v>
      </c>
      <c r="I19" s="471">
        <v>247</v>
      </c>
      <c r="J19" s="70">
        <v>140</v>
      </c>
      <c r="K19" s="70">
        <v>81</v>
      </c>
      <c r="L19" s="70">
        <v>28</v>
      </c>
      <c r="M19" s="472" t="s">
        <v>411</v>
      </c>
    </row>
    <row r="20" spans="1:13" ht="28.5" customHeight="1" x14ac:dyDescent="0.15">
      <c r="A20" s="259"/>
      <c r="B20" s="1030"/>
      <c r="C20" s="1031"/>
      <c r="D20" s="548"/>
      <c r="E20" s="15" t="s">
        <v>436</v>
      </c>
      <c r="F20" s="30"/>
      <c r="G20" s="463">
        <v>7744</v>
      </c>
      <c r="H20" s="464">
        <v>276</v>
      </c>
      <c r="I20" s="464">
        <v>766</v>
      </c>
      <c r="J20" s="465">
        <v>1055</v>
      </c>
      <c r="K20" s="465">
        <v>1126</v>
      </c>
      <c r="L20" s="465">
        <v>689</v>
      </c>
      <c r="M20" s="466" t="s">
        <v>411</v>
      </c>
    </row>
    <row r="21" spans="1:13" ht="28.5" customHeight="1" x14ac:dyDescent="0.15">
      <c r="A21" s="11"/>
      <c r="B21" s="1030"/>
      <c r="C21" s="1031"/>
      <c r="D21" s="72"/>
      <c r="E21" s="954" t="s">
        <v>437</v>
      </c>
      <c r="F21" s="955"/>
      <c r="G21" s="467">
        <v>6939</v>
      </c>
      <c r="H21" s="468" t="s">
        <v>411</v>
      </c>
      <c r="I21" s="468">
        <v>530</v>
      </c>
      <c r="J21" s="279">
        <v>921</v>
      </c>
      <c r="K21" s="279">
        <v>1064</v>
      </c>
      <c r="L21" s="279">
        <v>656</v>
      </c>
      <c r="M21" s="469" t="s">
        <v>411</v>
      </c>
    </row>
    <row r="22" spans="1:13" ht="28.5" customHeight="1" x14ac:dyDescent="0.15">
      <c r="A22" s="257"/>
      <c r="B22" s="260"/>
      <c r="C22" s="203"/>
      <c r="D22" s="10"/>
      <c r="E22" s="15" t="s">
        <v>435</v>
      </c>
      <c r="F22" s="30"/>
      <c r="G22" s="470">
        <v>2</v>
      </c>
      <c r="H22" s="471" t="s">
        <v>411</v>
      </c>
      <c r="I22" s="471" t="s">
        <v>411</v>
      </c>
      <c r="J22" s="70" t="s">
        <v>411</v>
      </c>
      <c r="K22" s="471" t="s">
        <v>411</v>
      </c>
      <c r="L22" s="70" t="s">
        <v>411</v>
      </c>
      <c r="M22" s="472">
        <v>2</v>
      </c>
    </row>
    <row r="23" spans="1:13" ht="28.5" customHeight="1" x14ac:dyDescent="0.15">
      <c r="A23" s="257"/>
      <c r="B23" s="260"/>
      <c r="C23" s="218" t="s">
        <v>441</v>
      </c>
      <c r="D23" s="557"/>
      <c r="E23" s="264" t="s">
        <v>436</v>
      </c>
      <c r="F23" s="265"/>
      <c r="G23" s="463">
        <v>493</v>
      </c>
      <c r="H23" s="464" t="s">
        <v>411</v>
      </c>
      <c r="I23" s="464" t="s">
        <v>411</v>
      </c>
      <c r="J23" s="465" t="s">
        <v>411</v>
      </c>
      <c r="K23" s="465" t="s">
        <v>411</v>
      </c>
      <c r="L23" s="465" t="s">
        <v>411</v>
      </c>
      <c r="M23" s="466">
        <v>493</v>
      </c>
    </row>
    <row r="24" spans="1:13" ht="28.5" customHeight="1" x14ac:dyDescent="0.15">
      <c r="A24" s="257"/>
      <c r="B24" s="260"/>
      <c r="C24" s="573"/>
      <c r="D24" s="243"/>
      <c r="E24" s="954" t="s">
        <v>437</v>
      </c>
      <c r="F24" s="955"/>
      <c r="G24" s="471">
        <v>493</v>
      </c>
      <c r="H24" s="471" t="s">
        <v>411</v>
      </c>
      <c r="I24" s="70" t="s">
        <v>411</v>
      </c>
      <c r="J24" s="70" t="s">
        <v>411</v>
      </c>
      <c r="K24" s="70" t="s">
        <v>411</v>
      </c>
      <c r="L24" s="70" t="s">
        <v>411</v>
      </c>
      <c r="M24" s="472">
        <v>493</v>
      </c>
    </row>
    <row r="25" spans="1:13" ht="28.5" customHeight="1" x14ac:dyDescent="0.15">
      <c r="A25" s="257"/>
      <c r="B25" s="262"/>
      <c r="C25" s="210"/>
      <c r="D25" s="10"/>
      <c r="E25" s="15" t="s">
        <v>435</v>
      </c>
      <c r="F25" s="30"/>
      <c r="G25" s="473">
        <v>225</v>
      </c>
      <c r="H25" s="471">
        <v>72</v>
      </c>
      <c r="I25" s="471">
        <v>65</v>
      </c>
      <c r="J25" s="70">
        <v>31</v>
      </c>
      <c r="K25" s="471">
        <v>27</v>
      </c>
      <c r="L25" s="70">
        <v>9</v>
      </c>
      <c r="M25" s="472">
        <v>21</v>
      </c>
    </row>
    <row r="26" spans="1:13" ht="28.5" customHeight="1" x14ac:dyDescent="0.15">
      <c r="A26" s="257"/>
      <c r="B26" s="262"/>
      <c r="C26" s="211" t="s">
        <v>442</v>
      </c>
      <c r="D26" s="557"/>
      <c r="E26" s="264" t="s">
        <v>436</v>
      </c>
      <c r="F26" s="265"/>
      <c r="G26" s="463">
        <v>2618</v>
      </c>
      <c r="H26" s="464">
        <v>114</v>
      </c>
      <c r="I26" s="464">
        <v>217</v>
      </c>
      <c r="J26" s="465">
        <v>231</v>
      </c>
      <c r="K26" s="464">
        <v>384</v>
      </c>
      <c r="L26" s="465">
        <v>207</v>
      </c>
      <c r="M26" s="466">
        <v>1465</v>
      </c>
    </row>
    <row r="27" spans="1:13" ht="28.5" customHeight="1" x14ac:dyDescent="0.15">
      <c r="A27" s="257"/>
      <c r="B27" s="262"/>
      <c r="C27" s="211"/>
      <c r="D27" s="243"/>
      <c r="E27" s="954" t="s">
        <v>437</v>
      </c>
      <c r="F27" s="955"/>
      <c r="G27" s="471">
        <v>2377</v>
      </c>
      <c r="H27" s="471" t="s">
        <v>411</v>
      </c>
      <c r="I27" s="471">
        <v>154</v>
      </c>
      <c r="J27" s="70">
        <v>204</v>
      </c>
      <c r="K27" s="471">
        <v>364</v>
      </c>
      <c r="L27" s="70">
        <v>200</v>
      </c>
      <c r="M27" s="472">
        <v>1455</v>
      </c>
    </row>
    <row r="28" spans="1:13" ht="28.5" customHeight="1" x14ac:dyDescent="0.15">
      <c r="A28" s="257"/>
      <c r="B28" s="262"/>
      <c r="C28" s="210"/>
      <c r="D28" s="10"/>
      <c r="E28" s="15" t="s">
        <v>435</v>
      </c>
      <c r="F28" s="30"/>
      <c r="G28" s="470">
        <v>515</v>
      </c>
      <c r="H28" s="471">
        <v>129</v>
      </c>
      <c r="I28" s="471">
        <v>181</v>
      </c>
      <c r="J28" s="471">
        <v>109</v>
      </c>
      <c r="K28" s="471">
        <v>54</v>
      </c>
      <c r="L28" s="70" t="s">
        <v>411</v>
      </c>
      <c r="M28" s="472">
        <v>23</v>
      </c>
    </row>
    <row r="29" spans="1:13" ht="28.5" customHeight="1" x14ac:dyDescent="0.15">
      <c r="A29" s="257"/>
      <c r="B29" s="262"/>
      <c r="C29" s="211" t="s">
        <v>443</v>
      </c>
      <c r="D29" s="557"/>
      <c r="E29" s="264" t="s">
        <v>436</v>
      </c>
      <c r="F29" s="265"/>
      <c r="G29" s="464">
        <v>4632</v>
      </c>
      <c r="H29" s="464">
        <v>162</v>
      </c>
      <c r="I29" s="464">
        <v>548</v>
      </c>
      <c r="J29" s="464">
        <v>824</v>
      </c>
      <c r="K29" s="464">
        <v>742</v>
      </c>
      <c r="L29" s="464" t="s">
        <v>411</v>
      </c>
      <c r="M29" s="466">
        <v>1874</v>
      </c>
    </row>
    <row r="30" spans="1:13" ht="28.5" customHeight="1" thickBot="1" x14ac:dyDescent="0.2">
      <c r="A30" s="258"/>
      <c r="B30" s="263"/>
      <c r="C30" s="233"/>
      <c r="D30" s="266"/>
      <c r="E30" s="1032" t="s">
        <v>437</v>
      </c>
      <c r="F30" s="1033"/>
      <c r="G30" s="474">
        <v>4068</v>
      </c>
      <c r="H30" s="475" t="s">
        <v>411</v>
      </c>
      <c r="I30" s="475">
        <v>375</v>
      </c>
      <c r="J30" s="475">
        <v>717</v>
      </c>
      <c r="K30" s="475">
        <v>700</v>
      </c>
      <c r="L30" s="475" t="s">
        <v>411</v>
      </c>
      <c r="M30" s="476">
        <v>1820</v>
      </c>
    </row>
    <row r="31" spans="1:13" ht="15" customHeight="1" x14ac:dyDescent="0.15">
      <c r="A31" s="538"/>
      <c r="B31" s="538"/>
      <c r="C31" s="538" t="s">
        <v>433</v>
      </c>
      <c r="D31" s="538"/>
      <c r="E31" s="538"/>
      <c r="F31" s="538"/>
      <c r="G31" s="538"/>
      <c r="H31" s="538"/>
      <c r="I31" s="538"/>
      <c r="M31" s="477" t="s">
        <v>414</v>
      </c>
    </row>
    <row r="32" spans="1:13" ht="15" customHeight="1" x14ac:dyDescent="0.15">
      <c r="A32" s="538"/>
      <c r="B32" s="538"/>
      <c r="C32" s="538" t="s">
        <v>434</v>
      </c>
      <c r="D32" s="538"/>
      <c r="E32" s="538"/>
      <c r="F32" s="538"/>
      <c r="G32" s="538"/>
      <c r="H32" s="538"/>
      <c r="I32" s="538"/>
      <c r="M32" s="2"/>
    </row>
    <row r="33" spans="3:3" ht="15" customHeight="1" x14ac:dyDescent="0.15">
      <c r="C33" s="538" t="s">
        <v>431</v>
      </c>
    </row>
    <row r="34" spans="3:3" ht="15" customHeight="1" x14ac:dyDescent="0.15">
      <c r="C34" s="538" t="s">
        <v>432</v>
      </c>
    </row>
    <row r="35" spans="3:3" ht="15" customHeight="1" x14ac:dyDescent="0.15">
      <c r="C35" s="538"/>
    </row>
    <row r="36" spans="3:3" ht="15" customHeight="1" x14ac:dyDescent="0.15">
      <c r="C36" s="538"/>
    </row>
  </sheetData>
  <sheetProtection sheet="1"/>
  <mergeCells count="14">
    <mergeCell ref="G2:G3"/>
    <mergeCell ref="B7:C9"/>
    <mergeCell ref="B19:C21"/>
    <mergeCell ref="E27:F27"/>
    <mergeCell ref="E30:F30"/>
    <mergeCell ref="A5:C5"/>
    <mergeCell ref="E6:F6"/>
    <mergeCell ref="E9:F9"/>
    <mergeCell ref="E12:F12"/>
    <mergeCell ref="E15:F15"/>
    <mergeCell ref="E18:F18"/>
    <mergeCell ref="E21:F21"/>
    <mergeCell ref="E24:F24"/>
    <mergeCell ref="A2:F3"/>
  </mergeCells>
  <phoneticPr fontId="8"/>
  <printOptions horizontalCentered="1"/>
  <pageMargins left="0.59055118110236227" right="0.59055118110236227" top="0.59055118110236227" bottom="0.59055118110236227" header="0.39370078740157483" footer="0.39370078740157483"/>
  <pageSetup paperSize="9" scale="88"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M36"/>
  <sheetViews>
    <sheetView view="pageBreakPreview" zoomScale="60" zoomScaleNormal="100" workbookViewId="0">
      <selection activeCell="J1" sqref="J1:M36"/>
    </sheetView>
  </sheetViews>
  <sheetFormatPr defaultColWidth="9.140625" defaultRowHeight="24.95" customHeight="1" x14ac:dyDescent="0.15"/>
  <cols>
    <col min="1" max="2" width="3" customWidth="1"/>
    <col min="3" max="3" width="16" customWidth="1"/>
    <col min="4" max="4" width="1.42578125" customWidth="1"/>
    <col min="5" max="5" width="18.85546875" customWidth="1"/>
    <col min="6" max="6" width="1.42578125" customWidth="1"/>
    <col min="7" max="9" width="20.7109375" customWidth="1"/>
    <col min="10" max="13" width="25" style="255" customWidth="1"/>
  </cols>
  <sheetData>
    <row r="1" spans="1:13" ht="15" customHeight="1" thickBot="1" x14ac:dyDescent="0.2">
      <c r="A1" t="s">
        <v>461</v>
      </c>
      <c r="M1" s="2" t="s">
        <v>448</v>
      </c>
    </row>
    <row r="2" spans="1:13" ht="14.25" customHeight="1" x14ac:dyDescent="0.15">
      <c r="A2" s="1034" t="s">
        <v>97</v>
      </c>
      <c r="B2" s="1035"/>
      <c r="C2" s="1035"/>
      <c r="D2" s="1035"/>
      <c r="E2" s="1035"/>
      <c r="F2" s="1036"/>
      <c r="G2" s="1024" t="s">
        <v>16</v>
      </c>
      <c r="H2" s="201"/>
      <c r="I2" s="201"/>
      <c r="J2" s="201"/>
      <c r="K2" s="201"/>
      <c r="L2" s="201"/>
      <c r="M2" s="207"/>
    </row>
    <row r="3" spans="1:13" ht="34.5" customHeight="1" x14ac:dyDescent="0.15">
      <c r="A3" s="1037"/>
      <c r="B3" s="679"/>
      <c r="C3" s="679"/>
      <c r="D3" s="679"/>
      <c r="E3" s="679"/>
      <c r="F3" s="680"/>
      <c r="G3" s="962"/>
      <c r="H3" s="238" t="s">
        <v>494</v>
      </c>
      <c r="I3" s="238" t="s">
        <v>444</v>
      </c>
      <c r="J3" s="238" t="s">
        <v>493</v>
      </c>
      <c r="K3" s="238" t="s">
        <v>445</v>
      </c>
      <c r="L3" s="238" t="s">
        <v>446</v>
      </c>
      <c r="M3" s="241" t="s">
        <v>447</v>
      </c>
    </row>
    <row r="4" spans="1:13" ht="28.5" customHeight="1" x14ac:dyDescent="0.15">
      <c r="A4" s="256"/>
      <c r="B4" s="73"/>
      <c r="C4" s="73"/>
      <c r="D4" s="10"/>
      <c r="E4" s="15" t="s">
        <v>435</v>
      </c>
      <c r="F4" s="30"/>
      <c r="G4" s="460">
        <v>1228</v>
      </c>
      <c r="H4" s="461">
        <v>251</v>
      </c>
      <c r="I4" s="38">
        <v>429</v>
      </c>
      <c r="J4" s="38">
        <v>237</v>
      </c>
      <c r="K4" s="38">
        <v>141</v>
      </c>
      <c r="L4" s="38">
        <v>57</v>
      </c>
      <c r="M4" s="462">
        <v>113</v>
      </c>
    </row>
    <row r="5" spans="1:13" ht="28.5" customHeight="1" x14ac:dyDescent="0.15">
      <c r="A5" s="960" t="s">
        <v>98</v>
      </c>
      <c r="B5" s="1039"/>
      <c r="C5" s="903"/>
      <c r="D5" s="242"/>
      <c r="E5" s="264" t="s">
        <v>348</v>
      </c>
      <c r="F5" s="265"/>
      <c r="G5" s="463">
        <v>15407</v>
      </c>
      <c r="H5" s="464">
        <v>337</v>
      </c>
      <c r="I5" s="465">
        <v>1310</v>
      </c>
      <c r="J5" s="465">
        <v>1851</v>
      </c>
      <c r="K5" s="465">
        <v>2060</v>
      </c>
      <c r="L5" s="465">
        <v>1410</v>
      </c>
      <c r="M5" s="466">
        <v>8439</v>
      </c>
    </row>
    <row r="6" spans="1:13" ht="28.5" customHeight="1" x14ac:dyDescent="0.15">
      <c r="A6" s="11"/>
      <c r="C6" s="5"/>
      <c r="D6" s="243"/>
      <c r="E6" s="1038" t="s">
        <v>437</v>
      </c>
      <c r="F6" s="955"/>
      <c r="G6" s="467">
        <v>13834</v>
      </c>
      <c r="H6" s="468" t="s">
        <v>411</v>
      </c>
      <c r="I6" s="279">
        <v>943</v>
      </c>
      <c r="J6" s="279">
        <v>1563</v>
      </c>
      <c r="K6" s="279">
        <v>1886</v>
      </c>
      <c r="L6" s="279">
        <v>1327</v>
      </c>
      <c r="M6" s="469">
        <v>8115</v>
      </c>
    </row>
    <row r="7" spans="1:13" ht="28.5" customHeight="1" x14ac:dyDescent="0.15">
      <c r="A7" s="257"/>
      <c r="B7" s="1040" t="s">
        <v>495</v>
      </c>
      <c r="C7" s="1041"/>
      <c r="D7" s="10"/>
      <c r="E7" s="15" t="s">
        <v>435</v>
      </c>
      <c r="F7" s="30"/>
      <c r="G7" s="470">
        <v>485</v>
      </c>
      <c r="H7" s="471">
        <v>50</v>
      </c>
      <c r="I7" s="70">
        <v>182</v>
      </c>
      <c r="J7" s="70">
        <v>97</v>
      </c>
      <c r="K7" s="70">
        <v>60</v>
      </c>
      <c r="L7" s="70">
        <v>29</v>
      </c>
      <c r="M7" s="472">
        <v>67</v>
      </c>
    </row>
    <row r="8" spans="1:13" ht="28.5" customHeight="1" x14ac:dyDescent="0.15">
      <c r="A8" s="11"/>
      <c r="B8" s="1026"/>
      <c r="C8" s="1027"/>
      <c r="D8" s="242"/>
      <c r="E8" s="264" t="s">
        <v>348</v>
      </c>
      <c r="F8" s="265"/>
      <c r="G8" s="463">
        <v>7663</v>
      </c>
      <c r="H8" s="464">
        <v>61</v>
      </c>
      <c r="I8" s="465">
        <v>544</v>
      </c>
      <c r="J8" s="465">
        <v>796</v>
      </c>
      <c r="K8" s="465">
        <v>934</v>
      </c>
      <c r="L8" s="465">
        <v>721</v>
      </c>
      <c r="M8" s="466">
        <v>4607</v>
      </c>
    </row>
    <row r="9" spans="1:13" ht="28.5" customHeight="1" x14ac:dyDescent="0.15">
      <c r="A9" s="11"/>
      <c r="B9" s="1026"/>
      <c r="C9" s="1027"/>
      <c r="D9" s="243"/>
      <c r="E9" s="1038" t="s">
        <v>437</v>
      </c>
      <c r="F9" s="955"/>
      <c r="G9" s="467">
        <v>6895</v>
      </c>
      <c r="H9" s="468" t="s">
        <v>411</v>
      </c>
      <c r="I9" s="279">
        <v>413</v>
      </c>
      <c r="J9" s="279">
        <v>642</v>
      </c>
      <c r="K9" s="279">
        <v>822</v>
      </c>
      <c r="L9" s="279">
        <v>671</v>
      </c>
      <c r="M9" s="469">
        <v>4347</v>
      </c>
    </row>
    <row r="10" spans="1:13" ht="28.5" customHeight="1" x14ac:dyDescent="0.15">
      <c r="A10" s="257"/>
      <c r="B10" s="260"/>
      <c r="C10" s="74"/>
      <c r="D10" s="10"/>
      <c r="E10" s="15" t="s">
        <v>435</v>
      </c>
      <c r="F10" s="30"/>
      <c r="G10" s="470">
        <v>3</v>
      </c>
      <c r="H10" s="471" t="s">
        <v>411</v>
      </c>
      <c r="I10" s="70">
        <v>1</v>
      </c>
      <c r="J10" s="70" t="s">
        <v>411</v>
      </c>
      <c r="K10" s="70" t="s">
        <v>411</v>
      </c>
      <c r="L10" s="70" t="s">
        <v>411</v>
      </c>
      <c r="M10" s="472">
        <v>2</v>
      </c>
    </row>
    <row r="11" spans="1:13" ht="28.5" customHeight="1" x14ac:dyDescent="0.15">
      <c r="A11" s="257"/>
      <c r="B11" s="260"/>
      <c r="C11" s="225" t="s">
        <v>438</v>
      </c>
      <c r="D11" s="242"/>
      <c r="E11" s="264" t="s">
        <v>348</v>
      </c>
      <c r="F11" s="265"/>
      <c r="G11" s="463">
        <v>131</v>
      </c>
      <c r="H11" s="464" t="s">
        <v>411</v>
      </c>
      <c r="I11" s="465">
        <v>6</v>
      </c>
      <c r="J11" s="465" t="s">
        <v>411</v>
      </c>
      <c r="K11" s="465" t="s">
        <v>411</v>
      </c>
      <c r="L11" s="465" t="s">
        <v>411</v>
      </c>
      <c r="M11" s="466">
        <v>125</v>
      </c>
    </row>
    <row r="12" spans="1:13" ht="28.5" customHeight="1" x14ac:dyDescent="0.15">
      <c r="A12" s="257"/>
      <c r="B12" s="260"/>
      <c r="C12" s="75"/>
      <c r="D12" s="243"/>
      <c r="E12" s="1038" t="s">
        <v>437</v>
      </c>
      <c r="F12" s="955"/>
      <c r="G12" s="470">
        <v>118</v>
      </c>
      <c r="H12" s="471" t="s">
        <v>411</v>
      </c>
      <c r="I12" s="70">
        <v>4</v>
      </c>
      <c r="J12" s="70" t="s">
        <v>411</v>
      </c>
      <c r="K12" s="70" t="s">
        <v>411</v>
      </c>
      <c r="L12" s="70" t="s">
        <v>411</v>
      </c>
      <c r="M12" s="472">
        <v>114</v>
      </c>
    </row>
    <row r="13" spans="1:13" ht="28.5" customHeight="1" x14ac:dyDescent="0.15">
      <c r="A13" s="257"/>
      <c r="B13" s="260"/>
      <c r="C13" s="74"/>
      <c r="D13" s="10"/>
      <c r="E13" s="15" t="s">
        <v>435</v>
      </c>
      <c r="F13" s="30"/>
      <c r="G13" s="470">
        <v>139</v>
      </c>
      <c r="H13" s="471">
        <v>16</v>
      </c>
      <c r="I13" s="70">
        <v>36</v>
      </c>
      <c r="J13" s="70">
        <v>26</v>
      </c>
      <c r="K13" s="70">
        <v>13</v>
      </c>
      <c r="L13" s="70">
        <v>13</v>
      </c>
      <c r="M13" s="472">
        <v>35</v>
      </c>
    </row>
    <row r="14" spans="1:13" ht="28.5" customHeight="1" x14ac:dyDescent="0.15">
      <c r="A14" s="257"/>
      <c r="B14" s="260"/>
      <c r="C14" s="225" t="s">
        <v>439</v>
      </c>
      <c r="D14" s="242"/>
      <c r="E14" s="264" t="s">
        <v>348</v>
      </c>
      <c r="F14" s="265"/>
      <c r="G14" s="463">
        <v>3324</v>
      </c>
      <c r="H14" s="464">
        <v>20</v>
      </c>
      <c r="I14" s="464">
        <v>120</v>
      </c>
      <c r="J14" s="465">
        <v>251</v>
      </c>
      <c r="K14" s="465">
        <v>210</v>
      </c>
      <c r="L14" s="465">
        <v>323</v>
      </c>
      <c r="M14" s="466">
        <v>2400</v>
      </c>
    </row>
    <row r="15" spans="1:13" ht="28.5" customHeight="1" x14ac:dyDescent="0.15">
      <c r="A15" s="257"/>
      <c r="B15" s="260"/>
      <c r="C15" s="75"/>
      <c r="D15" s="243"/>
      <c r="E15" s="1038" t="s">
        <v>437</v>
      </c>
      <c r="F15" s="955"/>
      <c r="G15" s="470">
        <v>3008</v>
      </c>
      <c r="H15" s="471" t="s">
        <v>411</v>
      </c>
      <c r="I15" s="471">
        <v>75</v>
      </c>
      <c r="J15" s="70">
        <v>176</v>
      </c>
      <c r="K15" s="70">
        <v>188</v>
      </c>
      <c r="L15" s="70">
        <v>304</v>
      </c>
      <c r="M15" s="472">
        <v>2265</v>
      </c>
    </row>
    <row r="16" spans="1:13" ht="28.5" customHeight="1" x14ac:dyDescent="0.15">
      <c r="A16" s="257"/>
      <c r="B16" s="260"/>
      <c r="C16" s="74"/>
      <c r="D16" s="10"/>
      <c r="E16" s="15" t="s">
        <v>435</v>
      </c>
      <c r="F16" s="30"/>
      <c r="G16" s="470">
        <v>342</v>
      </c>
      <c r="H16" s="471">
        <v>33</v>
      </c>
      <c r="I16" s="471">
        <v>145</v>
      </c>
      <c r="J16" s="70">
        <v>71</v>
      </c>
      <c r="K16" s="70">
        <v>47</v>
      </c>
      <c r="L16" s="70">
        <v>16</v>
      </c>
      <c r="M16" s="472" t="s">
        <v>411</v>
      </c>
    </row>
    <row r="17" spans="1:13" ht="28.5" customHeight="1" x14ac:dyDescent="0.15">
      <c r="A17" s="257"/>
      <c r="B17" s="260"/>
      <c r="C17" s="225" t="s">
        <v>440</v>
      </c>
      <c r="D17" s="242"/>
      <c r="E17" s="264" t="s">
        <v>348</v>
      </c>
      <c r="F17" s="265"/>
      <c r="G17" s="463">
        <v>4206</v>
      </c>
      <c r="H17" s="464">
        <v>39</v>
      </c>
      <c r="I17" s="464">
        <v>418</v>
      </c>
      <c r="J17" s="465">
        <v>545</v>
      </c>
      <c r="K17" s="465">
        <v>724</v>
      </c>
      <c r="L17" s="465">
        <v>398</v>
      </c>
      <c r="M17" s="466" t="s">
        <v>411</v>
      </c>
    </row>
    <row r="18" spans="1:13" ht="28.5" customHeight="1" x14ac:dyDescent="0.15">
      <c r="A18" s="257"/>
      <c r="B18" s="261"/>
      <c r="C18" s="75"/>
      <c r="D18" s="243"/>
      <c r="E18" s="1038" t="s">
        <v>437</v>
      </c>
      <c r="F18" s="955"/>
      <c r="G18" s="467">
        <v>3769</v>
      </c>
      <c r="H18" s="468" t="s">
        <v>411</v>
      </c>
      <c r="I18" s="468">
        <v>334</v>
      </c>
      <c r="J18" s="279">
        <v>466</v>
      </c>
      <c r="K18" s="279">
        <v>634</v>
      </c>
      <c r="L18" s="279">
        <v>367</v>
      </c>
      <c r="M18" s="469" t="s">
        <v>411</v>
      </c>
    </row>
    <row r="19" spans="1:13" ht="28.5" customHeight="1" x14ac:dyDescent="0.15">
      <c r="A19" s="11"/>
      <c r="B19" s="1042" t="s">
        <v>496</v>
      </c>
      <c r="C19" s="1043"/>
      <c r="D19" s="10"/>
      <c r="E19" s="15" t="s">
        <v>435</v>
      </c>
      <c r="F19" s="30"/>
      <c r="G19" s="470">
        <v>743</v>
      </c>
      <c r="H19" s="471">
        <v>201</v>
      </c>
      <c r="I19" s="471">
        <v>247</v>
      </c>
      <c r="J19" s="70">
        <v>140</v>
      </c>
      <c r="K19" s="70">
        <v>81</v>
      </c>
      <c r="L19" s="70">
        <v>28</v>
      </c>
      <c r="M19" s="472" t="s">
        <v>411</v>
      </c>
    </row>
    <row r="20" spans="1:13" ht="28.5" customHeight="1" x14ac:dyDescent="0.15">
      <c r="A20" s="259"/>
      <c r="B20" s="1030"/>
      <c r="C20" s="1031"/>
      <c r="D20" s="216"/>
      <c r="E20" s="15" t="s">
        <v>348</v>
      </c>
      <c r="F20" s="30"/>
      <c r="G20" s="463">
        <v>7744</v>
      </c>
      <c r="H20" s="464">
        <v>276</v>
      </c>
      <c r="I20" s="464">
        <v>766</v>
      </c>
      <c r="J20" s="465">
        <v>1055</v>
      </c>
      <c r="K20" s="465">
        <v>1126</v>
      </c>
      <c r="L20" s="465">
        <v>689</v>
      </c>
      <c r="M20" s="466" t="s">
        <v>411</v>
      </c>
    </row>
    <row r="21" spans="1:13" ht="28.5" customHeight="1" x14ac:dyDescent="0.15">
      <c r="A21" s="11"/>
      <c r="B21" s="1030"/>
      <c r="C21" s="1031"/>
      <c r="D21" s="72"/>
      <c r="E21" s="1038" t="s">
        <v>437</v>
      </c>
      <c r="F21" s="955"/>
      <c r="G21" s="467">
        <v>6939</v>
      </c>
      <c r="H21" s="468" t="s">
        <v>411</v>
      </c>
      <c r="I21" s="468">
        <v>530</v>
      </c>
      <c r="J21" s="279">
        <v>921</v>
      </c>
      <c r="K21" s="279">
        <v>1064</v>
      </c>
      <c r="L21" s="279">
        <v>656</v>
      </c>
      <c r="M21" s="469" t="s">
        <v>411</v>
      </c>
    </row>
    <row r="22" spans="1:13" ht="28.5" customHeight="1" x14ac:dyDescent="0.15">
      <c r="A22" s="257"/>
      <c r="B22" s="260"/>
      <c r="C22" s="203"/>
      <c r="D22" s="10"/>
      <c r="E22" s="15" t="s">
        <v>435</v>
      </c>
      <c r="F22" s="30"/>
      <c r="G22" s="470">
        <v>2</v>
      </c>
      <c r="H22" s="471" t="s">
        <v>411</v>
      </c>
      <c r="I22" s="471" t="s">
        <v>411</v>
      </c>
      <c r="J22" s="70" t="s">
        <v>411</v>
      </c>
      <c r="K22" s="471" t="s">
        <v>411</v>
      </c>
      <c r="L22" s="70" t="s">
        <v>411</v>
      </c>
      <c r="M22" s="472">
        <v>2</v>
      </c>
    </row>
    <row r="23" spans="1:13" ht="28.5" customHeight="1" x14ac:dyDescent="0.15">
      <c r="A23" s="257"/>
      <c r="B23" s="260"/>
      <c r="C23" s="218" t="s">
        <v>441</v>
      </c>
      <c r="D23" s="242"/>
      <c r="E23" s="264" t="s">
        <v>348</v>
      </c>
      <c r="F23" s="265"/>
      <c r="G23" s="463">
        <v>493</v>
      </c>
      <c r="H23" s="464" t="s">
        <v>411</v>
      </c>
      <c r="I23" s="464" t="s">
        <v>411</v>
      </c>
      <c r="J23" s="465" t="s">
        <v>411</v>
      </c>
      <c r="K23" s="465" t="s">
        <v>411</v>
      </c>
      <c r="L23" s="465" t="s">
        <v>411</v>
      </c>
      <c r="M23" s="466">
        <v>493</v>
      </c>
    </row>
    <row r="24" spans="1:13" ht="28.5" customHeight="1" x14ac:dyDescent="0.15">
      <c r="A24" s="257"/>
      <c r="B24" s="260"/>
      <c r="C24" s="204"/>
      <c r="D24" s="243"/>
      <c r="E24" s="1038" t="s">
        <v>437</v>
      </c>
      <c r="F24" s="955"/>
      <c r="G24" s="471">
        <v>493</v>
      </c>
      <c r="H24" s="471" t="s">
        <v>411</v>
      </c>
      <c r="I24" s="70" t="s">
        <v>411</v>
      </c>
      <c r="J24" s="70" t="s">
        <v>411</v>
      </c>
      <c r="K24" s="70" t="s">
        <v>411</v>
      </c>
      <c r="L24" s="70" t="s">
        <v>411</v>
      </c>
      <c r="M24" s="472">
        <v>493</v>
      </c>
    </row>
    <row r="25" spans="1:13" ht="28.5" customHeight="1" x14ac:dyDescent="0.15">
      <c r="A25" s="257"/>
      <c r="B25" s="262"/>
      <c r="C25" s="210"/>
      <c r="D25" s="10"/>
      <c r="E25" s="15" t="s">
        <v>435</v>
      </c>
      <c r="F25" s="30"/>
      <c r="G25" s="473">
        <v>225</v>
      </c>
      <c r="H25" s="471">
        <v>72</v>
      </c>
      <c r="I25" s="471">
        <v>65</v>
      </c>
      <c r="J25" s="70">
        <v>31</v>
      </c>
      <c r="K25" s="471">
        <v>27</v>
      </c>
      <c r="L25" s="70">
        <v>9</v>
      </c>
      <c r="M25" s="472">
        <v>21</v>
      </c>
    </row>
    <row r="26" spans="1:13" ht="28.5" customHeight="1" x14ac:dyDescent="0.15">
      <c r="A26" s="257"/>
      <c r="B26" s="262"/>
      <c r="C26" s="211" t="s">
        <v>442</v>
      </c>
      <c r="D26" s="242"/>
      <c r="E26" s="264" t="s">
        <v>348</v>
      </c>
      <c r="F26" s="265"/>
      <c r="G26" s="463">
        <v>2618</v>
      </c>
      <c r="H26" s="464">
        <v>114</v>
      </c>
      <c r="I26" s="464">
        <v>217</v>
      </c>
      <c r="J26" s="465">
        <v>231</v>
      </c>
      <c r="K26" s="464">
        <v>384</v>
      </c>
      <c r="L26" s="465">
        <v>207</v>
      </c>
      <c r="M26" s="466">
        <v>1465</v>
      </c>
    </row>
    <row r="27" spans="1:13" ht="28.5" customHeight="1" x14ac:dyDescent="0.15">
      <c r="A27" s="257"/>
      <c r="B27" s="262"/>
      <c r="C27" s="211"/>
      <c r="D27" s="243"/>
      <c r="E27" s="1038" t="s">
        <v>437</v>
      </c>
      <c r="F27" s="955"/>
      <c r="G27" s="471">
        <v>2377</v>
      </c>
      <c r="H27" s="471" t="s">
        <v>411</v>
      </c>
      <c r="I27" s="471">
        <v>154</v>
      </c>
      <c r="J27" s="70">
        <v>204</v>
      </c>
      <c r="K27" s="471">
        <v>364</v>
      </c>
      <c r="L27" s="70">
        <v>200</v>
      </c>
      <c r="M27" s="472">
        <v>1455</v>
      </c>
    </row>
    <row r="28" spans="1:13" ht="28.5" customHeight="1" x14ac:dyDescent="0.15">
      <c r="A28" s="257"/>
      <c r="B28" s="262"/>
      <c r="C28" s="210"/>
      <c r="D28" s="10"/>
      <c r="E28" s="15" t="s">
        <v>435</v>
      </c>
      <c r="F28" s="30"/>
      <c r="G28" s="470">
        <v>515</v>
      </c>
      <c r="H28" s="471">
        <v>129</v>
      </c>
      <c r="I28" s="471">
        <v>181</v>
      </c>
      <c r="J28" s="471">
        <v>109</v>
      </c>
      <c r="K28" s="471">
        <v>54</v>
      </c>
      <c r="L28" s="70" t="s">
        <v>411</v>
      </c>
      <c r="M28" s="472">
        <v>23</v>
      </c>
    </row>
    <row r="29" spans="1:13" ht="28.5" customHeight="1" x14ac:dyDescent="0.15">
      <c r="A29" s="257"/>
      <c r="B29" s="262"/>
      <c r="C29" s="211" t="s">
        <v>364</v>
      </c>
      <c r="D29" s="242"/>
      <c r="E29" s="264" t="s">
        <v>348</v>
      </c>
      <c r="F29" s="265"/>
      <c r="G29" s="464">
        <v>4632</v>
      </c>
      <c r="H29" s="464">
        <v>162</v>
      </c>
      <c r="I29" s="464">
        <v>548</v>
      </c>
      <c r="J29" s="464">
        <v>824</v>
      </c>
      <c r="K29" s="464">
        <v>742</v>
      </c>
      <c r="L29" s="464" t="s">
        <v>411</v>
      </c>
      <c r="M29" s="466">
        <v>1874</v>
      </c>
    </row>
    <row r="30" spans="1:13" ht="28.5" customHeight="1" thickBot="1" x14ac:dyDescent="0.2">
      <c r="A30" s="258"/>
      <c r="B30" s="263"/>
      <c r="C30" s="233"/>
      <c r="D30" s="266"/>
      <c r="E30" s="1032" t="s">
        <v>437</v>
      </c>
      <c r="F30" s="1033"/>
      <c r="G30" s="474">
        <v>4068</v>
      </c>
      <c r="H30" s="475" t="s">
        <v>411</v>
      </c>
      <c r="I30" s="475">
        <v>375</v>
      </c>
      <c r="J30" s="475">
        <v>717</v>
      </c>
      <c r="K30" s="475">
        <v>700</v>
      </c>
      <c r="L30" s="475" t="s">
        <v>411</v>
      </c>
      <c r="M30" s="476">
        <v>1820</v>
      </c>
    </row>
    <row r="31" spans="1:13" ht="15" customHeight="1" x14ac:dyDescent="0.15">
      <c r="C31" t="s">
        <v>433</v>
      </c>
      <c r="M31" s="477" t="s">
        <v>414</v>
      </c>
    </row>
    <row r="32" spans="1:13" ht="15" customHeight="1" x14ac:dyDescent="0.15">
      <c r="C32" t="s">
        <v>434</v>
      </c>
      <c r="M32" s="2"/>
    </row>
    <row r="33" spans="3:3" ht="15" customHeight="1" x14ac:dyDescent="0.15">
      <c r="C33" t="s">
        <v>431</v>
      </c>
    </row>
    <row r="34" spans="3:3" ht="15" customHeight="1" x14ac:dyDescent="0.15">
      <c r="C34" t="s">
        <v>432</v>
      </c>
    </row>
    <row r="35" spans="3:3" ht="15" customHeight="1" x14ac:dyDescent="0.15"/>
    <row r="36" spans="3:3" ht="15" customHeight="1" x14ac:dyDescent="0.15"/>
  </sheetData>
  <sheetProtection sheet="1"/>
  <mergeCells count="14">
    <mergeCell ref="E24:F24"/>
    <mergeCell ref="E27:F27"/>
    <mergeCell ref="E30:F30"/>
    <mergeCell ref="G2:G3"/>
    <mergeCell ref="A5:C5"/>
    <mergeCell ref="E6:F6"/>
    <mergeCell ref="B7:C9"/>
    <mergeCell ref="E9:F9"/>
    <mergeCell ref="A2:F3"/>
    <mergeCell ref="E12:F12"/>
    <mergeCell ref="E15:F15"/>
    <mergeCell ref="E18:F18"/>
    <mergeCell ref="B19:C21"/>
    <mergeCell ref="E21:F21"/>
  </mergeCells>
  <phoneticPr fontId="8"/>
  <printOptions horizontalCentered="1"/>
  <pageMargins left="0.59055118110236227" right="0.59055118110236227" top="0.59055118110236227" bottom="0.59055118110236227" header="0.39370078740157483" footer="0.39370078740157483"/>
  <pageSetup paperSize="9" scale="88"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Q48"/>
  <sheetViews>
    <sheetView view="pageBreakPreview" zoomScale="60" zoomScaleNormal="90" workbookViewId="0">
      <selection sqref="A1:P47"/>
    </sheetView>
  </sheetViews>
  <sheetFormatPr defaultColWidth="9.140625" defaultRowHeight="17.100000000000001" customHeight="1" x14ac:dyDescent="0.15"/>
  <cols>
    <col min="1" max="2" width="2.42578125" customWidth="1"/>
    <col min="3" max="3" width="7.140625" customWidth="1"/>
    <col min="4" max="4" width="12.7109375" customWidth="1"/>
    <col min="5" max="5" width="11.42578125" customWidth="1"/>
    <col min="6" max="6" width="13" customWidth="1"/>
    <col min="7" max="8" width="15.7109375" customWidth="1"/>
    <col min="9" max="9" width="17.140625" customWidth="1"/>
    <col min="10" max="10" width="5.42578125" customWidth="1"/>
    <col min="11" max="12" width="16.28515625" customWidth="1"/>
    <col min="13" max="15" width="16.42578125" customWidth="1"/>
    <col min="16" max="16" width="17.7109375" customWidth="1"/>
    <col min="17" max="17" width="13" bestFit="1" customWidth="1"/>
  </cols>
  <sheetData>
    <row r="1" spans="1:16" ht="15" customHeight="1" x14ac:dyDescent="0.15">
      <c r="A1" s="538" t="s">
        <v>574</v>
      </c>
      <c r="B1" s="538"/>
      <c r="C1" s="538"/>
      <c r="D1" s="538"/>
      <c r="E1" s="538"/>
      <c r="F1" s="538"/>
      <c r="G1" s="538"/>
      <c r="H1" s="538"/>
      <c r="I1" s="538"/>
      <c r="J1" s="538"/>
      <c r="K1" s="1072"/>
      <c r="L1" s="1072"/>
      <c r="M1" s="1072"/>
      <c r="N1" s="1072"/>
      <c r="O1" s="1072"/>
      <c r="P1" s="1072"/>
    </row>
    <row r="2" spans="1:16" ht="5.0999999999999996" customHeight="1" x14ac:dyDescent="0.15">
      <c r="A2" s="1"/>
      <c r="B2" s="1"/>
      <c r="C2" s="1"/>
      <c r="D2" s="538"/>
      <c r="E2" s="538"/>
      <c r="F2" s="538"/>
      <c r="G2" s="538"/>
      <c r="H2" s="538"/>
      <c r="I2" s="538"/>
      <c r="J2" s="538"/>
      <c r="K2" s="538"/>
      <c r="L2" s="538"/>
      <c r="M2" s="538"/>
      <c r="N2" s="538"/>
      <c r="O2" s="538"/>
      <c r="P2" s="538"/>
    </row>
    <row r="3" spans="1:16" ht="27" customHeight="1" x14ac:dyDescent="0.15">
      <c r="A3" s="1073" t="s">
        <v>575</v>
      </c>
      <c r="B3" s="1073"/>
      <c r="C3" s="1073"/>
      <c r="D3" s="1073"/>
      <c r="E3" s="1073"/>
      <c r="F3" s="1073"/>
      <c r="G3" s="1073"/>
      <c r="H3" s="1073"/>
      <c r="I3" s="1073"/>
      <c r="J3" s="538"/>
      <c r="K3" s="1073" t="s">
        <v>547</v>
      </c>
      <c r="L3" s="1073"/>
      <c r="M3" s="1073"/>
      <c r="N3" s="1073"/>
      <c r="O3" s="1073"/>
      <c r="P3" s="1073"/>
    </row>
    <row r="4" spans="1:16" ht="15" customHeight="1" x14ac:dyDescent="0.15">
      <c r="A4" s="538"/>
      <c r="B4" s="538"/>
      <c r="C4" s="538"/>
      <c r="D4" s="538"/>
      <c r="E4" s="538"/>
      <c r="F4" s="538"/>
      <c r="G4" s="538"/>
      <c r="H4" s="538"/>
      <c r="I4" s="538"/>
      <c r="J4" s="538"/>
      <c r="K4" s="538"/>
      <c r="L4" s="538"/>
      <c r="M4" s="538"/>
      <c r="N4" s="538"/>
      <c r="O4" s="538"/>
      <c r="P4" s="538"/>
    </row>
    <row r="5" spans="1:16" ht="15" customHeight="1" thickBot="1" x14ac:dyDescent="0.2">
      <c r="A5" s="538" t="s">
        <v>537</v>
      </c>
      <c r="B5" s="538"/>
      <c r="C5" s="538"/>
      <c r="D5" s="538"/>
      <c r="E5" s="538"/>
      <c r="F5" s="538"/>
      <c r="G5" s="538"/>
      <c r="H5" s="538"/>
      <c r="I5" s="538"/>
      <c r="J5" s="538"/>
      <c r="K5" s="538"/>
      <c r="L5" s="538"/>
      <c r="M5" s="538"/>
      <c r="N5" s="538"/>
      <c r="O5" s="939" t="s">
        <v>100</v>
      </c>
      <c r="P5" s="939"/>
    </row>
    <row r="6" spans="1:16" ht="21.75" customHeight="1" x14ac:dyDescent="0.15">
      <c r="A6" s="1034" t="s">
        <v>101</v>
      </c>
      <c r="B6" s="1035"/>
      <c r="C6" s="1035"/>
      <c r="D6" s="1036"/>
      <c r="E6" s="1024" t="s">
        <v>102</v>
      </c>
      <c r="F6" s="1036"/>
      <c r="G6" s="943" t="s">
        <v>103</v>
      </c>
      <c r="H6" s="942"/>
      <c r="I6" s="558" t="s">
        <v>531</v>
      </c>
      <c r="J6" s="271"/>
      <c r="K6" s="564" t="s">
        <v>540</v>
      </c>
      <c r="L6" s="1055" t="s">
        <v>104</v>
      </c>
      <c r="M6" s="25" t="s">
        <v>105</v>
      </c>
      <c r="N6" s="26"/>
      <c r="O6" s="7"/>
      <c r="P6" s="1056" t="s">
        <v>106</v>
      </c>
    </row>
    <row r="7" spans="1:16" ht="21.75" customHeight="1" x14ac:dyDescent="0.15">
      <c r="A7" s="1037"/>
      <c r="B7" s="679"/>
      <c r="C7" s="679"/>
      <c r="D7" s="680"/>
      <c r="E7" s="1025"/>
      <c r="F7" s="680"/>
      <c r="G7" s="10" t="s">
        <v>107</v>
      </c>
      <c r="H7" s="562" t="s">
        <v>108</v>
      </c>
      <c r="I7" s="567" t="s">
        <v>109</v>
      </c>
      <c r="J7" s="431"/>
      <c r="K7" s="570" t="s">
        <v>110</v>
      </c>
      <c r="L7" s="962"/>
      <c r="M7" s="562" t="s">
        <v>109</v>
      </c>
      <c r="N7" s="562" t="s">
        <v>111</v>
      </c>
      <c r="O7" s="562" t="s">
        <v>110</v>
      </c>
      <c r="P7" s="1057"/>
    </row>
    <row r="8" spans="1:16" ht="17.100000000000001" customHeight="1" x14ac:dyDescent="0.15">
      <c r="A8" s="1060" t="s">
        <v>497</v>
      </c>
      <c r="B8" s="689"/>
      <c r="C8" s="689"/>
      <c r="D8" s="1061"/>
      <c r="E8" s="1062">
        <v>835</v>
      </c>
      <c r="F8" s="1063"/>
      <c r="G8" s="434">
        <v>22986</v>
      </c>
      <c r="H8" s="435">
        <v>27.528143712574849</v>
      </c>
      <c r="I8" s="436">
        <v>6980433</v>
      </c>
      <c r="J8" s="436"/>
      <c r="K8" s="437">
        <v>303.68193683111457</v>
      </c>
      <c r="L8" s="434">
        <v>24802868</v>
      </c>
      <c r="M8" s="434">
        <v>46942737</v>
      </c>
      <c r="N8" s="435">
        <v>56218.846706586824</v>
      </c>
      <c r="O8" s="435">
        <v>2042.2316627512398</v>
      </c>
      <c r="P8" s="438">
        <v>19446887</v>
      </c>
    </row>
    <row r="9" spans="1:16" ht="17.100000000000001" customHeight="1" x14ac:dyDescent="0.15">
      <c r="A9" s="268"/>
      <c r="B9" s="1066" t="s">
        <v>498</v>
      </c>
      <c r="C9" s="1067"/>
      <c r="D9" s="1068"/>
      <c r="E9" s="1052">
        <v>580</v>
      </c>
      <c r="F9" s="1053"/>
      <c r="G9" s="439">
        <v>16742</v>
      </c>
      <c r="H9" s="440">
        <v>28.865517241379312</v>
      </c>
      <c r="I9" s="439">
        <v>5034034</v>
      </c>
      <c r="J9" s="13"/>
      <c r="K9" s="441">
        <v>300.68295305220403</v>
      </c>
      <c r="L9" s="439">
        <v>19035350</v>
      </c>
      <c r="M9" s="439">
        <v>35024214</v>
      </c>
      <c r="N9" s="440">
        <v>60386.575862068967</v>
      </c>
      <c r="O9" s="440">
        <v>2091.9970134989844</v>
      </c>
      <c r="P9" s="442">
        <v>13945600</v>
      </c>
    </row>
    <row r="10" spans="1:16" ht="17.100000000000001" customHeight="1" x14ac:dyDescent="0.15">
      <c r="A10" s="268"/>
      <c r="B10" s="267"/>
      <c r="C10" s="1058" t="s">
        <v>162</v>
      </c>
      <c r="D10" s="1059"/>
      <c r="E10" s="1052">
        <v>75</v>
      </c>
      <c r="F10" s="1053"/>
      <c r="G10" s="439">
        <v>2012</v>
      </c>
      <c r="H10" s="440">
        <v>26.826666666666668</v>
      </c>
      <c r="I10" s="439">
        <v>555981</v>
      </c>
      <c r="J10" s="13"/>
      <c r="K10" s="441">
        <v>276.33250497017895</v>
      </c>
      <c r="L10" s="439">
        <v>1661014</v>
      </c>
      <c r="M10" s="439">
        <v>3153733</v>
      </c>
      <c r="N10" s="440">
        <v>42049.773333333331</v>
      </c>
      <c r="O10" s="440">
        <v>1567.4617296222664</v>
      </c>
      <c r="P10" s="442">
        <v>1332843</v>
      </c>
    </row>
    <row r="11" spans="1:16" ht="17.100000000000001" customHeight="1" x14ac:dyDescent="0.15">
      <c r="A11" s="268"/>
      <c r="B11" s="267"/>
      <c r="C11" s="1058" t="s">
        <v>112</v>
      </c>
      <c r="D11" s="1059"/>
      <c r="E11" s="1052">
        <v>17</v>
      </c>
      <c r="F11" s="1053"/>
      <c r="G11" s="439">
        <v>1168</v>
      </c>
      <c r="H11" s="440">
        <v>68.705882352941174</v>
      </c>
      <c r="I11" s="439">
        <v>303701</v>
      </c>
      <c r="J11" s="13"/>
      <c r="K11" s="441">
        <v>260.01797945205482</v>
      </c>
      <c r="L11" s="439">
        <v>327004</v>
      </c>
      <c r="M11" s="439">
        <v>1888563</v>
      </c>
      <c r="N11" s="440">
        <v>111091.94117647059</v>
      </c>
      <c r="O11" s="440">
        <v>1616.9203767123288</v>
      </c>
      <c r="P11" s="442">
        <v>1423248</v>
      </c>
    </row>
    <row r="12" spans="1:16" ht="17.100000000000001" customHeight="1" x14ac:dyDescent="0.15">
      <c r="A12" s="268"/>
      <c r="B12" s="267"/>
      <c r="C12" s="1058" t="s">
        <v>163</v>
      </c>
      <c r="D12" s="1059"/>
      <c r="E12" s="1052">
        <v>42</v>
      </c>
      <c r="F12" s="1053"/>
      <c r="G12" s="439">
        <v>642</v>
      </c>
      <c r="H12" s="440">
        <v>15.285714285714286</v>
      </c>
      <c r="I12" s="34">
        <v>193857</v>
      </c>
      <c r="J12" s="13"/>
      <c r="K12" s="441">
        <v>301.95794392523362</v>
      </c>
      <c r="L12" s="439">
        <v>331905</v>
      </c>
      <c r="M12" s="439">
        <v>749058</v>
      </c>
      <c r="N12" s="440">
        <v>17834.714285714286</v>
      </c>
      <c r="O12" s="440">
        <v>1166.7570093457944</v>
      </c>
      <c r="P12" s="442">
        <v>370401</v>
      </c>
    </row>
    <row r="13" spans="1:16" ht="17.100000000000001" customHeight="1" x14ac:dyDescent="0.15">
      <c r="A13" s="268"/>
      <c r="B13" s="267"/>
      <c r="C13" s="1058" t="s">
        <v>164</v>
      </c>
      <c r="D13" s="1059"/>
      <c r="E13" s="1052">
        <v>57</v>
      </c>
      <c r="F13" s="1053"/>
      <c r="G13" s="439">
        <v>2568</v>
      </c>
      <c r="H13" s="440">
        <v>45.05263157894737</v>
      </c>
      <c r="I13" s="34">
        <v>775835</v>
      </c>
      <c r="J13" s="13"/>
      <c r="K13" s="440">
        <v>302.11643302180687</v>
      </c>
      <c r="L13" s="439">
        <v>4228366</v>
      </c>
      <c r="M13" s="439">
        <v>6377046</v>
      </c>
      <c r="N13" s="440">
        <v>111878</v>
      </c>
      <c r="O13" s="440">
        <v>2483.2733644859813</v>
      </c>
      <c r="P13" s="442">
        <v>1968735</v>
      </c>
    </row>
    <row r="14" spans="1:16" ht="17.100000000000001" customHeight="1" x14ac:dyDescent="0.15">
      <c r="A14" s="268"/>
      <c r="B14" s="267"/>
      <c r="C14" s="1058" t="s">
        <v>165</v>
      </c>
      <c r="D14" s="1059"/>
      <c r="E14" s="1052">
        <v>36</v>
      </c>
      <c r="F14" s="1053"/>
      <c r="G14" s="439">
        <v>1023</v>
      </c>
      <c r="H14" s="440">
        <v>28.416666666666668</v>
      </c>
      <c r="I14" s="34">
        <v>378053</v>
      </c>
      <c r="J14" s="13"/>
      <c r="K14" s="440">
        <v>369.55327468230695</v>
      </c>
      <c r="L14" s="439">
        <v>1367328</v>
      </c>
      <c r="M14" s="439">
        <v>3721693</v>
      </c>
      <c r="N14" s="440">
        <v>103380.36111111111</v>
      </c>
      <c r="O14" s="440">
        <v>3638.0185728250244</v>
      </c>
      <c r="P14" s="442">
        <v>1526282</v>
      </c>
    </row>
    <row r="15" spans="1:16" ht="17.100000000000001" customHeight="1" x14ac:dyDescent="0.15">
      <c r="A15" s="268"/>
      <c r="B15" s="267"/>
      <c r="C15" s="1058" t="s">
        <v>166</v>
      </c>
      <c r="D15" s="1059"/>
      <c r="E15" s="1052">
        <v>95</v>
      </c>
      <c r="F15" s="1053"/>
      <c r="G15" s="439">
        <v>2736</v>
      </c>
      <c r="H15" s="440">
        <v>28.8</v>
      </c>
      <c r="I15" s="34">
        <v>740178</v>
      </c>
      <c r="J15" s="13"/>
      <c r="K15" s="440">
        <v>270.53289473684208</v>
      </c>
      <c r="L15" s="439">
        <v>2260360</v>
      </c>
      <c r="M15" s="439">
        <v>4329451</v>
      </c>
      <c r="N15" s="440">
        <v>45573.168421052629</v>
      </c>
      <c r="O15" s="440">
        <v>1582.4016812865498</v>
      </c>
      <c r="P15" s="442">
        <v>1888760</v>
      </c>
    </row>
    <row r="16" spans="1:16" ht="17.100000000000001" customHeight="1" x14ac:dyDescent="0.15">
      <c r="A16" s="268"/>
      <c r="B16" s="267"/>
      <c r="C16" s="1058" t="s">
        <v>167</v>
      </c>
      <c r="D16" s="1059"/>
      <c r="E16" s="1052">
        <v>46</v>
      </c>
      <c r="F16" s="1053"/>
      <c r="G16" s="439">
        <v>1059</v>
      </c>
      <c r="H16" s="440">
        <v>23.021739130434781</v>
      </c>
      <c r="I16" s="34">
        <v>363428</v>
      </c>
      <c r="J16" s="13"/>
      <c r="K16" s="440">
        <v>343.18035882908401</v>
      </c>
      <c r="L16" s="439">
        <v>2648976</v>
      </c>
      <c r="M16" s="439">
        <v>3983444</v>
      </c>
      <c r="N16" s="440">
        <v>86596.608695652176</v>
      </c>
      <c r="O16" s="440">
        <v>3761.5146364494808</v>
      </c>
      <c r="P16" s="442">
        <v>1247436</v>
      </c>
    </row>
    <row r="17" spans="1:17" ht="17.100000000000001" customHeight="1" x14ac:dyDescent="0.15">
      <c r="A17" s="268"/>
      <c r="B17" s="267"/>
      <c r="C17" s="1058" t="s">
        <v>113</v>
      </c>
      <c r="D17" s="1059"/>
      <c r="E17" s="1052">
        <v>30</v>
      </c>
      <c r="F17" s="1053"/>
      <c r="G17" s="439">
        <v>674</v>
      </c>
      <c r="H17" s="440">
        <v>22.466666666666665</v>
      </c>
      <c r="I17" s="34">
        <v>189605</v>
      </c>
      <c r="J17" s="13"/>
      <c r="K17" s="440">
        <v>281.31305637982194</v>
      </c>
      <c r="L17" s="439">
        <v>1086316</v>
      </c>
      <c r="M17" s="439">
        <v>1667494</v>
      </c>
      <c r="N17" s="440">
        <v>55583.133333333331</v>
      </c>
      <c r="O17" s="440">
        <v>2474.0267062314542</v>
      </c>
      <c r="P17" s="442">
        <v>523308</v>
      </c>
    </row>
    <row r="18" spans="1:17" ht="17.100000000000001" customHeight="1" x14ac:dyDescent="0.15">
      <c r="A18" s="268"/>
      <c r="B18" s="267"/>
      <c r="C18" s="1058" t="s">
        <v>114</v>
      </c>
      <c r="D18" s="1059"/>
      <c r="E18" s="1052">
        <v>101</v>
      </c>
      <c r="F18" s="1053"/>
      <c r="G18" s="439">
        <v>3079</v>
      </c>
      <c r="H18" s="440">
        <v>30.485148514851485</v>
      </c>
      <c r="I18" s="34">
        <v>1000462</v>
      </c>
      <c r="J18" s="13"/>
      <c r="K18" s="440">
        <v>324.93082169535563</v>
      </c>
      <c r="L18" s="439">
        <v>2921550</v>
      </c>
      <c r="M18" s="439">
        <v>5333254</v>
      </c>
      <c r="N18" s="440">
        <v>52804.495049504949</v>
      </c>
      <c r="O18" s="440">
        <v>1732.1383566092886</v>
      </c>
      <c r="P18" s="442">
        <v>2234897</v>
      </c>
    </row>
    <row r="19" spans="1:17" ht="17.100000000000001" customHeight="1" x14ac:dyDescent="0.15">
      <c r="A19" s="268"/>
      <c r="B19" s="267"/>
      <c r="C19" s="1058" t="s">
        <v>115</v>
      </c>
      <c r="D19" s="1059"/>
      <c r="E19" s="1052">
        <v>39</v>
      </c>
      <c r="F19" s="1053"/>
      <c r="G19" s="439">
        <v>722</v>
      </c>
      <c r="H19" s="440">
        <v>18.512820512820515</v>
      </c>
      <c r="I19" s="34">
        <v>227157</v>
      </c>
      <c r="J19" s="13"/>
      <c r="K19" s="440">
        <v>314.62188365650968</v>
      </c>
      <c r="L19" s="439">
        <v>575531</v>
      </c>
      <c r="M19" s="439">
        <v>1341999</v>
      </c>
      <c r="N19" s="440">
        <v>34410.230769230766</v>
      </c>
      <c r="O19" s="440">
        <v>1858.7243767313018</v>
      </c>
      <c r="P19" s="442">
        <v>649214</v>
      </c>
    </row>
    <row r="20" spans="1:17" ht="17.100000000000001" customHeight="1" x14ac:dyDescent="0.15">
      <c r="A20" s="268"/>
      <c r="B20" s="229"/>
      <c r="C20" s="1058" t="s">
        <v>168</v>
      </c>
      <c r="D20" s="1059"/>
      <c r="E20" s="1052">
        <v>42</v>
      </c>
      <c r="F20" s="1053"/>
      <c r="G20" s="439">
        <v>1059</v>
      </c>
      <c r="H20" s="440">
        <v>25.214285714285715</v>
      </c>
      <c r="I20" s="34">
        <v>305777</v>
      </c>
      <c r="J20" s="13"/>
      <c r="K20" s="440">
        <v>288.74126534466478</v>
      </c>
      <c r="L20" s="439">
        <v>1627000</v>
      </c>
      <c r="M20" s="439">
        <v>2478479</v>
      </c>
      <c r="N20" s="440">
        <v>59011.404761904763</v>
      </c>
      <c r="O20" s="440">
        <v>2340.3956562795088</v>
      </c>
      <c r="P20" s="443">
        <v>780476</v>
      </c>
    </row>
    <row r="21" spans="1:17" ht="17.100000000000001" customHeight="1" thickBot="1" x14ac:dyDescent="0.2">
      <c r="A21" s="269"/>
      <c r="B21" s="1069" t="s">
        <v>499</v>
      </c>
      <c r="C21" s="1070"/>
      <c r="D21" s="1071"/>
      <c r="E21" s="1064">
        <v>255</v>
      </c>
      <c r="F21" s="1065"/>
      <c r="G21" s="444">
        <v>6244</v>
      </c>
      <c r="H21" s="445">
        <v>24.48627450980392</v>
      </c>
      <c r="I21" s="444">
        <v>1888675</v>
      </c>
      <c r="J21" s="79"/>
      <c r="K21" s="446">
        <v>302.47837924407429</v>
      </c>
      <c r="L21" s="444">
        <v>5615563</v>
      </c>
      <c r="M21" s="444">
        <v>11648350</v>
      </c>
      <c r="N21" s="445">
        <v>45679.803921568629</v>
      </c>
      <c r="O21" s="445">
        <v>1865.5269058295964</v>
      </c>
      <c r="P21" s="447">
        <v>5389649</v>
      </c>
    </row>
    <row r="22" spans="1:17" ht="15" customHeight="1" x14ac:dyDescent="0.15">
      <c r="A22" s="538" t="s">
        <v>539</v>
      </c>
      <c r="B22" s="538"/>
      <c r="C22" s="538"/>
      <c r="D22" s="538"/>
      <c r="E22" s="538"/>
      <c r="F22" s="538"/>
      <c r="G22" s="538"/>
      <c r="H22" s="538"/>
      <c r="I22" s="538"/>
      <c r="J22" s="538"/>
      <c r="K22" s="538"/>
      <c r="L22" s="538"/>
      <c r="M22" s="538"/>
      <c r="N22" s="538"/>
      <c r="O22" s="538"/>
      <c r="P22" s="2" t="s">
        <v>536</v>
      </c>
    </row>
    <row r="23" spans="1:17" ht="15" customHeight="1" x14ac:dyDescent="0.15">
      <c r="A23" s="538" t="s">
        <v>544</v>
      </c>
      <c r="B23" s="538"/>
      <c r="C23" s="538"/>
      <c r="D23" s="538"/>
      <c r="E23" s="538"/>
      <c r="F23" s="538"/>
      <c r="G23" s="538"/>
      <c r="H23" s="538"/>
      <c r="I23" s="538"/>
      <c r="J23" s="538"/>
      <c r="K23" s="538"/>
      <c r="L23" s="538"/>
      <c r="M23" s="538"/>
      <c r="N23" s="538"/>
      <c r="O23" s="538"/>
      <c r="P23" s="2"/>
    </row>
    <row r="24" spans="1:17" ht="15" customHeight="1" x14ac:dyDescent="0.15">
      <c r="A24" s="538" t="s">
        <v>469</v>
      </c>
      <c r="B24" s="538"/>
      <c r="C24" s="538"/>
      <c r="D24" s="538"/>
      <c r="E24" s="538"/>
      <c r="F24" s="538"/>
      <c r="G24" s="538"/>
      <c r="H24" s="538"/>
      <c r="I24" s="538"/>
      <c r="J24" s="538"/>
      <c r="K24" s="538"/>
      <c r="L24" s="538"/>
      <c r="M24" s="538"/>
      <c r="N24" s="538"/>
      <c r="O24" s="538"/>
      <c r="P24" s="2"/>
    </row>
    <row r="25" spans="1:17" ht="15" customHeight="1" x14ac:dyDescent="0.15">
      <c r="A25" s="538" t="s">
        <v>541</v>
      </c>
      <c r="B25" s="538"/>
      <c r="C25" s="538"/>
      <c r="D25" s="538"/>
      <c r="E25" s="538"/>
      <c r="F25" s="538"/>
      <c r="G25" s="538"/>
      <c r="H25" s="538"/>
      <c r="I25" s="538"/>
      <c r="J25" s="538"/>
      <c r="K25" s="538"/>
      <c r="L25" s="538"/>
      <c r="M25" s="538"/>
      <c r="N25" s="538"/>
      <c r="O25" s="538"/>
      <c r="P25" s="2"/>
    </row>
    <row r="26" spans="1:17" ht="15" customHeight="1" x14ac:dyDescent="0.15">
      <c r="A26" s="538"/>
      <c r="B26" s="538"/>
      <c r="C26" s="538"/>
      <c r="D26" s="538"/>
      <c r="E26" s="538"/>
      <c r="F26" s="538"/>
      <c r="G26" s="538"/>
      <c r="H26" s="538"/>
      <c r="I26" s="538"/>
      <c r="J26" s="538"/>
      <c r="K26" s="538"/>
      <c r="L26" s="538"/>
      <c r="M26" s="538"/>
      <c r="N26" s="538"/>
      <c r="O26" s="538"/>
      <c r="P26" s="538"/>
    </row>
    <row r="27" spans="1:17" ht="15" customHeight="1" thickBot="1" x14ac:dyDescent="0.2">
      <c r="A27" s="538" t="s">
        <v>462</v>
      </c>
      <c r="B27" s="538"/>
      <c r="C27" s="538"/>
      <c r="D27" s="538"/>
      <c r="E27" s="538"/>
      <c r="F27" s="538"/>
      <c r="G27" s="538"/>
      <c r="H27" s="538"/>
      <c r="I27" s="538"/>
      <c r="J27" s="538"/>
      <c r="K27" s="538"/>
      <c r="L27" s="538"/>
      <c r="M27" s="538"/>
      <c r="N27" s="538"/>
      <c r="O27" s="939" t="s">
        <v>100</v>
      </c>
      <c r="P27" s="939"/>
    </row>
    <row r="28" spans="1:17" ht="21.75" customHeight="1" x14ac:dyDescent="0.15">
      <c r="A28" s="1034" t="s">
        <v>116</v>
      </c>
      <c r="B28" s="1035"/>
      <c r="C28" s="1036"/>
      <c r="D28" s="1055" t="s">
        <v>41</v>
      </c>
      <c r="E28" s="943" t="s">
        <v>79</v>
      </c>
      <c r="F28" s="942"/>
      <c r="G28" s="943" t="s">
        <v>542</v>
      </c>
      <c r="H28" s="942"/>
      <c r="I28" s="1055" t="s">
        <v>104</v>
      </c>
      <c r="J28" s="231"/>
      <c r="K28" s="1035" t="s">
        <v>118</v>
      </c>
      <c r="L28" s="1035"/>
      <c r="M28" s="1036"/>
      <c r="N28" s="1055" t="s">
        <v>119</v>
      </c>
      <c r="O28" s="1055" t="s">
        <v>120</v>
      </c>
      <c r="P28" s="1056" t="s">
        <v>106</v>
      </c>
    </row>
    <row r="29" spans="1:17" ht="21.75" customHeight="1" x14ac:dyDescent="0.15">
      <c r="A29" s="1037"/>
      <c r="B29" s="679"/>
      <c r="C29" s="680"/>
      <c r="D29" s="962"/>
      <c r="E29" s="570" t="s">
        <v>17</v>
      </c>
      <c r="F29" s="561" t="s">
        <v>108</v>
      </c>
      <c r="G29" s="570" t="s">
        <v>121</v>
      </c>
      <c r="H29" s="570" t="s">
        <v>110</v>
      </c>
      <c r="I29" s="962"/>
      <c r="J29" s="72"/>
      <c r="K29" s="40" t="s">
        <v>122</v>
      </c>
      <c r="L29" s="570" t="s">
        <v>108</v>
      </c>
      <c r="M29" s="562" t="s">
        <v>110</v>
      </c>
      <c r="N29" s="962"/>
      <c r="O29" s="962"/>
      <c r="P29" s="1057"/>
    </row>
    <row r="30" spans="1:17" ht="17.100000000000001" customHeight="1" x14ac:dyDescent="0.15">
      <c r="A30" s="1044" t="s">
        <v>576</v>
      </c>
      <c r="B30" s="1045"/>
      <c r="C30" s="925"/>
      <c r="D30" s="27">
        <v>52</v>
      </c>
      <c r="E30" s="13">
        <v>2102</v>
      </c>
      <c r="F30" s="76">
        <v>40.4</v>
      </c>
      <c r="G30" s="13">
        <v>633187</v>
      </c>
      <c r="H30" s="18">
        <v>301</v>
      </c>
      <c r="I30" s="13">
        <v>4208005</v>
      </c>
      <c r="J30" s="13"/>
      <c r="K30" s="13">
        <v>6250840</v>
      </c>
      <c r="L30" s="13">
        <v>120208</v>
      </c>
      <c r="M30" s="13">
        <v>2974</v>
      </c>
      <c r="N30" s="70">
        <v>4381160</v>
      </c>
      <c r="O30" s="70">
        <v>1474140</v>
      </c>
      <c r="P30" s="77">
        <v>1927575</v>
      </c>
      <c r="Q30" s="68"/>
    </row>
    <row r="31" spans="1:17" ht="17.100000000000001" customHeight="1" x14ac:dyDescent="0.15">
      <c r="A31" s="1049">
        <v>30</v>
      </c>
      <c r="B31" s="1050"/>
      <c r="C31" s="1051"/>
      <c r="D31" s="27">
        <v>56</v>
      </c>
      <c r="E31" s="13">
        <v>2214</v>
      </c>
      <c r="F31" s="76">
        <v>39.5</v>
      </c>
      <c r="G31" s="13">
        <v>665442</v>
      </c>
      <c r="H31" s="18">
        <v>301</v>
      </c>
      <c r="I31" s="13">
        <v>4289651</v>
      </c>
      <c r="J31" s="13"/>
      <c r="K31" s="13">
        <v>6423552</v>
      </c>
      <c r="L31" s="13">
        <v>114706</v>
      </c>
      <c r="M31" s="13">
        <v>2901</v>
      </c>
      <c r="N31" s="70">
        <v>4214300</v>
      </c>
      <c r="O31" s="70">
        <v>1472761</v>
      </c>
      <c r="P31" s="77">
        <v>1997853</v>
      </c>
    </row>
    <row r="32" spans="1:17" ht="17.100000000000001" customHeight="1" x14ac:dyDescent="0.15">
      <c r="A32" s="960" t="s">
        <v>577</v>
      </c>
      <c r="B32" s="921"/>
      <c r="C32" s="903"/>
      <c r="D32" s="27">
        <v>55</v>
      </c>
      <c r="E32" s="13">
        <v>2436</v>
      </c>
      <c r="F32" s="76">
        <v>44.290909090909089</v>
      </c>
      <c r="G32" s="13">
        <v>779221</v>
      </c>
      <c r="H32" s="18">
        <v>319.87725779967161</v>
      </c>
      <c r="I32" s="13">
        <v>4485306</v>
      </c>
      <c r="J32" s="13"/>
      <c r="K32" s="13">
        <v>6847986</v>
      </c>
      <c r="L32" s="13">
        <v>124508.83636363636</v>
      </c>
      <c r="M32" s="13">
        <v>2811.1600985221676</v>
      </c>
      <c r="N32" s="70">
        <v>4488536</v>
      </c>
      <c r="O32" s="70">
        <v>1532223</v>
      </c>
      <c r="P32" s="77">
        <v>2206406</v>
      </c>
    </row>
    <row r="33" spans="1:16" ht="17.100000000000001" customHeight="1" x14ac:dyDescent="0.15">
      <c r="A33" s="1049">
        <v>2</v>
      </c>
      <c r="B33" s="1050"/>
      <c r="C33" s="1051"/>
      <c r="D33" s="27">
        <v>56</v>
      </c>
      <c r="E33" s="13">
        <v>2653</v>
      </c>
      <c r="F33" s="76">
        <v>47.375</v>
      </c>
      <c r="G33" s="13">
        <v>785597</v>
      </c>
      <c r="H33" s="18">
        <v>296.11647191858276</v>
      </c>
      <c r="I33" s="13">
        <v>4295688</v>
      </c>
      <c r="J33" s="13"/>
      <c r="K33" s="13">
        <v>6531045</v>
      </c>
      <c r="L33" s="13">
        <v>116625.80357142857</v>
      </c>
      <c r="M33" s="13">
        <v>2461.7583867320013</v>
      </c>
      <c r="N33" s="70">
        <v>4542647</v>
      </c>
      <c r="O33" s="70">
        <v>1468312</v>
      </c>
      <c r="P33" s="77">
        <v>2082515</v>
      </c>
    </row>
    <row r="34" spans="1:16" ht="17.100000000000001" customHeight="1" thickBot="1" x14ac:dyDescent="0.2">
      <c r="A34" s="1046">
        <v>3</v>
      </c>
      <c r="B34" s="1047"/>
      <c r="C34" s="1048"/>
      <c r="D34" s="78">
        <v>57</v>
      </c>
      <c r="E34" s="79">
        <v>2568</v>
      </c>
      <c r="F34" s="80">
        <v>45.05263157894737</v>
      </c>
      <c r="G34" s="79">
        <v>775835</v>
      </c>
      <c r="H34" s="81">
        <v>302.11643302180687</v>
      </c>
      <c r="I34" s="79">
        <v>4228366</v>
      </c>
      <c r="J34" s="79"/>
      <c r="K34" s="79">
        <v>6377046</v>
      </c>
      <c r="L34" s="79">
        <v>111878</v>
      </c>
      <c r="M34" s="79">
        <v>2483.2733644859813</v>
      </c>
      <c r="N34" s="71" t="s">
        <v>532</v>
      </c>
      <c r="O34" s="71" t="s">
        <v>532</v>
      </c>
      <c r="P34" s="82">
        <v>1968735</v>
      </c>
    </row>
    <row r="35" spans="1:16" ht="15" customHeight="1" x14ac:dyDescent="0.15">
      <c r="A35" s="538" t="s">
        <v>275</v>
      </c>
      <c r="B35" s="538"/>
      <c r="C35" s="538"/>
      <c r="D35" s="538"/>
      <c r="E35" s="538"/>
      <c r="F35" s="538"/>
      <c r="G35" s="538"/>
      <c r="H35" s="538"/>
      <c r="I35" s="538"/>
      <c r="J35" s="538"/>
      <c r="K35" s="26" t="s">
        <v>123</v>
      </c>
      <c r="L35" s="26"/>
      <c r="M35" s="26"/>
      <c r="N35" s="26"/>
      <c r="O35" s="26"/>
      <c r="P35" s="433" t="s">
        <v>546</v>
      </c>
    </row>
    <row r="36" spans="1:16" ht="15" customHeight="1" x14ac:dyDescent="0.15">
      <c r="A36" s="538" t="s">
        <v>468</v>
      </c>
      <c r="B36" s="538"/>
      <c r="C36" s="538"/>
      <c r="D36" s="538"/>
      <c r="E36" s="538"/>
      <c r="F36" s="538"/>
      <c r="G36" s="538"/>
      <c r="H36" s="538"/>
      <c r="I36" s="538"/>
      <c r="J36" s="538"/>
      <c r="K36" s="538"/>
      <c r="L36" s="538"/>
      <c r="M36" s="538"/>
      <c r="N36" s="538"/>
      <c r="O36" s="538"/>
      <c r="P36" s="2" t="s">
        <v>545</v>
      </c>
    </row>
    <row r="37" spans="1:16" ht="15" customHeight="1" x14ac:dyDescent="0.15">
      <c r="A37" s="538" t="s">
        <v>543</v>
      </c>
      <c r="B37" s="538"/>
      <c r="C37" s="538"/>
      <c r="D37" s="538"/>
      <c r="E37" s="538"/>
      <c r="F37" s="538"/>
      <c r="G37" s="538"/>
      <c r="H37" s="538"/>
      <c r="I37" s="538"/>
      <c r="J37" s="538"/>
      <c r="K37" s="538"/>
      <c r="L37" s="538"/>
      <c r="M37" s="538"/>
      <c r="N37" s="538"/>
      <c r="O37" s="538"/>
      <c r="P37" s="2"/>
    </row>
    <row r="38" spans="1:16" ht="15" customHeight="1" x14ac:dyDescent="0.15">
      <c r="A38" s="538"/>
      <c r="B38" s="538"/>
      <c r="C38" s="538"/>
      <c r="D38" s="538"/>
      <c r="E38" s="538"/>
      <c r="F38" s="538"/>
      <c r="G38" s="538"/>
      <c r="H38" s="538"/>
      <c r="I38" s="538"/>
      <c r="J38" s="538"/>
      <c r="K38" s="538"/>
      <c r="L38" s="538"/>
      <c r="M38" s="538"/>
      <c r="N38" s="538"/>
      <c r="O38" s="538"/>
      <c r="P38" s="538"/>
    </row>
    <row r="39" spans="1:16" ht="15" customHeight="1" thickBot="1" x14ac:dyDescent="0.2">
      <c r="A39" s="538" t="s">
        <v>463</v>
      </c>
      <c r="B39" s="538"/>
      <c r="C39" s="538"/>
      <c r="D39" s="538"/>
      <c r="E39" s="538"/>
      <c r="F39" s="538"/>
      <c r="G39" s="538"/>
      <c r="H39" s="538" t="s">
        <v>124</v>
      </c>
      <c r="I39" s="538"/>
      <c r="J39" s="538"/>
      <c r="K39" s="538"/>
      <c r="L39" s="538"/>
      <c r="M39" s="538"/>
      <c r="N39" s="538"/>
      <c r="O39" s="939" t="s">
        <v>125</v>
      </c>
      <c r="P39" s="939"/>
    </row>
    <row r="40" spans="1:16" ht="21.75" customHeight="1" x14ac:dyDescent="0.15">
      <c r="A40" s="1034" t="s">
        <v>116</v>
      </c>
      <c r="B40" s="1035"/>
      <c r="C40" s="1036"/>
      <c r="D40" s="943" t="s">
        <v>321</v>
      </c>
      <c r="E40" s="941"/>
      <c r="F40" s="941"/>
      <c r="G40" s="942"/>
      <c r="H40" s="1024" t="s">
        <v>502</v>
      </c>
      <c r="I40" s="1035"/>
      <c r="J40" s="1035"/>
      <c r="K40" s="1035"/>
      <c r="L40" s="1035"/>
      <c r="M40" s="1035"/>
      <c r="N40" s="1035"/>
      <c r="O40" s="1035"/>
      <c r="P40" s="1054"/>
    </row>
    <row r="41" spans="1:16" ht="21.75" customHeight="1" x14ac:dyDescent="0.15">
      <c r="A41" s="1037"/>
      <c r="B41" s="679"/>
      <c r="C41" s="680"/>
      <c r="D41" s="562" t="s">
        <v>41</v>
      </c>
      <c r="E41" s="561" t="s">
        <v>13</v>
      </c>
      <c r="F41" s="561" t="s">
        <v>126</v>
      </c>
      <c r="G41" s="561" t="s">
        <v>127</v>
      </c>
      <c r="H41" s="562" t="s">
        <v>41</v>
      </c>
      <c r="I41" s="561" t="s">
        <v>13</v>
      </c>
      <c r="J41" s="10"/>
      <c r="K41" s="270" t="s">
        <v>128</v>
      </c>
      <c r="L41" s="570" t="s">
        <v>129</v>
      </c>
      <c r="M41" s="561" t="s">
        <v>130</v>
      </c>
      <c r="N41" s="561" t="s">
        <v>131</v>
      </c>
      <c r="O41" s="561" t="s">
        <v>132</v>
      </c>
      <c r="P41" s="205" t="s">
        <v>133</v>
      </c>
    </row>
    <row r="42" spans="1:16" ht="16.5" customHeight="1" x14ac:dyDescent="0.15">
      <c r="A42" s="1044" t="s">
        <v>578</v>
      </c>
      <c r="B42" s="1045"/>
      <c r="C42" s="925"/>
      <c r="D42" s="22">
        <v>12</v>
      </c>
      <c r="E42" s="70">
        <v>1464</v>
      </c>
      <c r="F42" s="173">
        <v>1453649</v>
      </c>
      <c r="G42" s="70">
        <v>161748</v>
      </c>
      <c r="H42" s="70">
        <v>12</v>
      </c>
      <c r="I42" s="70">
        <v>1464</v>
      </c>
      <c r="J42" s="12"/>
      <c r="K42" s="14">
        <v>192226</v>
      </c>
      <c r="L42" s="70" t="s">
        <v>398</v>
      </c>
      <c r="M42" s="70" t="s">
        <v>398</v>
      </c>
      <c r="N42" s="70" t="s">
        <v>398</v>
      </c>
      <c r="O42" s="14">
        <v>1850</v>
      </c>
      <c r="P42" s="49">
        <v>0</v>
      </c>
    </row>
    <row r="43" spans="1:16" ht="17.100000000000001" customHeight="1" x14ac:dyDescent="0.15">
      <c r="A43" s="1049">
        <v>29</v>
      </c>
      <c r="B43" s="1050"/>
      <c r="C43" s="1051"/>
      <c r="D43" s="22">
        <v>12</v>
      </c>
      <c r="E43" s="70">
        <v>1534</v>
      </c>
      <c r="F43" s="173">
        <v>1938667</v>
      </c>
      <c r="G43" s="70">
        <v>240352</v>
      </c>
      <c r="H43" s="70">
        <v>12</v>
      </c>
      <c r="I43" s="70">
        <v>1534</v>
      </c>
      <c r="J43" s="12"/>
      <c r="K43" s="14">
        <v>180352</v>
      </c>
      <c r="L43" s="70" t="s">
        <v>398</v>
      </c>
      <c r="M43" s="70" t="s">
        <v>398</v>
      </c>
      <c r="N43" s="70" t="s">
        <v>398</v>
      </c>
      <c r="O43" s="14">
        <v>1657</v>
      </c>
      <c r="P43" s="49">
        <v>0</v>
      </c>
    </row>
    <row r="44" spans="1:16" ht="17.100000000000001" customHeight="1" x14ac:dyDescent="0.15">
      <c r="A44" s="1049">
        <v>30</v>
      </c>
      <c r="B44" s="1050"/>
      <c r="C44" s="1051"/>
      <c r="D44" s="22">
        <v>12</v>
      </c>
      <c r="E44" s="70">
        <v>1580</v>
      </c>
      <c r="F44" s="173">
        <v>1520223</v>
      </c>
      <c r="G44" s="70">
        <v>268183</v>
      </c>
      <c r="H44" s="70">
        <v>12</v>
      </c>
      <c r="I44" s="70">
        <v>1580</v>
      </c>
      <c r="J44" s="12"/>
      <c r="K44" s="14">
        <v>197837</v>
      </c>
      <c r="L44" s="70" t="s">
        <v>398</v>
      </c>
      <c r="M44" s="70" t="s">
        <v>398</v>
      </c>
      <c r="N44" s="70" t="s">
        <v>398</v>
      </c>
      <c r="O44" s="14">
        <v>1563</v>
      </c>
      <c r="P44" s="49">
        <v>0</v>
      </c>
    </row>
    <row r="45" spans="1:16" ht="17.100000000000001" customHeight="1" x14ac:dyDescent="0.15">
      <c r="A45" s="960" t="s">
        <v>577</v>
      </c>
      <c r="B45" s="921"/>
      <c r="C45" s="903"/>
      <c r="D45" s="22">
        <v>12</v>
      </c>
      <c r="E45" s="70">
        <v>1772</v>
      </c>
      <c r="F45" s="173">
        <v>1612458</v>
      </c>
      <c r="G45" s="70">
        <v>229221</v>
      </c>
      <c r="H45" s="70">
        <v>12</v>
      </c>
      <c r="I45" s="70">
        <v>1772</v>
      </c>
      <c r="J45" s="12"/>
      <c r="K45" s="14">
        <v>194073</v>
      </c>
      <c r="L45" s="70" t="s">
        <v>398</v>
      </c>
      <c r="M45" s="70" t="s">
        <v>398</v>
      </c>
      <c r="N45" s="70" t="s">
        <v>398</v>
      </c>
      <c r="O45" s="14">
        <v>1684</v>
      </c>
      <c r="P45" s="272">
        <v>0</v>
      </c>
    </row>
    <row r="46" spans="1:16" ht="17.100000000000001" customHeight="1" thickBot="1" x14ac:dyDescent="0.2">
      <c r="A46" s="1074">
        <v>2</v>
      </c>
      <c r="B46" s="1075"/>
      <c r="C46" s="1076"/>
      <c r="D46" s="22">
        <v>14</v>
      </c>
      <c r="E46" s="70">
        <v>2028</v>
      </c>
      <c r="F46" s="173">
        <v>1761015</v>
      </c>
      <c r="G46" s="70">
        <v>117220</v>
      </c>
      <c r="H46" s="70">
        <v>14</v>
      </c>
      <c r="I46" s="70">
        <v>2028</v>
      </c>
      <c r="J46" s="64"/>
      <c r="K46" s="53">
        <v>210568</v>
      </c>
      <c r="L46" s="71" t="s">
        <v>398</v>
      </c>
      <c r="M46" s="71" t="s">
        <v>398</v>
      </c>
      <c r="N46" s="16" t="s">
        <v>398</v>
      </c>
      <c r="O46" s="53">
        <v>2170</v>
      </c>
      <c r="P46" s="272">
        <v>0</v>
      </c>
    </row>
    <row r="47" spans="1:16" ht="15" customHeight="1" x14ac:dyDescent="0.15">
      <c r="A47" s="432" t="s">
        <v>403</v>
      </c>
      <c r="B47" s="432"/>
      <c r="C47" s="432"/>
      <c r="D47" s="432"/>
      <c r="E47" s="432"/>
      <c r="F47" s="432"/>
      <c r="G47" s="432"/>
      <c r="H47" s="432"/>
      <c r="I47" s="432"/>
      <c r="J47" s="538"/>
      <c r="K47" s="538"/>
      <c r="L47" s="538"/>
      <c r="M47" s="538"/>
      <c r="N47" s="31"/>
      <c r="O47" s="26"/>
      <c r="P47" s="433" t="s">
        <v>416</v>
      </c>
    </row>
    <row r="48" spans="1:16" ht="17.100000000000001" customHeight="1" x14ac:dyDescent="0.15">
      <c r="A48" t="s">
        <v>402</v>
      </c>
    </row>
  </sheetData>
  <sheetProtection sheet="1"/>
  <mergeCells count="61">
    <mergeCell ref="A40:C41"/>
    <mergeCell ref="A46:C46"/>
    <mergeCell ref="A45:C45"/>
    <mergeCell ref="A44:C44"/>
    <mergeCell ref="A43:C43"/>
    <mergeCell ref="A42:C42"/>
    <mergeCell ref="K1:P1"/>
    <mergeCell ref="A3:I3"/>
    <mergeCell ref="K3:P3"/>
    <mergeCell ref="O5:P5"/>
    <mergeCell ref="A6:D7"/>
    <mergeCell ref="E6:F7"/>
    <mergeCell ref="G6:H6"/>
    <mergeCell ref="L6:L7"/>
    <mergeCell ref="P6:P7"/>
    <mergeCell ref="A8:D8"/>
    <mergeCell ref="E8:F8"/>
    <mergeCell ref="E9:F9"/>
    <mergeCell ref="E21:F21"/>
    <mergeCell ref="B9:D9"/>
    <mergeCell ref="B21:D21"/>
    <mergeCell ref="C20:D20"/>
    <mergeCell ref="C19:D19"/>
    <mergeCell ref="C18:D18"/>
    <mergeCell ref="C17:D17"/>
    <mergeCell ref="C15:D15"/>
    <mergeCell ref="C16:D16"/>
    <mergeCell ref="C14:D14"/>
    <mergeCell ref="C13:D13"/>
    <mergeCell ref="E10:F10"/>
    <mergeCell ref="E11:F11"/>
    <mergeCell ref="E12:F12"/>
    <mergeCell ref="C12:D12"/>
    <mergeCell ref="C11:D11"/>
    <mergeCell ref="C10:D10"/>
    <mergeCell ref="E13:F13"/>
    <mergeCell ref="E14:F14"/>
    <mergeCell ref="E15:F15"/>
    <mergeCell ref="E16:F16"/>
    <mergeCell ref="E17:F17"/>
    <mergeCell ref="E18:F18"/>
    <mergeCell ref="E19:F19"/>
    <mergeCell ref="E20:F20"/>
    <mergeCell ref="O27:P27"/>
    <mergeCell ref="D40:G40"/>
    <mergeCell ref="H40:P40"/>
    <mergeCell ref="K28:M28"/>
    <mergeCell ref="N28:N29"/>
    <mergeCell ref="O28:O29"/>
    <mergeCell ref="P28:P29"/>
    <mergeCell ref="O39:P39"/>
    <mergeCell ref="D28:D29"/>
    <mergeCell ref="E28:F28"/>
    <mergeCell ref="G28:H28"/>
    <mergeCell ref="I28:I29"/>
    <mergeCell ref="A28:C29"/>
    <mergeCell ref="A30:C30"/>
    <mergeCell ref="A34:C34"/>
    <mergeCell ref="A33:C33"/>
    <mergeCell ref="A32:C32"/>
    <mergeCell ref="A31:C31"/>
  </mergeCells>
  <phoneticPr fontId="8"/>
  <conditionalFormatting sqref="C8:P9 C21:P21 C10:C20 E10:P20 A34:P34 A30:A33 D30:P33 D42:P46">
    <cfRule type="expression" dxfId="5" priority="2">
      <formula>MOD(ROW(),2)=0</formula>
    </cfRule>
  </conditionalFormatting>
  <conditionalFormatting sqref="A46:C46 A42:A45">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FF8EF-85A3-4738-8832-E33EEA0885C3}">
  <sheetPr>
    <tabColor rgb="FF00B0F0"/>
  </sheetPr>
  <dimension ref="A1:Q48"/>
  <sheetViews>
    <sheetView view="pageBreakPreview" zoomScale="60" zoomScaleNormal="100" workbookViewId="0">
      <selection activeCell="J1" sqref="J1"/>
    </sheetView>
  </sheetViews>
  <sheetFormatPr defaultColWidth="9.140625" defaultRowHeight="17.100000000000001" customHeight="1" x14ac:dyDescent="0.15"/>
  <cols>
    <col min="1" max="2" width="2.42578125" customWidth="1"/>
    <col min="3" max="3" width="7.140625" customWidth="1"/>
    <col min="4" max="4" width="12.7109375" customWidth="1"/>
    <col min="5" max="5" width="11.42578125" customWidth="1"/>
    <col min="6" max="6" width="13" customWidth="1"/>
    <col min="7" max="8" width="15.7109375" customWidth="1"/>
    <col min="9" max="9" width="17.140625" customWidth="1"/>
    <col min="10" max="10" width="5.42578125" customWidth="1"/>
    <col min="11" max="12" width="16.28515625" customWidth="1"/>
    <col min="13" max="15" width="16.42578125" customWidth="1"/>
    <col min="16" max="16" width="17.7109375" customWidth="1"/>
    <col min="17" max="17" width="13" bestFit="1" customWidth="1"/>
  </cols>
  <sheetData>
    <row r="1" spans="1:16" ht="15" customHeight="1" x14ac:dyDescent="0.15">
      <c r="A1" s="538" t="s">
        <v>99</v>
      </c>
      <c r="B1" s="538"/>
      <c r="C1" s="538"/>
      <c r="D1" s="538"/>
      <c r="E1" s="538"/>
      <c r="F1" s="538"/>
      <c r="G1" s="538"/>
      <c r="H1" s="538"/>
      <c r="I1" s="538"/>
      <c r="J1" s="538"/>
      <c r="K1" s="1072"/>
      <c r="L1" s="1072"/>
      <c r="M1" s="1072"/>
      <c r="N1" s="1072"/>
      <c r="O1" s="1072"/>
      <c r="P1" s="1072"/>
    </row>
    <row r="2" spans="1:16" ht="5.0999999999999996" customHeight="1" x14ac:dyDescent="0.15">
      <c r="A2" s="1"/>
      <c r="B2" s="1"/>
      <c r="C2" s="1"/>
      <c r="D2" s="538"/>
      <c r="E2" s="538"/>
      <c r="F2" s="538"/>
      <c r="G2" s="538"/>
      <c r="H2" s="538"/>
      <c r="I2" s="538"/>
      <c r="J2" s="538"/>
      <c r="K2" s="538"/>
      <c r="L2" s="538"/>
      <c r="M2" s="538"/>
      <c r="N2" s="538"/>
      <c r="O2" s="538"/>
      <c r="P2" s="538"/>
    </row>
    <row r="3" spans="1:16" ht="27" customHeight="1" x14ac:dyDescent="0.15">
      <c r="A3" s="1073" t="s">
        <v>538</v>
      </c>
      <c r="B3" s="1073"/>
      <c r="C3" s="1073"/>
      <c r="D3" s="1073"/>
      <c r="E3" s="1073"/>
      <c r="F3" s="1073"/>
      <c r="G3" s="1073"/>
      <c r="H3" s="1073"/>
      <c r="I3" s="1073"/>
      <c r="J3" s="538"/>
      <c r="K3" s="1073" t="s">
        <v>579</v>
      </c>
      <c r="L3" s="1073"/>
      <c r="M3" s="1073"/>
      <c r="N3" s="1073"/>
      <c r="O3" s="1073"/>
      <c r="P3" s="1073"/>
    </row>
    <row r="4" spans="1:16" ht="15" customHeight="1" x14ac:dyDescent="0.15">
      <c r="A4" s="538"/>
      <c r="B4" s="538"/>
      <c r="C4" s="538"/>
      <c r="D4" s="538"/>
      <c r="E4" s="538"/>
      <c r="F4" s="538"/>
      <c r="G4" s="538"/>
      <c r="H4" s="538"/>
      <c r="I4" s="538"/>
      <c r="J4" s="538"/>
      <c r="K4" s="538"/>
      <c r="L4" s="538"/>
      <c r="M4" s="538"/>
      <c r="N4" s="538"/>
      <c r="O4" s="538"/>
      <c r="P4" s="538"/>
    </row>
    <row r="5" spans="1:16" ht="15" customHeight="1" thickBot="1" x14ac:dyDescent="0.2">
      <c r="A5" s="538" t="s">
        <v>537</v>
      </c>
      <c r="B5" s="538"/>
      <c r="C5" s="538"/>
      <c r="D5" s="538"/>
      <c r="E5" s="538"/>
      <c r="F5" s="538"/>
      <c r="G5" s="538"/>
      <c r="H5" s="538"/>
      <c r="I5" s="538"/>
      <c r="J5" s="538"/>
      <c r="K5" s="538"/>
      <c r="L5" s="538"/>
      <c r="M5" s="538"/>
      <c r="N5" s="538"/>
      <c r="O5" s="939" t="s">
        <v>100</v>
      </c>
      <c r="P5" s="939"/>
    </row>
    <row r="6" spans="1:16" ht="21.75" customHeight="1" x14ac:dyDescent="0.15">
      <c r="A6" s="1034" t="s">
        <v>101</v>
      </c>
      <c r="B6" s="1035"/>
      <c r="C6" s="1035"/>
      <c r="D6" s="1036"/>
      <c r="E6" s="1024" t="s">
        <v>102</v>
      </c>
      <c r="F6" s="1036"/>
      <c r="G6" s="943" t="s">
        <v>103</v>
      </c>
      <c r="H6" s="942"/>
      <c r="I6" s="558" t="s">
        <v>531</v>
      </c>
      <c r="J6" s="271"/>
      <c r="K6" s="564" t="s">
        <v>540</v>
      </c>
      <c r="L6" s="1055" t="s">
        <v>104</v>
      </c>
      <c r="M6" s="25" t="s">
        <v>105</v>
      </c>
      <c r="N6" s="26"/>
      <c r="O6" s="7"/>
      <c r="P6" s="1056" t="s">
        <v>106</v>
      </c>
    </row>
    <row r="7" spans="1:16" ht="21.75" customHeight="1" x14ac:dyDescent="0.15">
      <c r="A7" s="1037"/>
      <c r="B7" s="679"/>
      <c r="C7" s="679"/>
      <c r="D7" s="680"/>
      <c r="E7" s="1025"/>
      <c r="F7" s="680"/>
      <c r="G7" s="10" t="s">
        <v>107</v>
      </c>
      <c r="H7" s="562" t="s">
        <v>108</v>
      </c>
      <c r="I7" s="567" t="s">
        <v>109</v>
      </c>
      <c r="J7" s="431"/>
      <c r="K7" s="570" t="s">
        <v>110</v>
      </c>
      <c r="L7" s="962"/>
      <c r="M7" s="562" t="s">
        <v>109</v>
      </c>
      <c r="N7" s="562" t="s">
        <v>111</v>
      </c>
      <c r="O7" s="562" t="s">
        <v>110</v>
      </c>
      <c r="P7" s="1057"/>
    </row>
    <row r="8" spans="1:16" ht="17.100000000000001" customHeight="1" x14ac:dyDescent="0.15">
      <c r="A8" s="1060" t="s">
        <v>497</v>
      </c>
      <c r="B8" s="689"/>
      <c r="C8" s="689"/>
      <c r="D8" s="1061"/>
      <c r="E8" s="1062">
        <v>835</v>
      </c>
      <c r="F8" s="1063"/>
      <c r="G8" s="434">
        <v>22986</v>
      </c>
      <c r="H8" s="435">
        <v>27.528143712574849</v>
      </c>
      <c r="I8" s="436">
        <v>6980433</v>
      </c>
      <c r="J8" s="436"/>
      <c r="K8" s="437">
        <v>303.68193683111457</v>
      </c>
      <c r="L8" s="434">
        <v>24802868</v>
      </c>
      <c r="M8" s="434">
        <v>46942737</v>
      </c>
      <c r="N8" s="435">
        <v>56218.846706586824</v>
      </c>
      <c r="O8" s="435">
        <v>2042.2316627512398</v>
      </c>
      <c r="P8" s="438">
        <v>19446887</v>
      </c>
    </row>
    <row r="9" spans="1:16" ht="17.100000000000001" customHeight="1" x14ac:dyDescent="0.15">
      <c r="A9" s="268"/>
      <c r="B9" s="1066" t="s">
        <v>498</v>
      </c>
      <c r="C9" s="1067"/>
      <c r="D9" s="1068"/>
      <c r="E9" s="1052">
        <v>580</v>
      </c>
      <c r="F9" s="1053"/>
      <c r="G9" s="439">
        <v>16742</v>
      </c>
      <c r="H9" s="440">
        <v>28.865517241379312</v>
      </c>
      <c r="I9" s="439">
        <v>5034034</v>
      </c>
      <c r="J9" s="13"/>
      <c r="K9" s="441">
        <v>300.68295305220403</v>
      </c>
      <c r="L9" s="439">
        <v>19035350</v>
      </c>
      <c r="M9" s="439">
        <v>35024214</v>
      </c>
      <c r="N9" s="440">
        <v>60386.575862068967</v>
      </c>
      <c r="O9" s="440">
        <v>2091.9970134989844</v>
      </c>
      <c r="P9" s="442">
        <v>13945600</v>
      </c>
    </row>
    <row r="10" spans="1:16" ht="17.100000000000001" customHeight="1" x14ac:dyDescent="0.15">
      <c r="A10" s="268"/>
      <c r="B10" s="267"/>
      <c r="C10" s="1058" t="s">
        <v>162</v>
      </c>
      <c r="D10" s="1059"/>
      <c r="E10" s="1052">
        <v>75</v>
      </c>
      <c r="F10" s="1053"/>
      <c r="G10" s="439">
        <v>2012</v>
      </c>
      <c r="H10" s="440">
        <v>26.826666666666668</v>
      </c>
      <c r="I10" s="439">
        <v>555981</v>
      </c>
      <c r="J10" s="13"/>
      <c r="K10" s="441">
        <v>276.33250497017895</v>
      </c>
      <c r="L10" s="439">
        <v>1661014</v>
      </c>
      <c r="M10" s="439">
        <v>3153733</v>
      </c>
      <c r="N10" s="440">
        <v>42049.773333333331</v>
      </c>
      <c r="O10" s="440">
        <v>1567.4617296222664</v>
      </c>
      <c r="P10" s="442">
        <v>1332843</v>
      </c>
    </row>
    <row r="11" spans="1:16" ht="17.100000000000001" customHeight="1" x14ac:dyDescent="0.15">
      <c r="A11" s="268"/>
      <c r="B11" s="267"/>
      <c r="C11" s="1058" t="s">
        <v>112</v>
      </c>
      <c r="D11" s="1059"/>
      <c r="E11" s="1052">
        <v>17</v>
      </c>
      <c r="F11" s="1053"/>
      <c r="G11" s="439">
        <v>1168</v>
      </c>
      <c r="H11" s="440">
        <v>68.705882352941174</v>
      </c>
      <c r="I11" s="439">
        <v>303701</v>
      </c>
      <c r="J11" s="13"/>
      <c r="K11" s="441">
        <v>260.01797945205482</v>
      </c>
      <c r="L11" s="439">
        <v>327004</v>
      </c>
      <c r="M11" s="439">
        <v>1888563</v>
      </c>
      <c r="N11" s="440">
        <v>111091.94117647059</v>
      </c>
      <c r="O11" s="440">
        <v>1616.9203767123288</v>
      </c>
      <c r="P11" s="442">
        <v>1423248</v>
      </c>
    </row>
    <row r="12" spans="1:16" ht="17.100000000000001" customHeight="1" x14ac:dyDescent="0.15">
      <c r="A12" s="268"/>
      <c r="B12" s="267"/>
      <c r="C12" s="1058" t="s">
        <v>163</v>
      </c>
      <c r="D12" s="1059"/>
      <c r="E12" s="1052">
        <v>42</v>
      </c>
      <c r="F12" s="1053"/>
      <c r="G12" s="439">
        <v>642</v>
      </c>
      <c r="H12" s="440">
        <v>15.285714285714286</v>
      </c>
      <c r="I12" s="34">
        <v>193857</v>
      </c>
      <c r="J12" s="13"/>
      <c r="K12" s="441">
        <v>301.95794392523362</v>
      </c>
      <c r="L12" s="439">
        <v>331905</v>
      </c>
      <c r="M12" s="439">
        <v>749058</v>
      </c>
      <c r="N12" s="440">
        <v>17834.714285714286</v>
      </c>
      <c r="O12" s="440">
        <v>1166.7570093457944</v>
      </c>
      <c r="P12" s="442">
        <v>370401</v>
      </c>
    </row>
    <row r="13" spans="1:16" ht="17.100000000000001" customHeight="1" x14ac:dyDescent="0.15">
      <c r="A13" s="268"/>
      <c r="B13" s="267"/>
      <c r="C13" s="1058" t="s">
        <v>164</v>
      </c>
      <c r="D13" s="1059"/>
      <c r="E13" s="1052">
        <v>57</v>
      </c>
      <c r="F13" s="1053"/>
      <c r="G13" s="439">
        <v>2568</v>
      </c>
      <c r="H13" s="440">
        <v>45.05263157894737</v>
      </c>
      <c r="I13" s="34">
        <v>775835</v>
      </c>
      <c r="J13" s="13"/>
      <c r="K13" s="440">
        <v>302.11643302180687</v>
      </c>
      <c r="L13" s="439">
        <v>4228366</v>
      </c>
      <c r="M13" s="439">
        <v>6377046</v>
      </c>
      <c r="N13" s="440">
        <v>111878</v>
      </c>
      <c r="O13" s="440">
        <v>2483.2733644859813</v>
      </c>
      <c r="P13" s="442">
        <v>1968735</v>
      </c>
    </row>
    <row r="14" spans="1:16" ht="17.100000000000001" customHeight="1" x14ac:dyDescent="0.15">
      <c r="A14" s="268"/>
      <c r="B14" s="267"/>
      <c r="C14" s="1058" t="s">
        <v>165</v>
      </c>
      <c r="D14" s="1059"/>
      <c r="E14" s="1052">
        <v>36</v>
      </c>
      <c r="F14" s="1053"/>
      <c r="G14" s="439">
        <v>1023</v>
      </c>
      <c r="H14" s="440">
        <v>28.416666666666668</v>
      </c>
      <c r="I14" s="34">
        <v>378053</v>
      </c>
      <c r="J14" s="13"/>
      <c r="K14" s="440">
        <v>369.55327468230695</v>
      </c>
      <c r="L14" s="439">
        <v>1367328</v>
      </c>
      <c r="M14" s="439">
        <v>3721693</v>
      </c>
      <c r="N14" s="440">
        <v>103380.36111111111</v>
      </c>
      <c r="O14" s="440">
        <v>3638.0185728250244</v>
      </c>
      <c r="P14" s="442">
        <v>1526282</v>
      </c>
    </row>
    <row r="15" spans="1:16" ht="17.100000000000001" customHeight="1" x14ac:dyDescent="0.15">
      <c r="A15" s="268"/>
      <c r="B15" s="267"/>
      <c r="C15" s="1058" t="s">
        <v>166</v>
      </c>
      <c r="D15" s="1059"/>
      <c r="E15" s="1052">
        <v>95</v>
      </c>
      <c r="F15" s="1053"/>
      <c r="G15" s="439">
        <v>2736</v>
      </c>
      <c r="H15" s="440">
        <v>28.8</v>
      </c>
      <c r="I15" s="34">
        <v>740178</v>
      </c>
      <c r="J15" s="13"/>
      <c r="K15" s="440">
        <v>270.53289473684208</v>
      </c>
      <c r="L15" s="439">
        <v>2260360</v>
      </c>
      <c r="M15" s="439">
        <v>4329451</v>
      </c>
      <c r="N15" s="440">
        <v>45573.168421052629</v>
      </c>
      <c r="O15" s="440">
        <v>1582.4016812865498</v>
      </c>
      <c r="P15" s="442">
        <v>1888760</v>
      </c>
    </row>
    <row r="16" spans="1:16" ht="17.100000000000001" customHeight="1" x14ac:dyDescent="0.15">
      <c r="A16" s="268"/>
      <c r="B16" s="267"/>
      <c r="C16" s="1058" t="s">
        <v>167</v>
      </c>
      <c r="D16" s="1059"/>
      <c r="E16" s="1052">
        <v>46</v>
      </c>
      <c r="F16" s="1053"/>
      <c r="G16" s="439">
        <v>1059</v>
      </c>
      <c r="H16" s="440">
        <v>23.021739130434781</v>
      </c>
      <c r="I16" s="34">
        <v>363428</v>
      </c>
      <c r="J16" s="13"/>
      <c r="K16" s="440">
        <v>343.18035882908401</v>
      </c>
      <c r="L16" s="439">
        <v>2648976</v>
      </c>
      <c r="M16" s="439">
        <v>3983444</v>
      </c>
      <c r="N16" s="440">
        <v>86596.608695652176</v>
      </c>
      <c r="O16" s="440">
        <v>3761.5146364494808</v>
      </c>
      <c r="P16" s="442">
        <v>1247436</v>
      </c>
    </row>
    <row r="17" spans="1:17" ht="17.100000000000001" customHeight="1" x14ac:dyDescent="0.15">
      <c r="A17" s="268"/>
      <c r="B17" s="267"/>
      <c r="C17" s="1058" t="s">
        <v>113</v>
      </c>
      <c r="D17" s="1059"/>
      <c r="E17" s="1052">
        <v>30</v>
      </c>
      <c r="F17" s="1053"/>
      <c r="G17" s="439">
        <v>674</v>
      </c>
      <c r="H17" s="440">
        <v>22.466666666666665</v>
      </c>
      <c r="I17" s="34">
        <v>189605</v>
      </c>
      <c r="J17" s="13"/>
      <c r="K17" s="440">
        <v>281.31305637982194</v>
      </c>
      <c r="L17" s="439">
        <v>1086316</v>
      </c>
      <c r="M17" s="439">
        <v>1667494</v>
      </c>
      <c r="N17" s="440">
        <v>55583.133333333331</v>
      </c>
      <c r="O17" s="440">
        <v>2474.0267062314542</v>
      </c>
      <c r="P17" s="442">
        <v>523308</v>
      </c>
    </row>
    <row r="18" spans="1:17" ht="17.100000000000001" customHeight="1" x14ac:dyDescent="0.15">
      <c r="A18" s="268"/>
      <c r="B18" s="267"/>
      <c r="C18" s="1058" t="s">
        <v>114</v>
      </c>
      <c r="D18" s="1059"/>
      <c r="E18" s="1052">
        <v>101</v>
      </c>
      <c r="F18" s="1053"/>
      <c r="G18" s="439">
        <v>3079</v>
      </c>
      <c r="H18" s="440">
        <v>30.485148514851485</v>
      </c>
      <c r="I18" s="34">
        <v>1000462</v>
      </c>
      <c r="J18" s="13"/>
      <c r="K18" s="440">
        <v>324.93082169535563</v>
      </c>
      <c r="L18" s="439">
        <v>2921550</v>
      </c>
      <c r="M18" s="439">
        <v>5333254</v>
      </c>
      <c r="N18" s="440">
        <v>52804.495049504949</v>
      </c>
      <c r="O18" s="440">
        <v>1732.1383566092886</v>
      </c>
      <c r="P18" s="442">
        <v>2234897</v>
      </c>
    </row>
    <row r="19" spans="1:17" ht="17.100000000000001" customHeight="1" x14ac:dyDescent="0.15">
      <c r="A19" s="268"/>
      <c r="B19" s="267"/>
      <c r="C19" s="1058" t="s">
        <v>115</v>
      </c>
      <c r="D19" s="1059"/>
      <c r="E19" s="1052">
        <v>39</v>
      </c>
      <c r="F19" s="1053"/>
      <c r="G19" s="439">
        <v>722</v>
      </c>
      <c r="H19" s="440">
        <v>18.512820512820515</v>
      </c>
      <c r="I19" s="34">
        <v>227157</v>
      </c>
      <c r="J19" s="13"/>
      <c r="K19" s="440">
        <v>314.62188365650968</v>
      </c>
      <c r="L19" s="439">
        <v>575531</v>
      </c>
      <c r="M19" s="439">
        <v>1341999</v>
      </c>
      <c r="N19" s="440">
        <v>34410.230769230766</v>
      </c>
      <c r="O19" s="440">
        <v>1858.7243767313018</v>
      </c>
      <c r="P19" s="442">
        <v>649214</v>
      </c>
    </row>
    <row r="20" spans="1:17" ht="17.100000000000001" customHeight="1" x14ac:dyDescent="0.15">
      <c r="A20" s="268"/>
      <c r="B20" s="229"/>
      <c r="C20" s="1058" t="s">
        <v>168</v>
      </c>
      <c r="D20" s="1059"/>
      <c r="E20" s="1052">
        <v>42</v>
      </c>
      <c r="F20" s="1053"/>
      <c r="G20" s="439">
        <v>1059</v>
      </c>
      <c r="H20" s="440">
        <v>25.214285714285715</v>
      </c>
      <c r="I20" s="34">
        <v>305777</v>
      </c>
      <c r="J20" s="13"/>
      <c r="K20" s="440">
        <v>288.74126534466478</v>
      </c>
      <c r="L20" s="439">
        <v>1627000</v>
      </c>
      <c r="M20" s="439">
        <v>2478479</v>
      </c>
      <c r="N20" s="440">
        <v>59011.404761904763</v>
      </c>
      <c r="O20" s="440">
        <v>2340.3956562795088</v>
      </c>
      <c r="P20" s="443">
        <v>780476</v>
      </c>
    </row>
    <row r="21" spans="1:17" ht="17.100000000000001" customHeight="1" thickBot="1" x14ac:dyDescent="0.2">
      <c r="A21" s="269"/>
      <c r="B21" s="1069" t="s">
        <v>499</v>
      </c>
      <c r="C21" s="1070"/>
      <c r="D21" s="1071"/>
      <c r="E21" s="1064">
        <v>255</v>
      </c>
      <c r="F21" s="1065"/>
      <c r="G21" s="444">
        <v>6244</v>
      </c>
      <c r="H21" s="445">
        <v>24.48627450980392</v>
      </c>
      <c r="I21" s="444">
        <v>1888675</v>
      </c>
      <c r="J21" s="79"/>
      <c r="K21" s="446">
        <v>302.47837924407429</v>
      </c>
      <c r="L21" s="444">
        <v>5615563</v>
      </c>
      <c r="M21" s="444">
        <v>11648350</v>
      </c>
      <c r="N21" s="445">
        <v>45679.803921568629</v>
      </c>
      <c r="O21" s="445">
        <v>1865.5269058295964</v>
      </c>
      <c r="P21" s="447">
        <v>5389649</v>
      </c>
    </row>
    <row r="22" spans="1:17" ht="15" customHeight="1" x14ac:dyDescent="0.15">
      <c r="A22" s="538" t="s">
        <v>539</v>
      </c>
      <c r="B22" s="538"/>
      <c r="C22" s="538"/>
      <c r="D22" s="538"/>
      <c r="E22" s="538"/>
      <c r="F22" s="538"/>
      <c r="G22" s="538"/>
      <c r="H22" s="538"/>
      <c r="I22" s="538"/>
      <c r="J22" s="538"/>
      <c r="K22" s="538"/>
      <c r="L22" s="538"/>
      <c r="M22" s="538"/>
      <c r="N22" s="538"/>
      <c r="O22" s="538"/>
      <c r="P22" s="2" t="s">
        <v>580</v>
      </c>
    </row>
    <row r="23" spans="1:17" ht="15" customHeight="1" x14ac:dyDescent="0.15">
      <c r="A23" s="538" t="s">
        <v>544</v>
      </c>
      <c r="B23" s="538"/>
      <c r="C23" s="538"/>
      <c r="D23" s="538"/>
      <c r="E23" s="538"/>
      <c r="F23" s="538"/>
      <c r="G23" s="538"/>
      <c r="H23" s="538"/>
      <c r="I23" s="538"/>
      <c r="J23" s="538"/>
      <c r="K23" s="538"/>
      <c r="L23" s="538"/>
      <c r="M23" s="538"/>
      <c r="N23" s="538"/>
      <c r="O23" s="538"/>
      <c r="P23" s="2"/>
    </row>
    <row r="24" spans="1:17" ht="15" customHeight="1" x14ac:dyDescent="0.15">
      <c r="A24" s="538" t="s">
        <v>469</v>
      </c>
      <c r="B24" s="538"/>
      <c r="C24" s="538"/>
      <c r="D24" s="538"/>
      <c r="E24" s="538"/>
      <c r="F24" s="538"/>
      <c r="G24" s="538"/>
      <c r="H24" s="538"/>
      <c r="I24" s="538"/>
      <c r="J24" s="538"/>
      <c r="K24" s="538"/>
      <c r="L24" s="538"/>
      <c r="M24" s="538"/>
      <c r="N24" s="538"/>
      <c r="O24" s="538"/>
      <c r="P24" s="2"/>
    </row>
    <row r="25" spans="1:17" ht="15" customHeight="1" x14ac:dyDescent="0.15">
      <c r="A25" s="538" t="s">
        <v>541</v>
      </c>
      <c r="B25" s="538"/>
      <c r="C25" s="538"/>
      <c r="D25" s="538"/>
      <c r="E25" s="538"/>
      <c r="F25" s="538"/>
      <c r="G25" s="538"/>
      <c r="H25" s="538"/>
      <c r="I25" s="538"/>
      <c r="J25" s="538"/>
      <c r="K25" s="538"/>
      <c r="L25" s="538"/>
      <c r="M25" s="538"/>
      <c r="N25" s="538"/>
      <c r="O25" s="538"/>
      <c r="P25" s="2"/>
    </row>
    <row r="26" spans="1:17" ht="15" customHeight="1" x14ac:dyDescent="0.15">
      <c r="A26" s="538"/>
      <c r="B26" s="538"/>
      <c r="C26" s="538"/>
      <c r="D26" s="538"/>
      <c r="E26" s="538"/>
      <c r="F26" s="538"/>
      <c r="G26" s="538"/>
      <c r="H26" s="538"/>
      <c r="I26" s="538"/>
      <c r="J26" s="538"/>
      <c r="K26" s="538"/>
      <c r="L26" s="538"/>
      <c r="M26" s="538"/>
      <c r="N26" s="538"/>
      <c r="O26" s="538"/>
      <c r="P26" s="538"/>
    </row>
    <row r="27" spans="1:17" ht="15" customHeight="1" thickBot="1" x14ac:dyDescent="0.2">
      <c r="A27" s="538" t="s">
        <v>462</v>
      </c>
      <c r="B27" s="538"/>
      <c r="C27" s="538"/>
      <c r="D27" s="538"/>
      <c r="E27" s="538"/>
      <c r="F27" s="538"/>
      <c r="G27" s="538"/>
      <c r="H27" s="538"/>
      <c r="I27" s="538"/>
      <c r="J27" s="538"/>
      <c r="K27" s="538"/>
      <c r="L27" s="538"/>
      <c r="M27" s="538"/>
      <c r="N27" s="538"/>
      <c r="O27" s="939" t="s">
        <v>100</v>
      </c>
      <c r="P27" s="939"/>
    </row>
    <row r="28" spans="1:17" ht="21.75" customHeight="1" x14ac:dyDescent="0.15">
      <c r="A28" s="1034" t="s">
        <v>116</v>
      </c>
      <c r="B28" s="1035"/>
      <c r="C28" s="1036"/>
      <c r="D28" s="1055" t="s">
        <v>41</v>
      </c>
      <c r="E28" s="943" t="s">
        <v>79</v>
      </c>
      <c r="F28" s="942"/>
      <c r="G28" s="943" t="s">
        <v>542</v>
      </c>
      <c r="H28" s="942"/>
      <c r="I28" s="1055" t="s">
        <v>104</v>
      </c>
      <c r="J28" s="231"/>
      <c r="K28" s="1035" t="s">
        <v>118</v>
      </c>
      <c r="L28" s="1035"/>
      <c r="M28" s="1036"/>
      <c r="N28" s="1055" t="s">
        <v>119</v>
      </c>
      <c r="O28" s="1055" t="s">
        <v>120</v>
      </c>
      <c r="P28" s="1056" t="s">
        <v>106</v>
      </c>
    </row>
    <row r="29" spans="1:17" ht="21.75" customHeight="1" x14ac:dyDescent="0.15">
      <c r="A29" s="1037"/>
      <c r="B29" s="679"/>
      <c r="C29" s="680"/>
      <c r="D29" s="962"/>
      <c r="E29" s="570" t="s">
        <v>17</v>
      </c>
      <c r="F29" s="561" t="s">
        <v>108</v>
      </c>
      <c r="G29" s="570" t="s">
        <v>121</v>
      </c>
      <c r="H29" s="570" t="s">
        <v>110</v>
      </c>
      <c r="I29" s="962"/>
      <c r="J29" s="72"/>
      <c r="K29" s="40" t="s">
        <v>122</v>
      </c>
      <c r="L29" s="570" t="s">
        <v>108</v>
      </c>
      <c r="M29" s="562" t="s">
        <v>110</v>
      </c>
      <c r="N29" s="962"/>
      <c r="O29" s="962"/>
      <c r="P29" s="1057"/>
    </row>
    <row r="30" spans="1:17" ht="17.100000000000001" customHeight="1" x14ac:dyDescent="0.15">
      <c r="A30" s="1044" t="s">
        <v>500</v>
      </c>
      <c r="B30" s="1045"/>
      <c r="C30" s="925"/>
      <c r="D30" s="27">
        <v>52</v>
      </c>
      <c r="E30" s="13">
        <v>2102</v>
      </c>
      <c r="F30" s="76">
        <v>40.4</v>
      </c>
      <c r="G30" s="13">
        <v>633187</v>
      </c>
      <c r="H30" s="18">
        <v>301</v>
      </c>
      <c r="I30" s="13">
        <v>4208005</v>
      </c>
      <c r="J30" s="13"/>
      <c r="K30" s="13">
        <v>6250840</v>
      </c>
      <c r="L30" s="13">
        <v>120208</v>
      </c>
      <c r="M30" s="13">
        <v>2974</v>
      </c>
      <c r="N30" s="70">
        <v>4381160</v>
      </c>
      <c r="O30" s="70">
        <v>1474140</v>
      </c>
      <c r="P30" s="77">
        <v>1927575</v>
      </c>
      <c r="Q30" s="68"/>
    </row>
    <row r="31" spans="1:17" ht="17.100000000000001" customHeight="1" x14ac:dyDescent="0.15">
      <c r="A31" s="960" t="s">
        <v>417</v>
      </c>
      <c r="B31" s="921"/>
      <c r="C31" s="903"/>
      <c r="D31" s="27">
        <v>56</v>
      </c>
      <c r="E31" s="13">
        <v>2214</v>
      </c>
      <c r="F31" s="76">
        <v>39.5</v>
      </c>
      <c r="G31" s="13">
        <v>665442</v>
      </c>
      <c r="H31" s="18">
        <v>301</v>
      </c>
      <c r="I31" s="13">
        <v>4289651</v>
      </c>
      <c r="J31" s="13"/>
      <c r="K31" s="13">
        <v>6423552</v>
      </c>
      <c r="L31" s="13">
        <v>114706</v>
      </c>
      <c r="M31" s="13">
        <v>2901</v>
      </c>
      <c r="N31" s="70">
        <v>4214300</v>
      </c>
      <c r="O31" s="70">
        <v>1472761</v>
      </c>
      <c r="P31" s="77">
        <v>1997853</v>
      </c>
    </row>
    <row r="32" spans="1:17" ht="17.100000000000001" customHeight="1" x14ac:dyDescent="0.15">
      <c r="A32" s="960" t="s">
        <v>401</v>
      </c>
      <c r="B32" s="921"/>
      <c r="C32" s="903"/>
      <c r="D32" s="27">
        <v>55</v>
      </c>
      <c r="E32" s="13">
        <v>2436</v>
      </c>
      <c r="F32" s="76">
        <v>44.290909090909089</v>
      </c>
      <c r="G32" s="13">
        <v>779221</v>
      </c>
      <c r="H32" s="18">
        <v>319.87725779967161</v>
      </c>
      <c r="I32" s="13">
        <v>4485306</v>
      </c>
      <c r="J32" s="13"/>
      <c r="K32" s="13">
        <v>6847986</v>
      </c>
      <c r="L32" s="13">
        <v>124508.83636363636</v>
      </c>
      <c r="M32" s="13">
        <v>2811.1600985221676</v>
      </c>
      <c r="N32" s="70">
        <v>4488536</v>
      </c>
      <c r="O32" s="70">
        <v>1532223</v>
      </c>
      <c r="P32" s="77">
        <v>2206406</v>
      </c>
    </row>
    <row r="33" spans="1:16" ht="17.100000000000001" customHeight="1" x14ac:dyDescent="0.15">
      <c r="A33" s="960" t="s">
        <v>467</v>
      </c>
      <c r="B33" s="921"/>
      <c r="C33" s="903"/>
      <c r="D33" s="27">
        <v>56</v>
      </c>
      <c r="E33" s="13">
        <v>2653</v>
      </c>
      <c r="F33" s="76">
        <v>47.375</v>
      </c>
      <c r="G33" s="13">
        <v>785597</v>
      </c>
      <c r="H33" s="18">
        <v>296.11647191858276</v>
      </c>
      <c r="I33" s="13">
        <v>4295688</v>
      </c>
      <c r="J33" s="13"/>
      <c r="K33" s="13">
        <v>6531045</v>
      </c>
      <c r="L33" s="13">
        <v>116625.80357142857</v>
      </c>
      <c r="M33" s="13">
        <v>2461.7583867320013</v>
      </c>
      <c r="N33" s="70">
        <v>4542647</v>
      </c>
      <c r="O33" s="70">
        <v>1468312</v>
      </c>
      <c r="P33" s="77">
        <v>2082515</v>
      </c>
    </row>
    <row r="34" spans="1:16" ht="17.100000000000001" customHeight="1" thickBot="1" x14ac:dyDescent="0.2">
      <c r="A34" s="1080" t="s">
        <v>501</v>
      </c>
      <c r="B34" s="1081"/>
      <c r="C34" s="1082"/>
      <c r="D34" s="78">
        <v>57</v>
      </c>
      <c r="E34" s="79">
        <v>2568</v>
      </c>
      <c r="F34" s="80">
        <v>45.05263157894737</v>
      </c>
      <c r="G34" s="79">
        <v>775835</v>
      </c>
      <c r="H34" s="81">
        <v>302.11643302180687</v>
      </c>
      <c r="I34" s="79">
        <v>4228366</v>
      </c>
      <c r="J34" s="79"/>
      <c r="K34" s="79">
        <v>6377046</v>
      </c>
      <c r="L34" s="79">
        <v>111878</v>
      </c>
      <c r="M34" s="79">
        <v>2483.2733644859813</v>
      </c>
      <c r="N34" s="71" t="s">
        <v>532</v>
      </c>
      <c r="O34" s="71" t="s">
        <v>532</v>
      </c>
      <c r="P34" s="82">
        <v>1968735</v>
      </c>
    </row>
    <row r="35" spans="1:16" ht="15" customHeight="1" x14ac:dyDescent="0.15">
      <c r="A35" s="538" t="s">
        <v>275</v>
      </c>
      <c r="B35" s="538"/>
      <c r="C35" s="538"/>
      <c r="D35" s="538"/>
      <c r="E35" s="538"/>
      <c r="F35" s="538"/>
      <c r="G35" s="538"/>
      <c r="H35" s="538"/>
      <c r="I35" s="538"/>
      <c r="J35" s="538"/>
      <c r="K35" s="26" t="s">
        <v>123</v>
      </c>
      <c r="L35" s="26"/>
      <c r="M35" s="26"/>
      <c r="N35" s="26"/>
      <c r="O35" s="26"/>
      <c r="P35" s="433" t="s">
        <v>581</v>
      </c>
    </row>
    <row r="36" spans="1:16" ht="15" customHeight="1" x14ac:dyDescent="0.15">
      <c r="A36" s="538" t="s">
        <v>468</v>
      </c>
      <c r="B36" s="538"/>
      <c r="C36" s="538"/>
      <c r="D36" s="538"/>
      <c r="E36" s="538"/>
      <c r="F36" s="538"/>
      <c r="G36" s="538"/>
      <c r="H36" s="538"/>
      <c r="I36" s="538"/>
      <c r="J36" s="538"/>
      <c r="K36" s="538"/>
      <c r="L36" s="538"/>
      <c r="M36" s="538"/>
      <c r="N36" s="538"/>
      <c r="O36" s="538"/>
      <c r="P36" s="2" t="s">
        <v>582</v>
      </c>
    </row>
    <row r="37" spans="1:16" ht="15" customHeight="1" x14ac:dyDescent="0.15">
      <c r="A37" s="538" t="s">
        <v>543</v>
      </c>
      <c r="B37" s="538"/>
      <c r="C37" s="538"/>
      <c r="D37" s="538"/>
      <c r="E37" s="538"/>
      <c r="F37" s="538"/>
      <c r="G37" s="538"/>
      <c r="H37" s="538"/>
      <c r="I37" s="538"/>
      <c r="J37" s="538"/>
      <c r="K37" s="538"/>
      <c r="L37" s="538"/>
      <c r="M37" s="538"/>
      <c r="N37" s="538"/>
      <c r="O37" s="538"/>
      <c r="P37" s="2"/>
    </row>
    <row r="38" spans="1:16" ht="15" customHeight="1" x14ac:dyDescent="0.15">
      <c r="A38" s="538"/>
      <c r="B38" s="538"/>
      <c r="C38" s="538"/>
      <c r="D38" s="538"/>
      <c r="E38" s="538"/>
      <c r="F38" s="538"/>
      <c r="G38" s="538"/>
      <c r="H38" s="538"/>
      <c r="I38" s="538"/>
      <c r="J38" s="538"/>
      <c r="K38" s="538"/>
      <c r="L38" s="538"/>
      <c r="M38" s="538"/>
      <c r="N38" s="538"/>
      <c r="O38" s="538"/>
      <c r="P38" s="538"/>
    </row>
    <row r="39" spans="1:16" ht="15" customHeight="1" thickBot="1" x14ac:dyDescent="0.2">
      <c r="A39" s="538" t="s">
        <v>463</v>
      </c>
      <c r="B39" s="538"/>
      <c r="C39" s="538"/>
      <c r="D39" s="538"/>
      <c r="E39" s="538"/>
      <c r="F39" s="538"/>
      <c r="G39" s="538"/>
      <c r="H39" s="538" t="s">
        <v>124</v>
      </c>
      <c r="I39" s="538"/>
      <c r="J39" s="538"/>
      <c r="K39" s="538"/>
      <c r="L39" s="538"/>
      <c r="M39" s="538"/>
      <c r="N39" s="538"/>
      <c r="O39" s="939" t="s">
        <v>125</v>
      </c>
      <c r="P39" s="939"/>
    </row>
    <row r="40" spans="1:16" ht="21.75" customHeight="1" x14ac:dyDescent="0.15">
      <c r="A40" s="1034" t="s">
        <v>116</v>
      </c>
      <c r="B40" s="1035"/>
      <c r="C40" s="1036"/>
      <c r="D40" s="943" t="s">
        <v>321</v>
      </c>
      <c r="E40" s="941"/>
      <c r="F40" s="941"/>
      <c r="G40" s="942"/>
      <c r="H40" s="1024" t="s">
        <v>502</v>
      </c>
      <c r="I40" s="1035"/>
      <c r="J40" s="1035"/>
      <c r="K40" s="1035"/>
      <c r="L40" s="1035"/>
      <c r="M40" s="1035"/>
      <c r="N40" s="1035"/>
      <c r="O40" s="1035"/>
      <c r="P40" s="1054"/>
    </row>
    <row r="41" spans="1:16" ht="21.75" customHeight="1" x14ac:dyDescent="0.15">
      <c r="A41" s="1037"/>
      <c r="B41" s="679"/>
      <c r="C41" s="680"/>
      <c r="D41" s="562" t="s">
        <v>41</v>
      </c>
      <c r="E41" s="561" t="s">
        <v>13</v>
      </c>
      <c r="F41" s="561" t="s">
        <v>126</v>
      </c>
      <c r="G41" s="561" t="s">
        <v>127</v>
      </c>
      <c r="H41" s="562" t="s">
        <v>41</v>
      </c>
      <c r="I41" s="561" t="s">
        <v>13</v>
      </c>
      <c r="J41" s="10"/>
      <c r="K41" s="270" t="s">
        <v>128</v>
      </c>
      <c r="L41" s="570" t="s">
        <v>129</v>
      </c>
      <c r="M41" s="561" t="s">
        <v>130</v>
      </c>
      <c r="N41" s="561" t="s">
        <v>131</v>
      </c>
      <c r="O41" s="561" t="s">
        <v>132</v>
      </c>
      <c r="P41" s="205" t="s">
        <v>133</v>
      </c>
    </row>
    <row r="42" spans="1:16" ht="16.5" customHeight="1" x14ac:dyDescent="0.15">
      <c r="A42" s="1044" t="s">
        <v>535</v>
      </c>
      <c r="B42" s="1045"/>
      <c r="C42" s="925"/>
      <c r="D42" s="22">
        <v>12</v>
      </c>
      <c r="E42" s="70">
        <v>1464</v>
      </c>
      <c r="F42" s="173">
        <v>1453649</v>
      </c>
      <c r="G42" s="70">
        <v>161748</v>
      </c>
      <c r="H42" s="70">
        <v>12</v>
      </c>
      <c r="I42" s="70">
        <v>1464</v>
      </c>
      <c r="J42" s="12"/>
      <c r="K42" s="14">
        <v>192226</v>
      </c>
      <c r="L42" s="70" t="s">
        <v>398</v>
      </c>
      <c r="M42" s="70" t="s">
        <v>398</v>
      </c>
      <c r="N42" s="70" t="s">
        <v>398</v>
      </c>
      <c r="O42" s="14">
        <v>1850</v>
      </c>
      <c r="P42" s="49">
        <v>0</v>
      </c>
    </row>
    <row r="43" spans="1:16" ht="17.100000000000001" customHeight="1" x14ac:dyDescent="0.15">
      <c r="A43" s="960" t="s">
        <v>534</v>
      </c>
      <c r="B43" s="921"/>
      <c r="C43" s="903"/>
      <c r="D43" s="22">
        <v>12</v>
      </c>
      <c r="E43" s="70">
        <v>1534</v>
      </c>
      <c r="F43" s="173">
        <v>1938667</v>
      </c>
      <c r="G43" s="70">
        <v>240352</v>
      </c>
      <c r="H43" s="70">
        <v>12</v>
      </c>
      <c r="I43" s="70">
        <v>1534</v>
      </c>
      <c r="J43" s="12"/>
      <c r="K43" s="14">
        <v>180352</v>
      </c>
      <c r="L43" s="70" t="s">
        <v>398</v>
      </c>
      <c r="M43" s="70" t="s">
        <v>398</v>
      </c>
      <c r="N43" s="70" t="s">
        <v>398</v>
      </c>
      <c r="O43" s="14">
        <v>1657</v>
      </c>
      <c r="P43" s="49">
        <v>0</v>
      </c>
    </row>
    <row r="44" spans="1:16" ht="17.100000000000001" customHeight="1" x14ac:dyDescent="0.15">
      <c r="A44" s="960" t="s">
        <v>533</v>
      </c>
      <c r="B44" s="921"/>
      <c r="C44" s="903"/>
      <c r="D44" s="22">
        <v>12</v>
      </c>
      <c r="E44" s="70">
        <v>1580</v>
      </c>
      <c r="F44" s="173">
        <v>1520223</v>
      </c>
      <c r="G44" s="70">
        <v>268183</v>
      </c>
      <c r="H44" s="70">
        <v>12</v>
      </c>
      <c r="I44" s="70">
        <v>1580</v>
      </c>
      <c r="J44" s="12"/>
      <c r="K44" s="14">
        <v>197837</v>
      </c>
      <c r="L44" s="70" t="s">
        <v>398</v>
      </c>
      <c r="M44" s="70" t="s">
        <v>398</v>
      </c>
      <c r="N44" s="70" t="s">
        <v>398</v>
      </c>
      <c r="O44" s="14">
        <v>1563</v>
      </c>
      <c r="P44" s="49">
        <v>0</v>
      </c>
    </row>
    <row r="45" spans="1:16" ht="17.100000000000001" customHeight="1" x14ac:dyDescent="0.15">
      <c r="A45" s="960" t="s">
        <v>401</v>
      </c>
      <c r="B45" s="921"/>
      <c r="C45" s="903"/>
      <c r="D45" s="22">
        <v>12</v>
      </c>
      <c r="E45" s="70">
        <v>1772</v>
      </c>
      <c r="F45" s="173">
        <v>1612458</v>
      </c>
      <c r="G45" s="70">
        <v>229221</v>
      </c>
      <c r="H45" s="70">
        <v>12</v>
      </c>
      <c r="I45" s="70">
        <v>1772</v>
      </c>
      <c r="J45" s="12"/>
      <c r="K45" s="14">
        <v>194073</v>
      </c>
      <c r="L45" s="70" t="s">
        <v>398</v>
      </c>
      <c r="M45" s="70" t="s">
        <v>398</v>
      </c>
      <c r="N45" s="70" t="s">
        <v>398</v>
      </c>
      <c r="O45" s="14">
        <v>1684</v>
      </c>
      <c r="P45" s="272">
        <v>0</v>
      </c>
    </row>
    <row r="46" spans="1:16" ht="17.100000000000001" customHeight="1" thickBot="1" x14ac:dyDescent="0.2">
      <c r="A46" s="1077" t="s">
        <v>467</v>
      </c>
      <c r="B46" s="1078"/>
      <c r="C46" s="1079"/>
      <c r="D46" s="22">
        <v>14</v>
      </c>
      <c r="E46" s="70">
        <v>2028</v>
      </c>
      <c r="F46" s="173">
        <v>1761015</v>
      </c>
      <c r="G46" s="70">
        <v>117220</v>
      </c>
      <c r="H46" s="70">
        <v>14</v>
      </c>
      <c r="I46" s="70">
        <v>2028</v>
      </c>
      <c r="J46" s="64"/>
      <c r="K46" s="53">
        <v>210568</v>
      </c>
      <c r="L46" s="71" t="s">
        <v>398</v>
      </c>
      <c r="M46" s="71" t="s">
        <v>398</v>
      </c>
      <c r="N46" s="16" t="s">
        <v>398</v>
      </c>
      <c r="O46" s="53">
        <v>2170</v>
      </c>
      <c r="P46" s="272">
        <v>0</v>
      </c>
    </row>
    <row r="47" spans="1:16" ht="15" customHeight="1" x14ac:dyDescent="0.15">
      <c r="A47" s="432" t="s">
        <v>403</v>
      </c>
      <c r="B47" s="432"/>
      <c r="C47" s="432"/>
      <c r="D47" s="432"/>
      <c r="E47" s="432"/>
      <c r="F47" s="432"/>
      <c r="G47" s="432"/>
      <c r="H47" s="432"/>
      <c r="I47" s="432"/>
      <c r="J47" s="538"/>
      <c r="K47" s="538"/>
      <c r="L47" s="538"/>
      <c r="M47" s="538"/>
      <c r="N47" s="31"/>
      <c r="O47" s="26"/>
      <c r="P47" s="433" t="s">
        <v>416</v>
      </c>
    </row>
    <row r="48" spans="1:16" ht="17.100000000000001" customHeight="1" x14ac:dyDescent="0.15">
      <c r="A48" t="s">
        <v>402</v>
      </c>
    </row>
  </sheetData>
  <sheetProtection sheet="1"/>
  <mergeCells count="61">
    <mergeCell ref="A46:C46"/>
    <mergeCell ref="P28:P29"/>
    <mergeCell ref="A34:C34"/>
    <mergeCell ref="O39:P39"/>
    <mergeCell ref="A40:C41"/>
    <mergeCell ref="D40:G40"/>
    <mergeCell ref="H40:P40"/>
    <mergeCell ref="G28:H28"/>
    <mergeCell ref="I28:I29"/>
    <mergeCell ref="K28:M28"/>
    <mergeCell ref="N28:N29"/>
    <mergeCell ref="O28:O29"/>
    <mergeCell ref="A30:C30"/>
    <mergeCell ref="A31:C31"/>
    <mergeCell ref="A32:C32"/>
    <mergeCell ref="A33:C33"/>
    <mergeCell ref="E21:F21"/>
    <mergeCell ref="B21:D21"/>
    <mergeCell ref="O27:P27"/>
    <mergeCell ref="A28:C29"/>
    <mergeCell ref="D28:D29"/>
    <mergeCell ref="E28:F28"/>
    <mergeCell ref="E16:F16"/>
    <mergeCell ref="E17:F17"/>
    <mergeCell ref="E18:F18"/>
    <mergeCell ref="E19:F19"/>
    <mergeCell ref="E20:F20"/>
    <mergeCell ref="E11:F11"/>
    <mergeCell ref="E12:F12"/>
    <mergeCell ref="E13:F13"/>
    <mergeCell ref="E14:F14"/>
    <mergeCell ref="E15:F15"/>
    <mergeCell ref="A8:D8"/>
    <mergeCell ref="E8:F8"/>
    <mergeCell ref="B9:D9"/>
    <mergeCell ref="E9:F9"/>
    <mergeCell ref="C10:D10"/>
    <mergeCell ref="E10:F10"/>
    <mergeCell ref="K1:P1"/>
    <mergeCell ref="A3:I3"/>
    <mergeCell ref="K3:P3"/>
    <mergeCell ref="O5:P5"/>
    <mergeCell ref="A6:D7"/>
    <mergeCell ref="E6:F7"/>
    <mergeCell ref="G6:H6"/>
    <mergeCell ref="L6:L7"/>
    <mergeCell ref="P6:P7"/>
    <mergeCell ref="C12:D12"/>
    <mergeCell ref="C11:D11"/>
    <mergeCell ref="C13:D13"/>
    <mergeCell ref="C14:D14"/>
    <mergeCell ref="C15:D15"/>
    <mergeCell ref="A42:C42"/>
    <mergeCell ref="A43:C43"/>
    <mergeCell ref="A44:C44"/>
    <mergeCell ref="A45:C45"/>
    <mergeCell ref="C16:D16"/>
    <mergeCell ref="C17:D17"/>
    <mergeCell ref="C18:D18"/>
    <mergeCell ref="C19:D19"/>
    <mergeCell ref="C20:D20"/>
  </mergeCells>
  <phoneticPr fontId="8"/>
  <conditionalFormatting sqref="C8:P9 C21:P21 C10:C20 E10:P20 A34:P34 A30:A33 D30:P33 D42:P46">
    <cfRule type="expression" dxfId="3" priority="2">
      <formula>MOD(ROW(),2)=0</formula>
    </cfRule>
  </conditionalFormatting>
  <conditionalFormatting sqref="A46:C46 A42:A45">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R52"/>
  <sheetViews>
    <sheetView view="pageBreakPreview" zoomScale="60" zoomScaleNormal="100" workbookViewId="0">
      <selection sqref="A1:H50"/>
    </sheetView>
  </sheetViews>
  <sheetFormatPr defaultColWidth="9.140625" defaultRowHeight="14.45" customHeight="1" x14ac:dyDescent="0.15"/>
  <cols>
    <col min="1" max="1" width="2.28515625" customWidth="1"/>
    <col min="2" max="2" width="31.7109375" customWidth="1"/>
    <col min="3" max="5" width="11.42578125" customWidth="1"/>
    <col min="6" max="6" width="12.85546875" customWidth="1"/>
    <col min="7" max="7" width="11.140625" customWidth="1"/>
    <col min="8" max="8" width="12" customWidth="1"/>
    <col min="9" max="10" width="11.140625" customWidth="1"/>
    <col min="11" max="11" width="11.28515625" customWidth="1"/>
    <col min="12" max="12" width="13.28515625" customWidth="1"/>
    <col min="13" max="14" width="12.42578125" customWidth="1"/>
    <col min="15" max="15" width="12.28515625" customWidth="1"/>
    <col min="16" max="16" width="7.42578125" customWidth="1"/>
    <col min="17" max="18" width="10.7109375" customWidth="1"/>
  </cols>
  <sheetData>
    <row r="1" spans="1:17" ht="15" customHeight="1" thickBot="1" x14ac:dyDescent="0.2">
      <c r="A1" s="538" t="s">
        <v>464</v>
      </c>
      <c r="B1" s="538"/>
      <c r="C1" s="538"/>
      <c r="D1" s="538"/>
      <c r="E1" s="538"/>
      <c r="F1" s="538"/>
      <c r="G1" s="538"/>
      <c r="H1" s="538"/>
      <c r="N1" s="2" t="s">
        <v>100</v>
      </c>
      <c r="O1" s="2"/>
    </row>
    <row r="2" spans="1:17" ht="15" customHeight="1" x14ac:dyDescent="0.15">
      <c r="A2" s="1091" t="s">
        <v>358</v>
      </c>
      <c r="B2" s="1092"/>
      <c r="C2" s="1024" t="s">
        <v>134</v>
      </c>
      <c r="D2" s="1035"/>
      <c r="E2" s="1036"/>
      <c r="F2" s="943" t="s">
        <v>135</v>
      </c>
      <c r="G2" s="941"/>
      <c r="H2" s="942"/>
      <c r="I2" s="943" t="s">
        <v>117</v>
      </c>
      <c r="J2" s="941"/>
      <c r="K2" s="942"/>
      <c r="L2" s="944" t="s">
        <v>136</v>
      </c>
      <c r="M2" s="1090"/>
      <c r="N2" s="1090"/>
      <c r="O2" s="1039"/>
      <c r="P2" s="1039"/>
      <c r="Q2" s="1039"/>
    </row>
    <row r="3" spans="1:17" ht="15" customHeight="1" x14ac:dyDescent="0.15">
      <c r="A3" s="1093"/>
      <c r="B3" s="1094"/>
      <c r="C3" s="299" t="s">
        <v>404</v>
      </c>
      <c r="D3" s="570" t="s">
        <v>465</v>
      </c>
      <c r="E3" s="292" t="s">
        <v>512</v>
      </c>
      <c r="F3" s="561" t="s">
        <v>404</v>
      </c>
      <c r="G3" s="570" t="s">
        <v>465</v>
      </c>
      <c r="H3" s="570" t="s">
        <v>512</v>
      </c>
      <c r="I3" s="89" t="s">
        <v>401</v>
      </c>
      <c r="J3" s="88" t="s">
        <v>465</v>
      </c>
      <c r="K3" s="88" t="s">
        <v>512</v>
      </c>
      <c r="L3" s="88" t="s">
        <v>404</v>
      </c>
      <c r="M3" s="88" t="s">
        <v>465</v>
      </c>
      <c r="N3" s="300" t="s">
        <v>512</v>
      </c>
      <c r="O3" s="5"/>
      <c r="P3" s="5"/>
      <c r="Q3" s="23"/>
    </row>
    <row r="4" spans="1:17" ht="18" customHeight="1" x14ac:dyDescent="0.15">
      <c r="A4" s="1087" t="s">
        <v>43</v>
      </c>
      <c r="B4" s="1088"/>
      <c r="C4" s="278">
        <v>55</v>
      </c>
      <c r="D4" s="279">
        <v>56</v>
      </c>
      <c r="E4" s="279">
        <v>57</v>
      </c>
      <c r="F4" s="293">
        <v>2436</v>
      </c>
      <c r="G4" s="279">
        <v>2653</v>
      </c>
      <c r="H4" s="294">
        <v>2568</v>
      </c>
      <c r="I4" s="296">
        <v>779221</v>
      </c>
      <c r="J4" s="280">
        <v>785597</v>
      </c>
      <c r="K4" s="297">
        <v>775835</v>
      </c>
      <c r="L4" s="281">
        <v>6847986</v>
      </c>
      <c r="M4" s="281">
        <v>6531045</v>
      </c>
      <c r="N4" s="282">
        <v>6377046</v>
      </c>
      <c r="O4" s="18"/>
      <c r="P4" s="67"/>
      <c r="Q4" s="67"/>
    </row>
    <row r="5" spans="1:17" ht="14.1" customHeight="1" x14ac:dyDescent="0.15">
      <c r="A5" s="277"/>
      <c r="B5" s="274" t="s">
        <v>137</v>
      </c>
      <c r="C5" s="70">
        <v>19</v>
      </c>
      <c r="D5" s="70">
        <v>21</v>
      </c>
      <c r="E5" s="70">
        <v>23</v>
      </c>
      <c r="F5" s="22">
        <v>1416</v>
      </c>
      <c r="G5" s="70">
        <v>1772</v>
      </c>
      <c r="H5" s="295">
        <v>1651</v>
      </c>
      <c r="I5" s="232">
        <v>402406</v>
      </c>
      <c r="J5" s="91">
        <v>441087</v>
      </c>
      <c r="K5" s="298">
        <v>442730</v>
      </c>
      <c r="L5" s="173">
        <v>3677220</v>
      </c>
      <c r="M5" s="173">
        <v>3751446</v>
      </c>
      <c r="N5" s="172">
        <v>3479087</v>
      </c>
      <c r="O5" s="91"/>
      <c r="P5" s="173"/>
      <c r="Q5" s="173"/>
    </row>
    <row r="6" spans="1:17" ht="14.1" customHeight="1" x14ac:dyDescent="0.15">
      <c r="A6" s="277"/>
      <c r="B6" s="274" t="s">
        <v>138</v>
      </c>
      <c r="C6" s="70">
        <v>5</v>
      </c>
      <c r="D6" s="70">
        <v>5</v>
      </c>
      <c r="E6" s="70">
        <v>6</v>
      </c>
      <c r="F6" s="22">
        <v>366</v>
      </c>
      <c r="G6" s="70">
        <v>261</v>
      </c>
      <c r="H6" s="295">
        <v>303</v>
      </c>
      <c r="I6" s="232">
        <v>148655</v>
      </c>
      <c r="J6" s="91">
        <v>121641</v>
      </c>
      <c r="K6" s="298">
        <v>141943</v>
      </c>
      <c r="L6" s="173">
        <v>1877907</v>
      </c>
      <c r="M6" s="173">
        <v>1583214</v>
      </c>
      <c r="N6" s="172">
        <v>1688139</v>
      </c>
      <c r="O6" s="14"/>
      <c r="P6" s="173"/>
      <c r="Q6" s="173"/>
    </row>
    <row r="7" spans="1:17" ht="14.1" customHeight="1" x14ac:dyDescent="0.15">
      <c r="A7" s="277"/>
      <c r="B7" s="274" t="s">
        <v>139</v>
      </c>
      <c r="C7" s="70">
        <v>2</v>
      </c>
      <c r="D7" s="70">
        <v>1</v>
      </c>
      <c r="E7" s="70" t="s">
        <v>411</v>
      </c>
      <c r="F7" s="22">
        <v>18</v>
      </c>
      <c r="G7" s="70">
        <v>14</v>
      </c>
      <c r="H7" s="481" t="s">
        <v>411</v>
      </c>
      <c r="I7" s="483" t="s">
        <v>88</v>
      </c>
      <c r="J7" s="173" t="s">
        <v>88</v>
      </c>
      <c r="K7" s="481" t="s">
        <v>411</v>
      </c>
      <c r="L7" s="173" t="s">
        <v>88</v>
      </c>
      <c r="M7" s="173" t="s">
        <v>88</v>
      </c>
      <c r="N7" s="174" t="s">
        <v>411</v>
      </c>
      <c r="O7" s="14"/>
      <c r="P7" s="173"/>
      <c r="Q7" s="173"/>
    </row>
    <row r="8" spans="1:17" ht="14.1" customHeight="1" x14ac:dyDescent="0.15">
      <c r="A8" s="277"/>
      <c r="B8" s="275" t="s">
        <v>503</v>
      </c>
      <c r="C8" s="70">
        <v>0</v>
      </c>
      <c r="D8" s="70">
        <v>0</v>
      </c>
      <c r="E8" s="480">
        <v>1</v>
      </c>
      <c r="F8" s="479">
        <v>0</v>
      </c>
      <c r="G8" s="70">
        <v>0</v>
      </c>
      <c r="H8" s="480">
        <v>11</v>
      </c>
      <c r="I8" s="479">
        <v>0</v>
      </c>
      <c r="J8" s="70">
        <v>0</v>
      </c>
      <c r="K8" s="480" t="s">
        <v>88</v>
      </c>
      <c r="L8" s="173">
        <v>0</v>
      </c>
      <c r="M8" s="173">
        <v>0</v>
      </c>
      <c r="N8" s="174" t="s">
        <v>88</v>
      </c>
      <c r="O8" s="14"/>
      <c r="P8" s="173"/>
      <c r="Q8" s="173"/>
    </row>
    <row r="9" spans="1:17" ht="14.1" customHeight="1" x14ac:dyDescent="0.15">
      <c r="A9" s="277"/>
      <c r="B9" s="274" t="s">
        <v>140</v>
      </c>
      <c r="C9" s="70">
        <v>3</v>
      </c>
      <c r="D9" s="70">
        <v>4</v>
      </c>
      <c r="E9" s="480">
        <v>2</v>
      </c>
      <c r="F9" s="479">
        <v>25</v>
      </c>
      <c r="G9" s="70">
        <v>27</v>
      </c>
      <c r="H9" s="480">
        <v>11</v>
      </c>
      <c r="I9" s="483">
        <v>5872</v>
      </c>
      <c r="J9" s="173">
        <v>6520</v>
      </c>
      <c r="K9" s="481" t="s">
        <v>88</v>
      </c>
      <c r="L9" s="173">
        <v>20471</v>
      </c>
      <c r="M9" s="173">
        <v>26120</v>
      </c>
      <c r="N9" s="174" t="s">
        <v>88</v>
      </c>
      <c r="O9" s="14"/>
      <c r="P9" s="173"/>
      <c r="Q9" s="173"/>
    </row>
    <row r="10" spans="1:17" ht="14.1" customHeight="1" x14ac:dyDescent="0.15">
      <c r="A10" s="277"/>
      <c r="B10" s="274" t="s">
        <v>141</v>
      </c>
      <c r="C10" s="70">
        <v>0</v>
      </c>
      <c r="D10" s="70">
        <v>0</v>
      </c>
      <c r="E10" s="481" t="s">
        <v>411</v>
      </c>
      <c r="F10" s="479">
        <v>0</v>
      </c>
      <c r="G10" s="70">
        <v>0</v>
      </c>
      <c r="H10" s="481" t="s">
        <v>411</v>
      </c>
      <c r="I10" s="479">
        <v>0</v>
      </c>
      <c r="J10" s="70">
        <v>0</v>
      </c>
      <c r="K10" s="480" t="s">
        <v>555</v>
      </c>
      <c r="L10" s="173">
        <v>0</v>
      </c>
      <c r="M10" s="173">
        <v>0</v>
      </c>
      <c r="N10" s="174" t="s">
        <v>411</v>
      </c>
      <c r="O10" s="14"/>
      <c r="P10" s="173"/>
      <c r="Q10" s="173"/>
    </row>
    <row r="11" spans="1:17" ht="14.1" customHeight="1" x14ac:dyDescent="0.15">
      <c r="A11" s="277"/>
      <c r="B11" s="274" t="s">
        <v>504</v>
      </c>
      <c r="C11" s="70">
        <v>7</v>
      </c>
      <c r="D11" s="70">
        <v>6</v>
      </c>
      <c r="E11" s="480">
        <v>5</v>
      </c>
      <c r="F11" s="479">
        <v>114</v>
      </c>
      <c r="G11" s="70">
        <v>95</v>
      </c>
      <c r="H11" s="480">
        <v>68</v>
      </c>
      <c r="I11" s="484">
        <v>38537</v>
      </c>
      <c r="J11" s="91">
        <v>33803</v>
      </c>
      <c r="K11" s="485">
        <v>18815</v>
      </c>
      <c r="L11" s="173">
        <v>165310</v>
      </c>
      <c r="M11" s="173">
        <v>155360</v>
      </c>
      <c r="N11" s="172">
        <v>98034</v>
      </c>
      <c r="O11" s="14"/>
      <c r="P11" s="173"/>
      <c r="Q11" s="173"/>
    </row>
    <row r="12" spans="1:17" ht="14.1" customHeight="1" x14ac:dyDescent="0.15">
      <c r="A12" s="277"/>
      <c r="B12" s="274" t="s">
        <v>505</v>
      </c>
      <c r="C12" s="70">
        <v>0</v>
      </c>
      <c r="D12" s="70">
        <v>0</v>
      </c>
      <c r="E12" s="481" t="s">
        <v>411</v>
      </c>
      <c r="F12" s="479">
        <v>0</v>
      </c>
      <c r="G12" s="70">
        <v>0</v>
      </c>
      <c r="H12" s="481" t="s">
        <v>411</v>
      </c>
      <c r="I12" s="479">
        <v>0</v>
      </c>
      <c r="J12" s="70">
        <v>0</v>
      </c>
      <c r="K12" s="481" t="s">
        <v>411</v>
      </c>
      <c r="L12" s="173">
        <v>0</v>
      </c>
      <c r="M12" s="173">
        <v>0</v>
      </c>
      <c r="N12" s="174" t="s">
        <v>411</v>
      </c>
      <c r="O12" s="14"/>
      <c r="P12" s="173"/>
      <c r="Q12" s="173"/>
    </row>
    <row r="13" spans="1:17" ht="14.1" customHeight="1" x14ac:dyDescent="0.15">
      <c r="A13" s="277"/>
      <c r="B13" s="274" t="s">
        <v>142</v>
      </c>
      <c r="C13" s="70">
        <v>0</v>
      </c>
      <c r="D13" s="70">
        <v>0</v>
      </c>
      <c r="E13" s="481" t="s">
        <v>411</v>
      </c>
      <c r="F13" s="479">
        <v>0</v>
      </c>
      <c r="G13" s="70">
        <v>0</v>
      </c>
      <c r="H13" s="481" t="s">
        <v>411</v>
      </c>
      <c r="I13" s="479">
        <v>0</v>
      </c>
      <c r="J13" s="70">
        <v>0</v>
      </c>
      <c r="K13" s="481" t="s">
        <v>411</v>
      </c>
      <c r="L13" s="173">
        <v>0</v>
      </c>
      <c r="M13" s="173">
        <v>0</v>
      </c>
      <c r="N13" s="174" t="s">
        <v>411</v>
      </c>
      <c r="O13" s="14"/>
      <c r="P13" s="173"/>
      <c r="Q13" s="173"/>
    </row>
    <row r="14" spans="1:17" ht="14.1" customHeight="1" x14ac:dyDescent="0.15">
      <c r="A14" s="277"/>
      <c r="B14" s="274" t="s">
        <v>143</v>
      </c>
      <c r="C14" s="70">
        <v>0</v>
      </c>
      <c r="D14" s="70">
        <v>0</v>
      </c>
      <c r="E14" s="480">
        <v>1</v>
      </c>
      <c r="F14" s="479">
        <v>0</v>
      </c>
      <c r="G14" s="70">
        <v>0</v>
      </c>
      <c r="H14" s="480">
        <v>5</v>
      </c>
      <c r="I14" s="479">
        <v>0</v>
      </c>
      <c r="J14" s="70">
        <v>0</v>
      </c>
      <c r="K14" s="480" t="s">
        <v>88</v>
      </c>
      <c r="L14" s="173">
        <v>0</v>
      </c>
      <c r="M14" s="173">
        <v>0</v>
      </c>
      <c r="N14" s="174" t="s">
        <v>88</v>
      </c>
      <c r="O14" s="14"/>
      <c r="P14" s="173"/>
      <c r="Q14" s="173"/>
    </row>
    <row r="15" spans="1:17" ht="14.1" customHeight="1" x14ac:dyDescent="0.15">
      <c r="A15" s="277"/>
      <c r="B15" s="274" t="s">
        <v>506</v>
      </c>
      <c r="C15" s="70">
        <v>0</v>
      </c>
      <c r="D15" s="70">
        <v>0</v>
      </c>
      <c r="E15" s="481" t="s">
        <v>411</v>
      </c>
      <c r="F15" s="479">
        <v>0</v>
      </c>
      <c r="G15" s="70">
        <v>0</v>
      </c>
      <c r="H15" s="481" t="s">
        <v>411</v>
      </c>
      <c r="I15" s="479">
        <v>0</v>
      </c>
      <c r="J15" s="70">
        <v>0</v>
      </c>
      <c r="K15" s="481" t="s">
        <v>411</v>
      </c>
      <c r="L15" s="173">
        <v>0</v>
      </c>
      <c r="M15" s="173">
        <v>0</v>
      </c>
      <c r="N15" s="174" t="s">
        <v>411</v>
      </c>
      <c r="O15" s="14"/>
      <c r="P15" s="173"/>
      <c r="Q15" s="173"/>
    </row>
    <row r="16" spans="1:17" ht="14.1" customHeight="1" x14ac:dyDescent="0.15">
      <c r="A16" s="277"/>
      <c r="B16" s="275" t="s">
        <v>507</v>
      </c>
      <c r="C16" s="70">
        <v>1</v>
      </c>
      <c r="D16" s="70">
        <v>1</v>
      </c>
      <c r="E16" s="481" t="s">
        <v>411</v>
      </c>
      <c r="F16" s="479">
        <v>4</v>
      </c>
      <c r="G16" s="70">
        <v>4</v>
      </c>
      <c r="H16" s="481" t="s">
        <v>411</v>
      </c>
      <c r="I16" s="483" t="s">
        <v>88</v>
      </c>
      <c r="J16" s="173" t="s">
        <v>88</v>
      </c>
      <c r="K16" s="481" t="s">
        <v>411</v>
      </c>
      <c r="L16" s="173" t="s">
        <v>88</v>
      </c>
      <c r="M16" s="173" t="s">
        <v>88</v>
      </c>
      <c r="N16" s="174" t="s">
        <v>411</v>
      </c>
      <c r="O16" s="14"/>
      <c r="P16" s="173"/>
      <c r="Q16" s="173"/>
    </row>
    <row r="17" spans="1:18" ht="14.1" customHeight="1" x14ac:dyDescent="0.15">
      <c r="A17" s="277"/>
      <c r="B17" s="274" t="s">
        <v>144</v>
      </c>
      <c r="C17" s="70">
        <v>6</v>
      </c>
      <c r="D17" s="70">
        <v>6</v>
      </c>
      <c r="E17" s="480">
        <v>6</v>
      </c>
      <c r="F17" s="479">
        <v>119</v>
      </c>
      <c r="G17" s="70">
        <v>117</v>
      </c>
      <c r="H17" s="480">
        <v>105</v>
      </c>
      <c r="I17" s="484">
        <v>42915</v>
      </c>
      <c r="J17" s="91">
        <v>44644</v>
      </c>
      <c r="K17" s="485">
        <v>43574</v>
      </c>
      <c r="L17" s="173">
        <v>362649</v>
      </c>
      <c r="M17" s="173">
        <v>337946</v>
      </c>
      <c r="N17" s="172">
        <v>338467</v>
      </c>
      <c r="O17" s="14"/>
      <c r="P17" s="173"/>
      <c r="Q17" s="173"/>
    </row>
    <row r="18" spans="1:18" ht="14.1" customHeight="1" x14ac:dyDescent="0.15">
      <c r="A18" s="277"/>
      <c r="B18" s="274" t="s">
        <v>145</v>
      </c>
      <c r="C18" s="70">
        <v>1</v>
      </c>
      <c r="D18" s="70">
        <v>1</v>
      </c>
      <c r="E18" s="480">
        <v>1</v>
      </c>
      <c r="F18" s="479">
        <v>151</v>
      </c>
      <c r="G18" s="70">
        <v>142</v>
      </c>
      <c r="H18" s="480">
        <v>181</v>
      </c>
      <c r="I18" s="483" t="s">
        <v>88</v>
      </c>
      <c r="J18" s="173" t="s">
        <v>88</v>
      </c>
      <c r="K18" s="481" t="s">
        <v>88</v>
      </c>
      <c r="L18" s="173" t="s">
        <v>88</v>
      </c>
      <c r="M18" s="173" t="s">
        <v>88</v>
      </c>
      <c r="N18" s="174" t="s">
        <v>88</v>
      </c>
      <c r="O18" s="14"/>
      <c r="P18" s="173"/>
      <c r="Q18" s="173"/>
    </row>
    <row r="19" spans="1:18" ht="14.1" customHeight="1" x14ac:dyDescent="0.15">
      <c r="A19" s="277"/>
      <c r="B19" s="274" t="s">
        <v>508</v>
      </c>
      <c r="C19" s="70">
        <v>0</v>
      </c>
      <c r="D19" s="70">
        <v>0</v>
      </c>
      <c r="E19" s="481" t="s">
        <v>411</v>
      </c>
      <c r="F19" s="479">
        <v>0</v>
      </c>
      <c r="G19" s="70">
        <v>0</v>
      </c>
      <c r="H19" s="481" t="s">
        <v>411</v>
      </c>
      <c r="I19" s="479">
        <v>0</v>
      </c>
      <c r="J19" s="70">
        <v>0</v>
      </c>
      <c r="K19" s="481" t="s">
        <v>411</v>
      </c>
      <c r="L19" s="173">
        <v>0</v>
      </c>
      <c r="M19" s="173">
        <v>0</v>
      </c>
      <c r="N19" s="174" t="s">
        <v>411</v>
      </c>
      <c r="O19" s="14"/>
      <c r="P19" s="173"/>
      <c r="Q19" s="173"/>
    </row>
    <row r="20" spans="1:18" ht="14.1" customHeight="1" x14ac:dyDescent="0.15">
      <c r="A20" s="277"/>
      <c r="B20" s="274" t="s">
        <v>509</v>
      </c>
      <c r="C20" s="70">
        <v>3</v>
      </c>
      <c r="D20" s="70">
        <v>3</v>
      </c>
      <c r="E20" s="480">
        <v>5</v>
      </c>
      <c r="F20" s="479">
        <v>35</v>
      </c>
      <c r="G20" s="70">
        <v>34</v>
      </c>
      <c r="H20" s="480">
        <v>80</v>
      </c>
      <c r="I20" s="484">
        <v>12792</v>
      </c>
      <c r="J20" s="91">
        <v>12052</v>
      </c>
      <c r="K20" s="485">
        <v>24369</v>
      </c>
      <c r="L20" s="173">
        <v>45727</v>
      </c>
      <c r="M20" s="173">
        <v>39587</v>
      </c>
      <c r="N20" s="172">
        <v>113195</v>
      </c>
      <c r="O20" s="14"/>
      <c r="P20" s="173"/>
      <c r="Q20" s="173"/>
    </row>
    <row r="21" spans="1:18" ht="14.1" customHeight="1" x14ac:dyDescent="0.15">
      <c r="A21" s="277"/>
      <c r="B21" s="274" t="s">
        <v>212</v>
      </c>
      <c r="C21" s="70">
        <v>0</v>
      </c>
      <c r="D21" s="70">
        <v>0</v>
      </c>
      <c r="E21" s="481" t="s">
        <v>411</v>
      </c>
      <c r="F21" s="479">
        <v>0</v>
      </c>
      <c r="G21" s="70">
        <v>0</v>
      </c>
      <c r="H21" s="481" t="s">
        <v>411</v>
      </c>
      <c r="I21" s="479">
        <v>0</v>
      </c>
      <c r="J21" s="70">
        <v>0</v>
      </c>
      <c r="K21" s="481" t="s">
        <v>411</v>
      </c>
      <c r="L21" s="173">
        <v>0</v>
      </c>
      <c r="M21" s="173">
        <v>0</v>
      </c>
      <c r="N21" s="174" t="s">
        <v>411</v>
      </c>
      <c r="O21" s="14"/>
      <c r="P21" s="173"/>
      <c r="Q21" s="173"/>
    </row>
    <row r="22" spans="1:18" ht="14.1" customHeight="1" x14ac:dyDescent="0.15">
      <c r="A22" s="277"/>
      <c r="B22" s="274" t="s">
        <v>213</v>
      </c>
      <c r="C22" s="70">
        <v>0</v>
      </c>
      <c r="D22" s="70">
        <v>0</v>
      </c>
      <c r="E22" s="481" t="s">
        <v>411</v>
      </c>
      <c r="F22" s="479">
        <v>0</v>
      </c>
      <c r="G22" s="70">
        <v>0</v>
      </c>
      <c r="H22" s="481" t="s">
        <v>411</v>
      </c>
      <c r="I22" s="483">
        <v>0</v>
      </c>
      <c r="J22" s="173">
        <v>0</v>
      </c>
      <c r="K22" s="481" t="s">
        <v>411</v>
      </c>
      <c r="L22" s="173">
        <v>0</v>
      </c>
      <c r="M22" s="173">
        <v>0</v>
      </c>
      <c r="N22" s="174" t="s">
        <v>411</v>
      </c>
      <c r="O22" s="14"/>
      <c r="P22" s="173"/>
      <c r="Q22" s="173"/>
    </row>
    <row r="23" spans="1:18" ht="14.1" customHeight="1" x14ac:dyDescent="0.15">
      <c r="A23" s="277"/>
      <c r="B23" s="274" t="s">
        <v>214</v>
      </c>
      <c r="C23" s="70">
        <v>1</v>
      </c>
      <c r="D23" s="70">
        <v>1</v>
      </c>
      <c r="E23" s="481" t="s">
        <v>411</v>
      </c>
      <c r="F23" s="479">
        <v>28</v>
      </c>
      <c r="G23" s="70">
        <v>27</v>
      </c>
      <c r="H23" s="481" t="s">
        <v>411</v>
      </c>
      <c r="I23" s="483" t="s">
        <v>88</v>
      </c>
      <c r="J23" s="173" t="s">
        <v>88</v>
      </c>
      <c r="K23" s="481" t="s">
        <v>411</v>
      </c>
      <c r="L23" s="173" t="s">
        <v>88</v>
      </c>
      <c r="M23" s="173" t="s">
        <v>88</v>
      </c>
      <c r="N23" s="174" t="s">
        <v>411</v>
      </c>
      <c r="O23" s="14"/>
      <c r="P23" s="173"/>
      <c r="Q23" s="173"/>
    </row>
    <row r="24" spans="1:18" ht="14.1" customHeight="1" x14ac:dyDescent="0.15">
      <c r="A24" s="277"/>
      <c r="B24" s="274" t="s">
        <v>510</v>
      </c>
      <c r="C24" s="70">
        <v>0</v>
      </c>
      <c r="D24" s="70">
        <v>0</v>
      </c>
      <c r="E24" s="481" t="s">
        <v>411</v>
      </c>
      <c r="F24" s="479">
        <v>0</v>
      </c>
      <c r="G24" s="70">
        <v>0</v>
      </c>
      <c r="H24" s="481" t="s">
        <v>411</v>
      </c>
      <c r="I24" s="479">
        <v>0</v>
      </c>
      <c r="J24" s="70">
        <v>0</v>
      </c>
      <c r="K24" s="481" t="s">
        <v>411</v>
      </c>
      <c r="L24" s="173">
        <v>0</v>
      </c>
      <c r="M24" s="173">
        <v>0</v>
      </c>
      <c r="N24" s="174" t="s">
        <v>411</v>
      </c>
      <c r="O24" s="14"/>
      <c r="P24" s="173"/>
      <c r="Q24" s="173"/>
    </row>
    <row r="25" spans="1:18" ht="14.1" customHeight="1" x14ac:dyDescent="0.15">
      <c r="A25" s="277"/>
      <c r="B25" s="274" t="s">
        <v>147</v>
      </c>
      <c r="C25" s="70">
        <v>1</v>
      </c>
      <c r="D25" s="70">
        <v>1</v>
      </c>
      <c r="E25" s="480">
        <v>1</v>
      </c>
      <c r="F25" s="479">
        <v>54</v>
      </c>
      <c r="G25" s="70">
        <v>54</v>
      </c>
      <c r="H25" s="480">
        <v>51</v>
      </c>
      <c r="I25" s="483" t="s">
        <v>88</v>
      </c>
      <c r="J25" s="173" t="s">
        <v>88</v>
      </c>
      <c r="K25" s="481" t="s">
        <v>88</v>
      </c>
      <c r="L25" s="173" t="s">
        <v>88</v>
      </c>
      <c r="M25" s="173" t="s">
        <v>88</v>
      </c>
      <c r="N25" s="174" t="s">
        <v>88</v>
      </c>
      <c r="O25" s="14"/>
      <c r="P25" s="173"/>
      <c r="Q25" s="173"/>
    </row>
    <row r="26" spans="1:18" ht="14.1" customHeight="1" x14ac:dyDescent="0.15">
      <c r="A26" s="277"/>
      <c r="B26" s="274" t="s">
        <v>148</v>
      </c>
      <c r="C26" s="70">
        <v>0</v>
      </c>
      <c r="D26" s="70">
        <v>0</v>
      </c>
      <c r="E26" s="481" t="s">
        <v>411</v>
      </c>
      <c r="F26" s="479">
        <v>0</v>
      </c>
      <c r="G26" s="70">
        <v>0</v>
      </c>
      <c r="H26" s="481" t="s">
        <v>411</v>
      </c>
      <c r="I26" s="483">
        <v>0</v>
      </c>
      <c r="J26" s="70">
        <v>0</v>
      </c>
      <c r="K26" s="481" t="s">
        <v>411</v>
      </c>
      <c r="L26" s="173">
        <v>0</v>
      </c>
      <c r="M26" s="173">
        <v>0</v>
      </c>
      <c r="N26" s="174" t="s">
        <v>411</v>
      </c>
      <c r="O26" s="14"/>
      <c r="P26" s="173"/>
      <c r="Q26" s="173"/>
    </row>
    <row r="27" spans="1:18" ht="14.1" customHeight="1" x14ac:dyDescent="0.15">
      <c r="A27" s="277"/>
      <c r="B27" s="274" t="s">
        <v>149</v>
      </c>
      <c r="C27" s="70">
        <v>1</v>
      </c>
      <c r="D27" s="70">
        <v>1</v>
      </c>
      <c r="E27" s="480">
        <v>1</v>
      </c>
      <c r="F27" s="479">
        <v>12</v>
      </c>
      <c r="G27" s="70">
        <v>11</v>
      </c>
      <c r="H27" s="480">
        <v>11</v>
      </c>
      <c r="I27" s="483" t="s">
        <v>88</v>
      </c>
      <c r="J27" s="173" t="s">
        <v>88</v>
      </c>
      <c r="K27" s="481" t="s">
        <v>88</v>
      </c>
      <c r="L27" s="173" t="s">
        <v>88</v>
      </c>
      <c r="M27" s="173" t="s">
        <v>88</v>
      </c>
      <c r="N27" s="174" t="s">
        <v>88</v>
      </c>
      <c r="O27" s="14"/>
      <c r="P27" s="173"/>
      <c r="Q27" s="173"/>
    </row>
    <row r="28" spans="1:18" ht="14.1" customHeight="1" thickBot="1" x14ac:dyDescent="0.2">
      <c r="A28" s="273"/>
      <c r="B28" s="276" t="s">
        <v>511</v>
      </c>
      <c r="C28" s="71">
        <v>5</v>
      </c>
      <c r="D28" s="71">
        <v>5</v>
      </c>
      <c r="E28" s="482">
        <v>5</v>
      </c>
      <c r="F28" s="71">
        <v>94</v>
      </c>
      <c r="G28" s="71">
        <v>95</v>
      </c>
      <c r="H28" s="482">
        <v>91</v>
      </c>
      <c r="I28" s="90">
        <v>30613</v>
      </c>
      <c r="J28" s="90">
        <v>33569</v>
      </c>
      <c r="K28" s="486">
        <v>26781</v>
      </c>
      <c r="L28" s="85">
        <v>172064</v>
      </c>
      <c r="M28" s="85">
        <v>187201</v>
      </c>
      <c r="N28" s="301">
        <v>142497</v>
      </c>
      <c r="O28" s="14"/>
      <c r="P28" s="173"/>
      <c r="Q28" s="173"/>
    </row>
    <row r="29" spans="1:18" ht="15" customHeight="1" x14ac:dyDescent="0.15">
      <c r="A29" s="538"/>
      <c r="B29" s="538" t="s">
        <v>150</v>
      </c>
      <c r="C29" s="538"/>
      <c r="D29" s="538"/>
      <c r="E29" s="538"/>
      <c r="F29" s="538"/>
      <c r="G29" s="538"/>
      <c r="H29" s="538"/>
      <c r="N29" s="433" t="s">
        <v>546</v>
      </c>
      <c r="Q29" s="2"/>
      <c r="R29" s="37"/>
    </row>
    <row r="30" spans="1:18" ht="15" customHeight="1" x14ac:dyDescent="0.15">
      <c r="A30" s="538"/>
      <c r="B30" s="538" t="s">
        <v>513</v>
      </c>
      <c r="C30" s="538"/>
      <c r="D30" s="538"/>
      <c r="E30" s="538"/>
      <c r="F30" s="538"/>
      <c r="G30" s="538"/>
      <c r="H30" s="538"/>
      <c r="N30" s="2" t="s">
        <v>545</v>
      </c>
      <c r="R30" s="2"/>
    </row>
    <row r="31" spans="1:18" ht="12" customHeight="1" x14ac:dyDescent="0.15">
      <c r="A31" s="538"/>
      <c r="B31" s="538" t="s">
        <v>320</v>
      </c>
      <c r="C31" s="538"/>
      <c r="D31" s="538"/>
      <c r="E31" s="538"/>
      <c r="F31" s="538"/>
      <c r="G31" s="538"/>
      <c r="H31" s="538"/>
      <c r="R31" s="2"/>
    </row>
    <row r="32" spans="1:18" ht="12" customHeight="1" x14ac:dyDescent="0.15">
      <c r="A32" s="538"/>
      <c r="B32" s="538"/>
      <c r="C32" s="538"/>
      <c r="D32" s="538"/>
      <c r="E32" s="538"/>
      <c r="F32" s="538"/>
      <c r="G32" s="538"/>
      <c r="H32" s="538"/>
    </row>
    <row r="33" spans="1:17" ht="15" customHeight="1" thickBot="1" x14ac:dyDescent="0.2">
      <c r="A33" s="50" t="s">
        <v>514</v>
      </c>
      <c r="B33" s="50"/>
      <c r="C33" s="50"/>
      <c r="D33" s="50"/>
      <c r="E33" s="50"/>
      <c r="F33" s="50"/>
      <c r="G33" s="50"/>
      <c r="H33" s="50"/>
      <c r="I33" s="50"/>
      <c r="O33" s="2" t="s">
        <v>100</v>
      </c>
      <c r="Q33" s="2"/>
    </row>
    <row r="34" spans="1:17" ht="15" customHeight="1" thickBot="1" x14ac:dyDescent="0.2">
      <c r="A34" s="1091" t="s">
        <v>395</v>
      </c>
      <c r="B34" s="1096"/>
      <c r="C34" s="1055" t="s">
        <v>151</v>
      </c>
      <c r="D34" s="1055" t="s">
        <v>13</v>
      </c>
      <c r="E34" s="563" t="s">
        <v>152</v>
      </c>
      <c r="F34" s="563" t="s">
        <v>153</v>
      </c>
      <c r="G34" s="1084" t="s">
        <v>217</v>
      </c>
      <c r="H34" s="1085"/>
      <c r="I34" s="202" t="s">
        <v>216</v>
      </c>
      <c r="J34" s="1086" t="s">
        <v>173</v>
      </c>
      <c r="K34" s="1086"/>
      <c r="L34" s="1086"/>
      <c r="M34" s="1089" t="s">
        <v>215</v>
      </c>
      <c r="N34" s="1089"/>
      <c r="O34" s="1083" t="s">
        <v>466</v>
      </c>
      <c r="P34" s="52"/>
      <c r="Q34" s="52"/>
    </row>
    <row r="35" spans="1:17" ht="15" customHeight="1" x14ac:dyDescent="0.15">
      <c r="A35" s="1093"/>
      <c r="B35" s="1097"/>
      <c r="C35" s="962"/>
      <c r="D35" s="962"/>
      <c r="E35" s="572" t="s">
        <v>154</v>
      </c>
      <c r="F35" s="572" t="s">
        <v>155</v>
      </c>
      <c r="G35" s="561" t="s">
        <v>156</v>
      </c>
      <c r="H35" s="570" t="s">
        <v>157</v>
      </c>
      <c r="I35" s="89" t="s">
        <v>158</v>
      </c>
      <c r="J35" s="195" t="s">
        <v>156</v>
      </c>
      <c r="K35" s="195" t="s">
        <v>157</v>
      </c>
      <c r="L35" s="195" t="s">
        <v>158</v>
      </c>
      <c r="M35" s="1089"/>
      <c r="N35" s="1089"/>
      <c r="O35" s="1083"/>
      <c r="P35" s="51"/>
      <c r="Q35" s="51"/>
    </row>
    <row r="36" spans="1:17" ht="18" customHeight="1" x14ac:dyDescent="0.15">
      <c r="A36" s="1095" t="s">
        <v>43</v>
      </c>
      <c r="B36" s="1068"/>
      <c r="C36" s="287">
        <v>57</v>
      </c>
      <c r="D36" s="288">
        <v>2568</v>
      </c>
      <c r="E36" s="280">
        <v>775835</v>
      </c>
      <c r="F36" s="289">
        <v>4228366</v>
      </c>
      <c r="G36" s="290" t="s">
        <v>411</v>
      </c>
      <c r="H36" s="290" t="s">
        <v>411</v>
      </c>
      <c r="I36" s="290" t="s">
        <v>411</v>
      </c>
      <c r="J36" s="290" t="s">
        <v>411</v>
      </c>
      <c r="K36" s="290" t="s">
        <v>411</v>
      </c>
      <c r="L36" s="487" t="s">
        <v>411</v>
      </c>
      <c r="M36" s="488"/>
      <c r="N36" s="488">
        <v>6377046</v>
      </c>
      <c r="O36" s="291">
        <v>1968735</v>
      </c>
      <c r="P36" s="70"/>
      <c r="Q36" s="32"/>
    </row>
    <row r="37" spans="1:17" ht="14.1" customHeight="1" x14ac:dyDescent="0.15">
      <c r="A37" s="268"/>
      <c r="B37" s="283" t="s">
        <v>137</v>
      </c>
      <c r="C37" s="22">
        <v>23</v>
      </c>
      <c r="D37" s="70">
        <v>1651</v>
      </c>
      <c r="E37" s="14">
        <v>442730</v>
      </c>
      <c r="F37" s="173">
        <v>2550593</v>
      </c>
      <c r="G37" s="173" t="s">
        <v>411</v>
      </c>
      <c r="H37" s="173" t="s">
        <v>411</v>
      </c>
      <c r="I37" s="32" t="s">
        <v>411</v>
      </c>
      <c r="J37" s="70" t="s">
        <v>411</v>
      </c>
      <c r="K37" s="70" t="s">
        <v>411</v>
      </c>
      <c r="L37" s="70" t="s">
        <v>411</v>
      </c>
      <c r="M37" s="14"/>
      <c r="N37" s="70">
        <v>3479087</v>
      </c>
      <c r="O37" s="178">
        <v>857449</v>
      </c>
      <c r="P37" s="70"/>
      <c r="Q37" s="32"/>
    </row>
    <row r="38" spans="1:17" ht="14.1" customHeight="1" x14ac:dyDescent="0.15">
      <c r="A38" s="268"/>
      <c r="B38" s="284" t="s">
        <v>138</v>
      </c>
      <c r="C38" s="22">
        <v>6</v>
      </c>
      <c r="D38" s="70">
        <v>303</v>
      </c>
      <c r="E38" s="14">
        <v>141943</v>
      </c>
      <c r="F38" s="173">
        <v>1053500</v>
      </c>
      <c r="G38" s="173" t="s">
        <v>411</v>
      </c>
      <c r="H38" s="70" t="s">
        <v>411</v>
      </c>
      <c r="I38" s="32" t="s">
        <v>411</v>
      </c>
      <c r="J38" s="32" t="s">
        <v>411</v>
      </c>
      <c r="K38" s="32" t="s">
        <v>411</v>
      </c>
      <c r="L38" s="17" t="s">
        <v>411</v>
      </c>
      <c r="M38" s="14"/>
      <c r="N38" s="70">
        <v>1688139</v>
      </c>
      <c r="O38" s="179">
        <v>579283</v>
      </c>
      <c r="P38" s="70"/>
      <c r="Q38" s="32"/>
    </row>
    <row r="39" spans="1:17" ht="14.1" customHeight="1" x14ac:dyDescent="0.15">
      <c r="A39" s="268"/>
      <c r="B39" s="283" t="s">
        <v>139</v>
      </c>
      <c r="C39" s="22">
        <v>1</v>
      </c>
      <c r="D39" s="70">
        <v>11</v>
      </c>
      <c r="E39" s="70" t="s">
        <v>88</v>
      </c>
      <c r="F39" s="70" t="s">
        <v>88</v>
      </c>
      <c r="G39" s="70" t="s">
        <v>411</v>
      </c>
      <c r="H39" s="70" t="s">
        <v>411</v>
      </c>
      <c r="I39" s="32" t="s">
        <v>411</v>
      </c>
      <c r="J39" s="70" t="s">
        <v>411</v>
      </c>
      <c r="K39" s="70" t="s">
        <v>411</v>
      </c>
      <c r="L39" s="17" t="s">
        <v>411</v>
      </c>
      <c r="M39" s="14"/>
      <c r="N39" s="70" t="s">
        <v>88</v>
      </c>
      <c r="O39" s="175" t="s">
        <v>88</v>
      </c>
      <c r="P39" s="70"/>
      <c r="Q39" s="32"/>
    </row>
    <row r="40" spans="1:17" ht="14.1" customHeight="1" x14ac:dyDescent="0.15">
      <c r="A40" s="268"/>
      <c r="B40" s="283" t="s">
        <v>140</v>
      </c>
      <c r="C40" s="22">
        <v>2</v>
      </c>
      <c r="D40" s="70">
        <v>11</v>
      </c>
      <c r="E40" s="70" t="s">
        <v>88</v>
      </c>
      <c r="F40" s="70" t="s">
        <v>88</v>
      </c>
      <c r="G40" s="70" t="s">
        <v>411</v>
      </c>
      <c r="H40" s="70" t="s">
        <v>411</v>
      </c>
      <c r="I40" s="32" t="s">
        <v>411</v>
      </c>
      <c r="J40" s="70" t="s">
        <v>411</v>
      </c>
      <c r="K40" s="70" t="s">
        <v>411</v>
      </c>
      <c r="L40" s="17" t="s">
        <v>411</v>
      </c>
      <c r="M40" s="14"/>
      <c r="N40" s="70" t="s">
        <v>88</v>
      </c>
      <c r="O40" s="175" t="s">
        <v>88</v>
      </c>
      <c r="P40" s="70"/>
      <c r="Q40" s="32"/>
    </row>
    <row r="41" spans="1:17" ht="14.1" customHeight="1" x14ac:dyDescent="0.15">
      <c r="A41" s="268"/>
      <c r="B41" s="283" t="s">
        <v>335</v>
      </c>
      <c r="C41" s="22">
        <v>5</v>
      </c>
      <c r="D41" s="70">
        <v>68</v>
      </c>
      <c r="E41" s="14">
        <v>18815</v>
      </c>
      <c r="F41" s="173">
        <v>41647</v>
      </c>
      <c r="G41" s="70" t="s">
        <v>411</v>
      </c>
      <c r="H41" s="173" t="s">
        <v>411</v>
      </c>
      <c r="I41" s="32" t="s">
        <v>411</v>
      </c>
      <c r="J41" s="70" t="s">
        <v>411</v>
      </c>
      <c r="K41" s="70" t="s">
        <v>411</v>
      </c>
      <c r="L41" s="17" t="s">
        <v>411</v>
      </c>
      <c r="M41" s="14"/>
      <c r="N41" s="70">
        <v>98034</v>
      </c>
      <c r="O41" s="176">
        <v>51265</v>
      </c>
      <c r="P41" s="70"/>
      <c r="Q41" s="32"/>
    </row>
    <row r="42" spans="1:17" ht="14.1" customHeight="1" x14ac:dyDescent="0.15">
      <c r="A42" s="268"/>
      <c r="B42" s="286" t="s">
        <v>322</v>
      </c>
      <c r="C42" s="22" t="s">
        <v>411</v>
      </c>
      <c r="D42" s="70" t="s">
        <v>411</v>
      </c>
      <c r="E42" s="70" t="s">
        <v>411</v>
      </c>
      <c r="F42" s="173" t="s">
        <v>411</v>
      </c>
      <c r="G42" s="70" t="s">
        <v>411</v>
      </c>
      <c r="H42" s="173" t="s">
        <v>411</v>
      </c>
      <c r="I42" s="32" t="s">
        <v>411</v>
      </c>
      <c r="J42" s="173" t="s">
        <v>411</v>
      </c>
      <c r="K42" s="173" t="s">
        <v>411</v>
      </c>
      <c r="L42" s="17" t="s">
        <v>411</v>
      </c>
      <c r="M42" s="14"/>
      <c r="N42" s="70" t="s">
        <v>411</v>
      </c>
      <c r="O42" s="175" t="s">
        <v>411</v>
      </c>
      <c r="P42" s="70"/>
      <c r="Q42" s="32"/>
    </row>
    <row r="43" spans="1:17" ht="14.1" customHeight="1" x14ac:dyDescent="0.15">
      <c r="A43" s="268"/>
      <c r="B43" s="283" t="s">
        <v>144</v>
      </c>
      <c r="C43" s="22">
        <v>1</v>
      </c>
      <c r="D43" s="70">
        <v>5</v>
      </c>
      <c r="E43" s="70" t="s">
        <v>88</v>
      </c>
      <c r="F43" s="70" t="s">
        <v>88</v>
      </c>
      <c r="G43" s="70" t="s">
        <v>411</v>
      </c>
      <c r="H43" s="70" t="s">
        <v>411</v>
      </c>
      <c r="I43" s="83" t="s">
        <v>411</v>
      </c>
      <c r="J43" s="70" t="s">
        <v>411</v>
      </c>
      <c r="K43" s="70" t="s">
        <v>411</v>
      </c>
      <c r="L43" s="17" t="s">
        <v>411</v>
      </c>
      <c r="M43" s="14"/>
      <c r="N43" s="70" t="s">
        <v>88</v>
      </c>
      <c r="O43" s="176" t="s">
        <v>88</v>
      </c>
      <c r="P43" s="70"/>
      <c r="Q43" s="32"/>
    </row>
    <row r="44" spans="1:17" ht="14.1" customHeight="1" x14ac:dyDescent="0.15">
      <c r="A44" s="268"/>
      <c r="B44" s="283" t="s">
        <v>324</v>
      </c>
      <c r="C44" s="22">
        <v>6</v>
      </c>
      <c r="D44" s="70">
        <v>105</v>
      </c>
      <c r="E44" s="70">
        <v>43574</v>
      </c>
      <c r="F44" s="70">
        <v>196471</v>
      </c>
      <c r="G44" s="70" t="s">
        <v>411</v>
      </c>
      <c r="H44" s="70" t="s">
        <v>411</v>
      </c>
      <c r="I44" s="173" t="s">
        <v>411</v>
      </c>
      <c r="J44" s="70" t="s">
        <v>411</v>
      </c>
      <c r="K44" s="70" t="s">
        <v>411</v>
      </c>
      <c r="L44" s="17" t="s">
        <v>411</v>
      </c>
      <c r="M44" s="14"/>
      <c r="N44" s="70">
        <v>338467</v>
      </c>
      <c r="O44" s="175">
        <v>129964</v>
      </c>
      <c r="P44" s="70"/>
      <c r="Q44" s="32"/>
    </row>
    <row r="45" spans="1:17" ht="14.1" customHeight="1" x14ac:dyDescent="0.15">
      <c r="A45" s="268"/>
      <c r="B45" s="283" t="s">
        <v>159</v>
      </c>
      <c r="C45" s="22">
        <v>1</v>
      </c>
      <c r="D45" s="70">
        <v>181</v>
      </c>
      <c r="E45" s="70" t="s">
        <v>88</v>
      </c>
      <c r="F45" s="70" t="s">
        <v>88</v>
      </c>
      <c r="G45" s="173" t="s">
        <v>411</v>
      </c>
      <c r="H45" s="70" t="s">
        <v>411</v>
      </c>
      <c r="I45" s="83" t="s">
        <v>411</v>
      </c>
      <c r="J45" s="70" t="s">
        <v>411</v>
      </c>
      <c r="K45" s="70" t="s">
        <v>411</v>
      </c>
      <c r="L45" s="17" t="s">
        <v>411</v>
      </c>
      <c r="M45" s="14"/>
      <c r="N45" s="70" t="s">
        <v>88</v>
      </c>
      <c r="O45" s="176" t="s">
        <v>88</v>
      </c>
      <c r="P45" s="70"/>
      <c r="Q45" s="32"/>
    </row>
    <row r="46" spans="1:17" ht="14.1" customHeight="1" x14ac:dyDescent="0.15">
      <c r="A46" s="268"/>
      <c r="B46" s="283" t="s">
        <v>146</v>
      </c>
      <c r="C46" s="22">
        <v>5</v>
      </c>
      <c r="D46" s="70">
        <v>80</v>
      </c>
      <c r="E46" s="70">
        <v>24369</v>
      </c>
      <c r="F46" s="70">
        <v>30181</v>
      </c>
      <c r="G46" s="173" t="s">
        <v>411</v>
      </c>
      <c r="H46" s="70" t="s">
        <v>411</v>
      </c>
      <c r="I46" s="70" t="s">
        <v>411</v>
      </c>
      <c r="J46" s="70" t="s">
        <v>411</v>
      </c>
      <c r="K46" s="70" t="s">
        <v>411</v>
      </c>
      <c r="L46" s="17" t="s">
        <v>411</v>
      </c>
      <c r="M46" s="14"/>
      <c r="N46" s="70">
        <v>113195</v>
      </c>
      <c r="O46" s="176">
        <v>75467</v>
      </c>
      <c r="P46" s="70"/>
      <c r="Q46" s="32"/>
    </row>
    <row r="47" spans="1:17" ht="14.1" customHeight="1" x14ac:dyDescent="0.15">
      <c r="A47" s="268"/>
      <c r="B47" s="283" t="s">
        <v>399</v>
      </c>
      <c r="C47" s="22">
        <v>1</v>
      </c>
      <c r="D47" s="70">
        <v>51</v>
      </c>
      <c r="E47" s="70" t="s">
        <v>88</v>
      </c>
      <c r="F47" s="70" t="s">
        <v>88</v>
      </c>
      <c r="G47" s="70" t="s">
        <v>411</v>
      </c>
      <c r="H47" s="70" t="s">
        <v>411</v>
      </c>
      <c r="I47" s="173" t="s">
        <v>411</v>
      </c>
      <c r="J47" s="173" t="s">
        <v>411</v>
      </c>
      <c r="K47" s="173" t="s">
        <v>411</v>
      </c>
      <c r="L47" s="173" t="s">
        <v>411</v>
      </c>
      <c r="M47" s="14"/>
      <c r="N47" s="70" t="s">
        <v>88</v>
      </c>
      <c r="O47" s="174" t="s">
        <v>88</v>
      </c>
      <c r="P47" s="70"/>
      <c r="Q47" s="32"/>
    </row>
    <row r="48" spans="1:17" ht="14.1" customHeight="1" x14ac:dyDescent="0.15">
      <c r="A48" s="268"/>
      <c r="B48" s="283" t="s">
        <v>149</v>
      </c>
      <c r="C48" s="22">
        <v>1</v>
      </c>
      <c r="D48" s="70">
        <v>11</v>
      </c>
      <c r="E48" s="70" t="s">
        <v>88</v>
      </c>
      <c r="F48" s="70" t="s">
        <v>88</v>
      </c>
      <c r="G48" s="70" t="s">
        <v>411</v>
      </c>
      <c r="H48" s="70" t="s">
        <v>411</v>
      </c>
      <c r="I48" s="70" t="s">
        <v>411</v>
      </c>
      <c r="J48" s="70" t="s">
        <v>411</v>
      </c>
      <c r="K48" s="70" t="s">
        <v>411</v>
      </c>
      <c r="L48" s="17" t="s">
        <v>411</v>
      </c>
      <c r="M48" s="14"/>
      <c r="N48" s="70" t="s">
        <v>88</v>
      </c>
      <c r="O48" s="174" t="s">
        <v>88</v>
      </c>
      <c r="P48" s="70"/>
      <c r="Q48" s="32"/>
    </row>
    <row r="49" spans="1:18" ht="14.1" customHeight="1" thickBot="1" x14ac:dyDescent="0.2">
      <c r="A49" s="269"/>
      <c r="B49" s="285" t="s">
        <v>160</v>
      </c>
      <c r="C49" s="84">
        <v>5</v>
      </c>
      <c r="D49" s="71">
        <v>91</v>
      </c>
      <c r="E49" s="53">
        <v>26781</v>
      </c>
      <c r="F49" s="71">
        <v>68395</v>
      </c>
      <c r="G49" s="16" t="s">
        <v>411</v>
      </c>
      <c r="H49" s="85" t="s">
        <v>411</v>
      </c>
      <c r="I49" s="85" t="s">
        <v>411</v>
      </c>
      <c r="J49" s="86" t="s">
        <v>411</v>
      </c>
      <c r="K49" s="87" t="s">
        <v>411</v>
      </c>
      <c r="L49" s="87" t="s">
        <v>411</v>
      </c>
      <c r="M49" s="53"/>
      <c r="N49" s="53">
        <v>142497</v>
      </c>
      <c r="O49" s="177">
        <v>67370</v>
      </c>
      <c r="P49" s="70"/>
      <c r="Q49" s="32"/>
    </row>
    <row r="50" spans="1:18" ht="15" customHeight="1" x14ac:dyDescent="0.15">
      <c r="A50" s="538"/>
      <c r="B50" s="538" t="s">
        <v>326</v>
      </c>
      <c r="C50" s="538"/>
      <c r="D50" s="538"/>
      <c r="E50" s="538"/>
      <c r="F50" s="538"/>
      <c r="G50" s="538"/>
      <c r="H50" s="538"/>
      <c r="J50" s="70"/>
      <c r="K50" s="70"/>
      <c r="L50" s="14"/>
      <c r="M50" s="14"/>
      <c r="N50" s="14"/>
      <c r="O50" s="2" t="s">
        <v>557</v>
      </c>
      <c r="P50" s="70"/>
      <c r="Q50" s="70"/>
      <c r="R50" s="32"/>
    </row>
    <row r="51" spans="1:18" ht="15" customHeight="1" x14ac:dyDescent="0.15">
      <c r="J51" s="21"/>
      <c r="K51" s="33"/>
      <c r="L51" s="33"/>
      <c r="M51" s="33"/>
      <c r="N51" s="21"/>
      <c r="O51" s="33"/>
      <c r="P51" s="32"/>
      <c r="Q51" s="70"/>
      <c r="R51" s="32"/>
    </row>
    <row r="52" spans="1:18" ht="15" customHeight="1" x14ac:dyDescent="0.15">
      <c r="B52" s="21"/>
    </row>
  </sheetData>
  <sheetProtection sheet="1"/>
  <mergeCells count="15">
    <mergeCell ref="A4:B4"/>
    <mergeCell ref="M34:N35"/>
    <mergeCell ref="L2:N2"/>
    <mergeCell ref="A2:B3"/>
    <mergeCell ref="A36:B36"/>
    <mergeCell ref="A34:B35"/>
    <mergeCell ref="C2:E2"/>
    <mergeCell ref="F2:H2"/>
    <mergeCell ref="O2:Q2"/>
    <mergeCell ref="O34:O35"/>
    <mergeCell ref="G34:H34"/>
    <mergeCell ref="C34:C35"/>
    <mergeCell ref="D34:D35"/>
    <mergeCell ref="J34:L34"/>
    <mergeCell ref="I2:K2"/>
  </mergeCells>
  <phoneticPr fontId="8"/>
  <conditionalFormatting sqref="A36 A4:N28 B37:O49 C36:O36">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6"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R52"/>
  <sheetViews>
    <sheetView view="pageBreakPreview" topLeftCell="B1" zoomScale="60" zoomScaleNormal="100" workbookViewId="0">
      <selection activeCell="Y44" sqref="Y44"/>
    </sheetView>
  </sheetViews>
  <sheetFormatPr defaultColWidth="9.140625" defaultRowHeight="14.45" customHeight="1" x14ac:dyDescent="0.15"/>
  <cols>
    <col min="1" max="1" width="2.28515625" customWidth="1"/>
    <col min="2" max="2" width="31.7109375" customWidth="1"/>
    <col min="3" max="5" width="11.42578125" customWidth="1"/>
    <col min="6" max="6" width="12.85546875" customWidth="1"/>
    <col min="7" max="7" width="11.140625" customWidth="1"/>
    <col min="8" max="8" width="12" customWidth="1"/>
    <col min="9" max="10" width="11.140625" customWidth="1"/>
    <col min="11" max="11" width="11.28515625" customWidth="1"/>
    <col min="12" max="12" width="13.28515625" customWidth="1"/>
    <col min="13" max="14" width="12.42578125" customWidth="1"/>
    <col min="15" max="15" width="12.28515625" customWidth="1"/>
    <col min="16" max="16" width="7.42578125" customWidth="1"/>
    <col min="17" max="18" width="10.7109375" customWidth="1"/>
  </cols>
  <sheetData>
    <row r="1" spans="1:17" ht="15" customHeight="1" thickBot="1" x14ac:dyDescent="0.2">
      <c r="A1" t="s">
        <v>464</v>
      </c>
      <c r="I1" s="538"/>
      <c r="J1" s="538"/>
      <c r="K1" s="538"/>
      <c r="L1" s="538"/>
      <c r="M1" s="538"/>
      <c r="N1" s="2" t="s">
        <v>100</v>
      </c>
      <c r="O1" s="2"/>
      <c r="P1" s="538"/>
      <c r="Q1" s="538"/>
    </row>
    <row r="2" spans="1:17" ht="15" customHeight="1" x14ac:dyDescent="0.15">
      <c r="A2" s="1091" t="s">
        <v>358</v>
      </c>
      <c r="B2" s="1092"/>
      <c r="C2" s="1024" t="s">
        <v>134</v>
      </c>
      <c r="D2" s="1035"/>
      <c r="E2" s="1035"/>
      <c r="F2" s="943" t="s">
        <v>135</v>
      </c>
      <c r="G2" s="941"/>
      <c r="H2" s="942"/>
      <c r="I2" s="943" t="s">
        <v>117</v>
      </c>
      <c r="J2" s="941"/>
      <c r="K2" s="942"/>
      <c r="L2" s="943" t="s">
        <v>136</v>
      </c>
      <c r="M2" s="941"/>
      <c r="N2" s="944"/>
      <c r="O2" s="960"/>
      <c r="P2" s="1039"/>
      <c r="Q2" s="1039"/>
    </row>
    <row r="3" spans="1:17" ht="15" customHeight="1" x14ac:dyDescent="0.15">
      <c r="A3" s="1093"/>
      <c r="B3" s="1094"/>
      <c r="C3" s="299" t="s">
        <v>404</v>
      </c>
      <c r="D3" s="88" t="s">
        <v>465</v>
      </c>
      <c r="E3" s="292" t="s">
        <v>512</v>
      </c>
      <c r="F3" s="89" t="s">
        <v>404</v>
      </c>
      <c r="G3" s="88" t="s">
        <v>465</v>
      </c>
      <c r="H3" s="88" t="s">
        <v>512</v>
      </c>
      <c r="I3" s="561" t="s">
        <v>401</v>
      </c>
      <c r="J3" s="570" t="s">
        <v>465</v>
      </c>
      <c r="K3" s="570" t="s">
        <v>512</v>
      </c>
      <c r="L3" s="570" t="s">
        <v>404</v>
      </c>
      <c r="M3" s="570" t="s">
        <v>465</v>
      </c>
      <c r="N3" s="300" t="s">
        <v>512</v>
      </c>
      <c r="O3" s="553"/>
      <c r="P3" s="553"/>
      <c r="Q3" s="23"/>
    </row>
    <row r="4" spans="1:17" ht="18" customHeight="1" x14ac:dyDescent="0.15">
      <c r="A4" s="1100" t="s">
        <v>43</v>
      </c>
      <c r="B4" s="1101"/>
      <c r="C4" s="278">
        <v>55</v>
      </c>
      <c r="D4" s="279">
        <v>56</v>
      </c>
      <c r="E4" s="279">
        <v>57</v>
      </c>
      <c r="F4" s="293">
        <v>2436</v>
      </c>
      <c r="G4" s="279">
        <v>2653</v>
      </c>
      <c r="H4" s="294">
        <v>2568</v>
      </c>
      <c r="I4" s="296">
        <v>779221</v>
      </c>
      <c r="J4" s="280">
        <v>785597</v>
      </c>
      <c r="K4" s="297">
        <v>775835</v>
      </c>
      <c r="L4" s="281">
        <v>6847986</v>
      </c>
      <c r="M4" s="281">
        <v>6531045</v>
      </c>
      <c r="N4" s="282">
        <v>6377046</v>
      </c>
      <c r="O4" s="18"/>
      <c r="P4" s="67"/>
      <c r="Q4" s="67"/>
    </row>
    <row r="5" spans="1:17" ht="14.1" customHeight="1" x14ac:dyDescent="0.15">
      <c r="A5" s="277"/>
      <c r="B5" s="274" t="s">
        <v>137</v>
      </c>
      <c r="C5" s="70">
        <v>19</v>
      </c>
      <c r="D5" s="70">
        <v>21</v>
      </c>
      <c r="E5" s="70">
        <v>23</v>
      </c>
      <c r="F5" s="22">
        <v>1416</v>
      </c>
      <c r="G5" s="70">
        <v>1772</v>
      </c>
      <c r="H5" s="295">
        <v>1651</v>
      </c>
      <c r="I5" s="232">
        <v>402406</v>
      </c>
      <c r="J5" s="91">
        <v>441087</v>
      </c>
      <c r="K5" s="298">
        <v>442730</v>
      </c>
      <c r="L5" s="173">
        <v>3677220</v>
      </c>
      <c r="M5" s="173">
        <v>3751446</v>
      </c>
      <c r="N5" s="560">
        <v>3479087</v>
      </c>
      <c r="O5" s="91"/>
      <c r="P5" s="173"/>
      <c r="Q5" s="173"/>
    </row>
    <row r="6" spans="1:17" ht="14.1" customHeight="1" x14ac:dyDescent="0.15">
      <c r="A6" s="277"/>
      <c r="B6" s="274" t="s">
        <v>138</v>
      </c>
      <c r="C6" s="70">
        <v>5</v>
      </c>
      <c r="D6" s="70">
        <v>5</v>
      </c>
      <c r="E6" s="70">
        <v>6</v>
      </c>
      <c r="F6" s="22">
        <v>366</v>
      </c>
      <c r="G6" s="70">
        <v>261</v>
      </c>
      <c r="H6" s="295">
        <v>303</v>
      </c>
      <c r="I6" s="232">
        <v>148655</v>
      </c>
      <c r="J6" s="91">
        <v>121641</v>
      </c>
      <c r="K6" s="298">
        <v>141943</v>
      </c>
      <c r="L6" s="173">
        <v>1877907</v>
      </c>
      <c r="M6" s="173">
        <v>1583214</v>
      </c>
      <c r="N6" s="560">
        <v>1688139</v>
      </c>
      <c r="O6" s="14"/>
      <c r="P6" s="173"/>
      <c r="Q6" s="173"/>
    </row>
    <row r="7" spans="1:17" ht="14.1" customHeight="1" x14ac:dyDescent="0.15">
      <c r="A7" s="277"/>
      <c r="B7" s="274" t="s">
        <v>139</v>
      </c>
      <c r="C7" s="70">
        <v>2</v>
      </c>
      <c r="D7" s="70">
        <v>1</v>
      </c>
      <c r="E7" s="70" t="s">
        <v>411</v>
      </c>
      <c r="F7" s="22">
        <v>18</v>
      </c>
      <c r="G7" s="70">
        <v>14</v>
      </c>
      <c r="H7" s="481" t="s">
        <v>411</v>
      </c>
      <c r="I7" s="483" t="s">
        <v>88</v>
      </c>
      <c r="J7" s="173" t="s">
        <v>88</v>
      </c>
      <c r="K7" s="481" t="s">
        <v>411</v>
      </c>
      <c r="L7" s="173" t="s">
        <v>88</v>
      </c>
      <c r="M7" s="173" t="s">
        <v>88</v>
      </c>
      <c r="N7" s="174" t="s">
        <v>411</v>
      </c>
      <c r="O7" s="14"/>
      <c r="P7" s="173"/>
      <c r="Q7" s="173"/>
    </row>
    <row r="8" spans="1:17" ht="14.1" customHeight="1" x14ac:dyDescent="0.15">
      <c r="A8" s="277"/>
      <c r="B8" s="275" t="s">
        <v>503</v>
      </c>
      <c r="C8" s="70">
        <v>0</v>
      </c>
      <c r="D8" s="70">
        <v>0</v>
      </c>
      <c r="E8" s="480">
        <v>1</v>
      </c>
      <c r="F8" s="479">
        <v>0</v>
      </c>
      <c r="G8" s="70">
        <v>0</v>
      </c>
      <c r="H8" s="480">
        <v>11</v>
      </c>
      <c r="I8" s="479">
        <v>0</v>
      </c>
      <c r="J8" s="70">
        <v>0</v>
      </c>
      <c r="K8" s="480" t="s">
        <v>88</v>
      </c>
      <c r="L8" s="173">
        <v>0</v>
      </c>
      <c r="M8" s="173">
        <v>0</v>
      </c>
      <c r="N8" s="174" t="s">
        <v>88</v>
      </c>
      <c r="O8" s="14"/>
      <c r="P8" s="173"/>
      <c r="Q8" s="173"/>
    </row>
    <row r="9" spans="1:17" ht="14.1" customHeight="1" x14ac:dyDescent="0.15">
      <c r="A9" s="277"/>
      <c r="B9" s="274" t="s">
        <v>140</v>
      </c>
      <c r="C9" s="70">
        <v>3</v>
      </c>
      <c r="D9" s="70">
        <v>4</v>
      </c>
      <c r="E9" s="480">
        <v>2</v>
      </c>
      <c r="F9" s="479">
        <v>25</v>
      </c>
      <c r="G9" s="70">
        <v>27</v>
      </c>
      <c r="H9" s="480">
        <v>11</v>
      </c>
      <c r="I9" s="483">
        <v>5872</v>
      </c>
      <c r="J9" s="173">
        <v>6520</v>
      </c>
      <c r="K9" s="481" t="s">
        <v>88</v>
      </c>
      <c r="L9" s="173">
        <v>20471</v>
      </c>
      <c r="M9" s="173">
        <v>26120</v>
      </c>
      <c r="N9" s="174" t="s">
        <v>88</v>
      </c>
      <c r="O9" s="14"/>
      <c r="P9" s="173"/>
      <c r="Q9" s="173"/>
    </row>
    <row r="10" spans="1:17" ht="14.1" customHeight="1" x14ac:dyDescent="0.15">
      <c r="A10" s="277"/>
      <c r="B10" s="274" t="s">
        <v>141</v>
      </c>
      <c r="C10" s="70">
        <v>0</v>
      </c>
      <c r="D10" s="70">
        <v>0</v>
      </c>
      <c r="E10" s="481" t="s">
        <v>411</v>
      </c>
      <c r="F10" s="479">
        <v>0</v>
      </c>
      <c r="G10" s="70">
        <v>0</v>
      </c>
      <c r="H10" s="481" t="s">
        <v>411</v>
      </c>
      <c r="I10" s="479">
        <v>0</v>
      </c>
      <c r="J10" s="70">
        <v>0</v>
      </c>
      <c r="K10" s="480" t="s">
        <v>555</v>
      </c>
      <c r="L10" s="173">
        <v>0</v>
      </c>
      <c r="M10" s="173">
        <v>0</v>
      </c>
      <c r="N10" s="174" t="s">
        <v>411</v>
      </c>
      <c r="O10" s="14"/>
      <c r="P10" s="173"/>
      <c r="Q10" s="173"/>
    </row>
    <row r="11" spans="1:17" ht="14.1" customHeight="1" x14ac:dyDescent="0.15">
      <c r="A11" s="277"/>
      <c r="B11" s="274" t="s">
        <v>504</v>
      </c>
      <c r="C11" s="70">
        <v>7</v>
      </c>
      <c r="D11" s="70">
        <v>6</v>
      </c>
      <c r="E11" s="480">
        <v>5</v>
      </c>
      <c r="F11" s="479">
        <v>114</v>
      </c>
      <c r="G11" s="70">
        <v>95</v>
      </c>
      <c r="H11" s="480">
        <v>68</v>
      </c>
      <c r="I11" s="484">
        <v>38537</v>
      </c>
      <c r="J11" s="91">
        <v>33803</v>
      </c>
      <c r="K11" s="485">
        <v>18815</v>
      </c>
      <c r="L11" s="173">
        <v>165310</v>
      </c>
      <c r="M11" s="173">
        <v>155360</v>
      </c>
      <c r="N11" s="560">
        <v>98034</v>
      </c>
      <c r="O11" s="14"/>
      <c r="P11" s="173"/>
      <c r="Q11" s="173"/>
    </row>
    <row r="12" spans="1:17" ht="14.1" customHeight="1" x14ac:dyDescent="0.15">
      <c r="A12" s="277"/>
      <c r="B12" s="274" t="s">
        <v>505</v>
      </c>
      <c r="C12" s="70">
        <v>0</v>
      </c>
      <c r="D12" s="70">
        <v>0</v>
      </c>
      <c r="E12" s="481" t="s">
        <v>411</v>
      </c>
      <c r="F12" s="479">
        <v>0</v>
      </c>
      <c r="G12" s="70">
        <v>0</v>
      </c>
      <c r="H12" s="481" t="s">
        <v>411</v>
      </c>
      <c r="I12" s="479">
        <v>0</v>
      </c>
      <c r="J12" s="70">
        <v>0</v>
      </c>
      <c r="K12" s="481" t="s">
        <v>411</v>
      </c>
      <c r="L12" s="173">
        <v>0</v>
      </c>
      <c r="M12" s="173">
        <v>0</v>
      </c>
      <c r="N12" s="174" t="s">
        <v>411</v>
      </c>
      <c r="O12" s="14"/>
      <c r="P12" s="173"/>
      <c r="Q12" s="173"/>
    </row>
    <row r="13" spans="1:17" ht="14.1" customHeight="1" x14ac:dyDescent="0.15">
      <c r="A13" s="277"/>
      <c r="B13" s="274" t="s">
        <v>142</v>
      </c>
      <c r="C13" s="70">
        <v>0</v>
      </c>
      <c r="D13" s="70">
        <v>0</v>
      </c>
      <c r="E13" s="481" t="s">
        <v>411</v>
      </c>
      <c r="F13" s="479">
        <v>0</v>
      </c>
      <c r="G13" s="70">
        <v>0</v>
      </c>
      <c r="H13" s="481" t="s">
        <v>411</v>
      </c>
      <c r="I13" s="479">
        <v>0</v>
      </c>
      <c r="J13" s="70">
        <v>0</v>
      </c>
      <c r="K13" s="481" t="s">
        <v>411</v>
      </c>
      <c r="L13" s="173">
        <v>0</v>
      </c>
      <c r="M13" s="173">
        <v>0</v>
      </c>
      <c r="N13" s="174" t="s">
        <v>411</v>
      </c>
      <c r="O13" s="14"/>
      <c r="P13" s="173"/>
      <c r="Q13" s="173"/>
    </row>
    <row r="14" spans="1:17" ht="14.1" customHeight="1" x14ac:dyDescent="0.15">
      <c r="A14" s="277"/>
      <c r="B14" s="274" t="s">
        <v>143</v>
      </c>
      <c r="C14" s="70">
        <v>0</v>
      </c>
      <c r="D14" s="70">
        <v>0</v>
      </c>
      <c r="E14" s="480">
        <v>1</v>
      </c>
      <c r="F14" s="479">
        <v>0</v>
      </c>
      <c r="G14" s="70">
        <v>0</v>
      </c>
      <c r="H14" s="480">
        <v>5</v>
      </c>
      <c r="I14" s="479">
        <v>0</v>
      </c>
      <c r="J14" s="70">
        <v>0</v>
      </c>
      <c r="K14" s="480" t="s">
        <v>88</v>
      </c>
      <c r="L14" s="173">
        <v>0</v>
      </c>
      <c r="M14" s="173">
        <v>0</v>
      </c>
      <c r="N14" s="174" t="s">
        <v>88</v>
      </c>
      <c r="O14" s="14"/>
      <c r="P14" s="173"/>
      <c r="Q14" s="173"/>
    </row>
    <row r="15" spans="1:17" ht="14.1" customHeight="1" x14ac:dyDescent="0.15">
      <c r="A15" s="277"/>
      <c r="B15" s="274" t="s">
        <v>506</v>
      </c>
      <c r="C15" s="70">
        <v>0</v>
      </c>
      <c r="D15" s="70">
        <v>0</v>
      </c>
      <c r="E15" s="481" t="s">
        <v>411</v>
      </c>
      <c r="F15" s="479">
        <v>0</v>
      </c>
      <c r="G15" s="70">
        <v>0</v>
      </c>
      <c r="H15" s="481" t="s">
        <v>411</v>
      </c>
      <c r="I15" s="479">
        <v>0</v>
      </c>
      <c r="J15" s="70">
        <v>0</v>
      </c>
      <c r="K15" s="481" t="s">
        <v>411</v>
      </c>
      <c r="L15" s="173">
        <v>0</v>
      </c>
      <c r="M15" s="173">
        <v>0</v>
      </c>
      <c r="N15" s="174" t="s">
        <v>411</v>
      </c>
      <c r="O15" s="14"/>
      <c r="P15" s="173"/>
      <c r="Q15" s="173"/>
    </row>
    <row r="16" spans="1:17" ht="14.1" customHeight="1" x14ac:dyDescent="0.15">
      <c r="A16" s="277"/>
      <c r="B16" s="275" t="s">
        <v>507</v>
      </c>
      <c r="C16" s="70">
        <v>1</v>
      </c>
      <c r="D16" s="70">
        <v>1</v>
      </c>
      <c r="E16" s="481" t="s">
        <v>411</v>
      </c>
      <c r="F16" s="479">
        <v>4</v>
      </c>
      <c r="G16" s="70">
        <v>4</v>
      </c>
      <c r="H16" s="481" t="s">
        <v>411</v>
      </c>
      <c r="I16" s="483" t="s">
        <v>88</v>
      </c>
      <c r="J16" s="173" t="s">
        <v>88</v>
      </c>
      <c r="K16" s="481" t="s">
        <v>411</v>
      </c>
      <c r="L16" s="173" t="s">
        <v>88</v>
      </c>
      <c r="M16" s="173" t="s">
        <v>88</v>
      </c>
      <c r="N16" s="174" t="s">
        <v>411</v>
      </c>
      <c r="O16" s="14"/>
      <c r="P16" s="173"/>
      <c r="Q16" s="173"/>
    </row>
    <row r="17" spans="1:18" ht="14.1" customHeight="1" x14ac:dyDescent="0.15">
      <c r="A17" s="277"/>
      <c r="B17" s="274" t="s">
        <v>144</v>
      </c>
      <c r="C17" s="70">
        <v>6</v>
      </c>
      <c r="D17" s="70">
        <v>6</v>
      </c>
      <c r="E17" s="480">
        <v>6</v>
      </c>
      <c r="F17" s="479">
        <v>119</v>
      </c>
      <c r="G17" s="70">
        <v>117</v>
      </c>
      <c r="H17" s="480">
        <v>105</v>
      </c>
      <c r="I17" s="484">
        <v>42915</v>
      </c>
      <c r="J17" s="91">
        <v>44644</v>
      </c>
      <c r="K17" s="485">
        <v>43574</v>
      </c>
      <c r="L17" s="173">
        <v>362649</v>
      </c>
      <c r="M17" s="173">
        <v>337946</v>
      </c>
      <c r="N17" s="560">
        <v>338467</v>
      </c>
      <c r="O17" s="14"/>
      <c r="P17" s="173"/>
      <c r="Q17" s="173"/>
    </row>
    <row r="18" spans="1:18" ht="14.1" customHeight="1" x14ac:dyDescent="0.15">
      <c r="A18" s="277"/>
      <c r="B18" s="274" t="s">
        <v>145</v>
      </c>
      <c r="C18" s="70">
        <v>1</v>
      </c>
      <c r="D18" s="70">
        <v>1</v>
      </c>
      <c r="E18" s="480">
        <v>1</v>
      </c>
      <c r="F18" s="479">
        <v>151</v>
      </c>
      <c r="G18" s="70">
        <v>142</v>
      </c>
      <c r="H18" s="480">
        <v>181</v>
      </c>
      <c r="I18" s="483" t="s">
        <v>88</v>
      </c>
      <c r="J18" s="173" t="s">
        <v>88</v>
      </c>
      <c r="K18" s="481" t="s">
        <v>88</v>
      </c>
      <c r="L18" s="173" t="s">
        <v>88</v>
      </c>
      <c r="M18" s="173" t="s">
        <v>88</v>
      </c>
      <c r="N18" s="174" t="s">
        <v>88</v>
      </c>
      <c r="O18" s="14"/>
      <c r="P18" s="173"/>
      <c r="Q18" s="173"/>
    </row>
    <row r="19" spans="1:18" ht="14.1" customHeight="1" x14ac:dyDescent="0.15">
      <c r="A19" s="277"/>
      <c r="B19" s="274" t="s">
        <v>508</v>
      </c>
      <c r="C19" s="70">
        <v>0</v>
      </c>
      <c r="D19" s="70">
        <v>0</v>
      </c>
      <c r="E19" s="481" t="s">
        <v>411</v>
      </c>
      <c r="F19" s="479">
        <v>0</v>
      </c>
      <c r="G19" s="70">
        <v>0</v>
      </c>
      <c r="H19" s="481" t="s">
        <v>411</v>
      </c>
      <c r="I19" s="479">
        <v>0</v>
      </c>
      <c r="J19" s="70">
        <v>0</v>
      </c>
      <c r="K19" s="481" t="s">
        <v>411</v>
      </c>
      <c r="L19" s="173">
        <v>0</v>
      </c>
      <c r="M19" s="173">
        <v>0</v>
      </c>
      <c r="N19" s="174" t="s">
        <v>411</v>
      </c>
      <c r="O19" s="14"/>
      <c r="P19" s="173"/>
      <c r="Q19" s="173"/>
    </row>
    <row r="20" spans="1:18" ht="14.1" customHeight="1" x14ac:dyDescent="0.15">
      <c r="A20" s="277"/>
      <c r="B20" s="274" t="s">
        <v>509</v>
      </c>
      <c r="C20" s="70">
        <v>3</v>
      </c>
      <c r="D20" s="70">
        <v>3</v>
      </c>
      <c r="E20" s="480">
        <v>5</v>
      </c>
      <c r="F20" s="479">
        <v>35</v>
      </c>
      <c r="G20" s="70">
        <v>34</v>
      </c>
      <c r="H20" s="480">
        <v>80</v>
      </c>
      <c r="I20" s="484">
        <v>12792</v>
      </c>
      <c r="J20" s="91">
        <v>12052</v>
      </c>
      <c r="K20" s="485">
        <v>24369</v>
      </c>
      <c r="L20" s="173">
        <v>45727</v>
      </c>
      <c r="M20" s="173">
        <v>39587</v>
      </c>
      <c r="N20" s="560">
        <v>113195</v>
      </c>
      <c r="O20" s="14"/>
      <c r="P20" s="173"/>
      <c r="Q20" s="173"/>
    </row>
    <row r="21" spans="1:18" ht="14.1" customHeight="1" x14ac:dyDescent="0.15">
      <c r="A21" s="277"/>
      <c r="B21" s="274" t="s">
        <v>212</v>
      </c>
      <c r="C21" s="70">
        <v>0</v>
      </c>
      <c r="D21" s="70">
        <v>0</v>
      </c>
      <c r="E21" s="481" t="s">
        <v>411</v>
      </c>
      <c r="F21" s="479">
        <v>0</v>
      </c>
      <c r="G21" s="70">
        <v>0</v>
      </c>
      <c r="H21" s="481" t="s">
        <v>411</v>
      </c>
      <c r="I21" s="479">
        <v>0</v>
      </c>
      <c r="J21" s="70">
        <v>0</v>
      </c>
      <c r="K21" s="481" t="s">
        <v>411</v>
      </c>
      <c r="L21" s="173">
        <v>0</v>
      </c>
      <c r="M21" s="173">
        <v>0</v>
      </c>
      <c r="N21" s="174" t="s">
        <v>411</v>
      </c>
      <c r="O21" s="14"/>
      <c r="P21" s="173"/>
      <c r="Q21" s="173"/>
    </row>
    <row r="22" spans="1:18" ht="14.1" customHeight="1" x14ac:dyDescent="0.15">
      <c r="A22" s="277"/>
      <c r="B22" s="274" t="s">
        <v>213</v>
      </c>
      <c r="C22" s="70">
        <v>0</v>
      </c>
      <c r="D22" s="70">
        <v>0</v>
      </c>
      <c r="E22" s="481" t="s">
        <v>411</v>
      </c>
      <c r="F22" s="479">
        <v>0</v>
      </c>
      <c r="G22" s="70">
        <v>0</v>
      </c>
      <c r="H22" s="481" t="s">
        <v>411</v>
      </c>
      <c r="I22" s="483">
        <v>0</v>
      </c>
      <c r="J22" s="173">
        <v>0</v>
      </c>
      <c r="K22" s="481" t="s">
        <v>411</v>
      </c>
      <c r="L22" s="173">
        <v>0</v>
      </c>
      <c r="M22" s="173">
        <v>0</v>
      </c>
      <c r="N22" s="174" t="s">
        <v>411</v>
      </c>
      <c r="O22" s="14"/>
      <c r="P22" s="173"/>
      <c r="Q22" s="173"/>
    </row>
    <row r="23" spans="1:18" ht="14.1" customHeight="1" x14ac:dyDescent="0.15">
      <c r="A23" s="277"/>
      <c r="B23" s="274" t="s">
        <v>214</v>
      </c>
      <c r="C23" s="70">
        <v>1</v>
      </c>
      <c r="D23" s="70">
        <v>1</v>
      </c>
      <c r="E23" s="481" t="s">
        <v>411</v>
      </c>
      <c r="F23" s="479">
        <v>28</v>
      </c>
      <c r="G23" s="70">
        <v>27</v>
      </c>
      <c r="H23" s="481" t="s">
        <v>411</v>
      </c>
      <c r="I23" s="483" t="s">
        <v>88</v>
      </c>
      <c r="J23" s="173" t="s">
        <v>88</v>
      </c>
      <c r="K23" s="481" t="s">
        <v>411</v>
      </c>
      <c r="L23" s="173" t="s">
        <v>88</v>
      </c>
      <c r="M23" s="173" t="s">
        <v>88</v>
      </c>
      <c r="N23" s="174" t="s">
        <v>411</v>
      </c>
      <c r="O23" s="14"/>
      <c r="P23" s="173"/>
      <c r="Q23" s="173"/>
    </row>
    <row r="24" spans="1:18" ht="14.1" customHeight="1" x14ac:dyDescent="0.15">
      <c r="A24" s="277"/>
      <c r="B24" s="274" t="s">
        <v>510</v>
      </c>
      <c r="C24" s="70">
        <v>0</v>
      </c>
      <c r="D24" s="70">
        <v>0</v>
      </c>
      <c r="E24" s="481" t="s">
        <v>411</v>
      </c>
      <c r="F24" s="479">
        <v>0</v>
      </c>
      <c r="G24" s="70">
        <v>0</v>
      </c>
      <c r="H24" s="481" t="s">
        <v>411</v>
      </c>
      <c r="I24" s="479">
        <v>0</v>
      </c>
      <c r="J24" s="70">
        <v>0</v>
      </c>
      <c r="K24" s="481" t="s">
        <v>411</v>
      </c>
      <c r="L24" s="173">
        <v>0</v>
      </c>
      <c r="M24" s="173">
        <v>0</v>
      </c>
      <c r="N24" s="174" t="s">
        <v>411</v>
      </c>
      <c r="O24" s="14"/>
      <c r="P24" s="173"/>
      <c r="Q24" s="173"/>
    </row>
    <row r="25" spans="1:18" ht="14.1" customHeight="1" x14ac:dyDescent="0.15">
      <c r="A25" s="277"/>
      <c r="B25" s="274" t="s">
        <v>147</v>
      </c>
      <c r="C25" s="70">
        <v>1</v>
      </c>
      <c r="D25" s="70">
        <v>1</v>
      </c>
      <c r="E25" s="480">
        <v>1</v>
      </c>
      <c r="F25" s="479">
        <v>54</v>
      </c>
      <c r="G25" s="70">
        <v>54</v>
      </c>
      <c r="H25" s="480">
        <v>51</v>
      </c>
      <c r="I25" s="483" t="s">
        <v>88</v>
      </c>
      <c r="J25" s="173" t="s">
        <v>88</v>
      </c>
      <c r="K25" s="481" t="s">
        <v>88</v>
      </c>
      <c r="L25" s="173" t="s">
        <v>88</v>
      </c>
      <c r="M25" s="173" t="s">
        <v>88</v>
      </c>
      <c r="N25" s="174" t="s">
        <v>88</v>
      </c>
      <c r="O25" s="14"/>
      <c r="P25" s="173"/>
      <c r="Q25" s="173"/>
    </row>
    <row r="26" spans="1:18" ht="14.1" customHeight="1" x14ac:dyDescent="0.15">
      <c r="A26" s="277"/>
      <c r="B26" s="274" t="s">
        <v>148</v>
      </c>
      <c r="C26" s="70">
        <v>0</v>
      </c>
      <c r="D26" s="70">
        <v>0</v>
      </c>
      <c r="E26" s="481" t="s">
        <v>411</v>
      </c>
      <c r="F26" s="479">
        <v>0</v>
      </c>
      <c r="G26" s="70">
        <v>0</v>
      </c>
      <c r="H26" s="481" t="s">
        <v>411</v>
      </c>
      <c r="I26" s="483">
        <v>0</v>
      </c>
      <c r="J26" s="70">
        <v>0</v>
      </c>
      <c r="K26" s="481" t="s">
        <v>411</v>
      </c>
      <c r="L26" s="173">
        <v>0</v>
      </c>
      <c r="M26" s="173">
        <v>0</v>
      </c>
      <c r="N26" s="174" t="s">
        <v>411</v>
      </c>
      <c r="O26" s="14"/>
      <c r="P26" s="173"/>
      <c r="Q26" s="173"/>
    </row>
    <row r="27" spans="1:18" ht="14.1" customHeight="1" x14ac:dyDescent="0.15">
      <c r="A27" s="277"/>
      <c r="B27" s="274" t="s">
        <v>149</v>
      </c>
      <c r="C27" s="70">
        <v>1</v>
      </c>
      <c r="D27" s="70">
        <v>1</v>
      </c>
      <c r="E27" s="480">
        <v>1</v>
      </c>
      <c r="F27" s="479">
        <v>12</v>
      </c>
      <c r="G27" s="70">
        <v>11</v>
      </c>
      <c r="H27" s="480">
        <v>11</v>
      </c>
      <c r="I27" s="483" t="s">
        <v>88</v>
      </c>
      <c r="J27" s="173" t="s">
        <v>88</v>
      </c>
      <c r="K27" s="481" t="s">
        <v>88</v>
      </c>
      <c r="L27" s="173" t="s">
        <v>88</v>
      </c>
      <c r="M27" s="173" t="s">
        <v>88</v>
      </c>
      <c r="N27" s="174" t="s">
        <v>88</v>
      </c>
      <c r="O27" s="14"/>
      <c r="P27" s="173"/>
      <c r="Q27" s="173"/>
    </row>
    <row r="28" spans="1:18" ht="14.1" customHeight="1" thickBot="1" x14ac:dyDescent="0.2">
      <c r="A28" s="273"/>
      <c r="B28" s="276" t="s">
        <v>511</v>
      </c>
      <c r="C28" s="71">
        <v>5</v>
      </c>
      <c r="D28" s="71">
        <v>5</v>
      </c>
      <c r="E28" s="482">
        <v>5</v>
      </c>
      <c r="F28" s="71">
        <v>94</v>
      </c>
      <c r="G28" s="71">
        <v>95</v>
      </c>
      <c r="H28" s="482">
        <v>91</v>
      </c>
      <c r="I28" s="90">
        <v>30613</v>
      </c>
      <c r="J28" s="90">
        <v>33569</v>
      </c>
      <c r="K28" s="486">
        <v>26781</v>
      </c>
      <c r="L28" s="85">
        <v>172064</v>
      </c>
      <c r="M28" s="85">
        <v>187201</v>
      </c>
      <c r="N28" s="301">
        <v>142497</v>
      </c>
      <c r="O28" s="14"/>
      <c r="P28" s="173"/>
      <c r="Q28" s="173"/>
    </row>
    <row r="29" spans="1:18" ht="15" customHeight="1" x14ac:dyDescent="0.15">
      <c r="B29" t="s">
        <v>150</v>
      </c>
      <c r="I29" s="538"/>
      <c r="J29" s="538"/>
      <c r="K29" s="538"/>
      <c r="L29" s="538"/>
      <c r="M29" s="538"/>
      <c r="N29" s="433" t="s">
        <v>581</v>
      </c>
      <c r="O29" s="538"/>
      <c r="P29" s="538"/>
      <c r="Q29" s="2"/>
      <c r="R29" s="37"/>
    </row>
    <row r="30" spans="1:18" ht="15" customHeight="1" x14ac:dyDescent="0.15">
      <c r="B30" t="s">
        <v>513</v>
      </c>
      <c r="I30" s="538"/>
      <c r="J30" s="538"/>
      <c r="K30" s="538"/>
      <c r="L30" s="538"/>
      <c r="M30" s="538"/>
      <c r="N30" s="2" t="s">
        <v>582</v>
      </c>
      <c r="O30" s="538"/>
      <c r="P30" s="538"/>
      <c r="Q30" s="538"/>
      <c r="R30" s="2"/>
    </row>
    <row r="31" spans="1:18" ht="12" customHeight="1" x14ac:dyDescent="0.15">
      <c r="B31" t="s">
        <v>320</v>
      </c>
      <c r="I31" s="538"/>
      <c r="J31" s="538"/>
      <c r="K31" s="538"/>
      <c r="L31" s="538"/>
      <c r="M31" s="538"/>
      <c r="N31" s="538"/>
      <c r="O31" s="538"/>
      <c r="P31" s="538"/>
      <c r="Q31" s="538"/>
      <c r="R31" s="2"/>
    </row>
    <row r="32" spans="1:18" ht="12" customHeight="1" x14ac:dyDescent="0.15">
      <c r="I32" s="538"/>
      <c r="J32" s="538"/>
      <c r="K32" s="538"/>
      <c r="L32" s="538"/>
      <c r="M32" s="538"/>
      <c r="N32" s="538"/>
      <c r="O32" s="538"/>
      <c r="P32" s="538"/>
      <c r="Q32" s="538"/>
    </row>
    <row r="33" spans="1:17" ht="15" customHeight="1" thickBot="1" x14ac:dyDescent="0.2">
      <c r="A33" s="50" t="s">
        <v>514</v>
      </c>
      <c r="B33" s="50"/>
      <c r="C33" s="50"/>
      <c r="D33" s="50"/>
      <c r="E33" s="50"/>
      <c r="F33" s="50"/>
      <c r="G33" s="50"/>
      <c r="H33" s="50"/>
      <c r="I33" s="50"/>
      <c r="J33" s="538"/>
      <c r="K33" s="538"/>
      <c r="L33" s="538"/>
      <c r="M33" s="538"/>
      <c r="N33" s="538"/>
      <c r="O33" s="2" t="s">
        <v>100</v>
      </c>
      <c r="P33" s="538"/>
      <c r="Q33" s="2"/>
    </row>
    <row r="34" spans="1:17" ht="15" customHeight="1" thickBot="1" x14ac:dyDescent="0.2">
      <c r="A34" s="1091" t="s">
        <v>395</v>
      </c>
      <c r="B34" s="1096"/>
      <c r="C34" s="1086" t="s">
        <v>151</v>
      </c>
      <c r="D34" s="1086" t="s">
        <v>13</v>
      </c>
      <c r="E34" s="217" t="s">
        <v>152</v>
      </c>
      <c r="F34" s="217" t="s">
        <v>153</v>
      </c>
      <c r="G34" s="1084" t="s">
        <v>217</v>
      </c>
      <c r="H34" s="1085"/>
      <c r="I34" s="559" t="s">
        <v>216</v>
      </c>
      <c r="J34" s="943" t="s">
        <v>173</v>
      </c>
      <c r="K34" s="941"/>
      <c r="L34" s="942"/>
      <c r="M34" s="1102" t="s">
        <v>215</v>
      </c>
      <c r="N34" s="1096"/>
      <c r="O34" s="1104" t="s">
        <v>466</v>
      </c>
      <c r="P34" s="52"/>
      <c r="Q34" s="52"/>
    </row>
    <row r="35" spans="1:17" ht="15" customHeight="1" x14ac:dyDescent="0.15">
      <c r="A35" s="1093"/>
      <c r="B35" s="1097"/>
      <c r="C35" s="1086"/>
      <c r="D35" s="1086"/>
      <c r="E35" s="206" t="s">
        <v>154</v>
      </c>
      <c r="F35" s="206" t="s">
        <v>155</v>
      </c>
      <c r="G35" s="89" t="s">
        <v>156</v>
      </c>
      <c r="H35" s="88" t="s">
        <v>157</v>
      </c>
      <c r="I35" s="561" t="s">
        <v>158</v>
      </c>
      <c r="J35" s="562" t="s">
        <v>156</v>
      </c>
      <c r="K35" s="562" t="s">
        <v>157</v>
      </c>
      <c r="L35" s="562" t="s">
        <v>158</v>
      </c>
      <c r="M35" s="1103"/>
      <c r="N35" s="1097"/>
      <c r="O35" s="1105"/>
      <c r="P35" s="51"/>
      <c r="Q35" s="51"/>
    </row>
    <row r="36" spans="1:17" ht="18" customHeight="1" x14ac:dyDescent="0.15">
      <c r="A36" s="1098" t="s">
        <v>43</v>
      </c>
      <c r="B36" s="1099"/>
      <c r="C36" s="287">
        <f>SUM(C37:C49)</f>
        <v>57</v>
      </c>
      <c r="D36" s="288">
        <v>2568</v>
      </c>
      <c r="E36" s="280">
        <v>775835</v>
      </c>
      <c r="F36" s="289">
        <v>4228366</v>
      </c>
      <c r="G36" s="290" t="s">
        <v>411</v>
      </c>
      <c r="H36" s="290" t="s">
        <v>411</v>
      </c>
      <c r="I36" s="290" t="s">
        <v>411</v>
      </c>
      <c r="J36" s="290" t="s">
        <v>411</v>
      </c>
      <c r="K36" s="290" t="s">
        <v>411</v>
      </c>
      <c r="L36" s="487" t="s">
        <v>411</v>
      </c>
      <c r="M36" s="488"/>
      <c r="N36" s="488">
        <v>6377046</v>
      </c>
      <c r="O36" s="291">
        <v>1968735</v>
      </c>
      <c r="P36" s="70"/>
      <c r="Q36" s="32"/>
    </row>
    <row r="37" spans="1:17" ht="14.1" customHeight="1" x14ac:dyDescent="0.15">
      <c r="A37" s="268"/>
      <c r="B37" s="283" t="s">
        <v>137</v>
      </c>
      <c r="C37" s="22">
        <v>23</v>
      </c>
      <c r="D37" s="70">
        <v>1651</v>
      </c>
      <c r="E37" s="14">
        <v>442730</v>
      </c>
      <c r="F37" s="173">
        <v>2550593</v>
      </c>
      <c r="G37" s="173" t="s">
        <v>411</v>
      </c>
      <c r="H37" s="173" t="s">
        <v>411</v>
      </c>
      <c r="I37" s="32" t="s">
        <v>411</v>
      </c>
      <c r="J37" s="70" t="s">
        <v>411</v>
      </c>
      <c r="K37" s="70" t="s">
        <v>411</v>
      </c>
      <c r="L37" s="70" t="s">
        <v>411</v>
      </c>
      <c r="M37" s="14"/>
      <c r="N37" s="70">
        <v>3479087</v>
      </c>
      <c r="O37" s="178">
        <v>857449</v>
      </c>
      <c r="P37" s="70"/>
      <c r="Q37" s="32"/>
    </row>
    <row r="38" spans="1:17" ht="14.1" customHeight="1" x14ac:dyDescent="0.15">
      <c r="A38" s="268"/>
      <c r="B38" s="284" t="s">
        <v>138</v>
      </c>
      <c r="C38" s="22">
        <v>6</v>
      </c>
      <c r="D38" s="70">
        <v>303</v>
      </c>
      <c r="E38" s="14">
        <v>141943</v>
      </c>
      <c r="F38" s="173">
        <v>1053500</v>
      </c>
      <c r="G38" s="173" t="s">
        <v>411</v>
      </c>
      <c r="H38" s="70" t="s">
        <v>411</v>
      </c>
      <c r="I38" s="32" t="s">
        <v>411</v>
      </c>
      <c r="J38" s="32" t="s">
        <v>411</v>
      </c>
      <c r="K38" s="32" t="s">
        <v>411</v>
      </c>
      <c r="L38" s="17" t="s">
        <v>411</v>
      </c>
      <c r="M38" s="14"/>
      <c r="N38" s="70">
        <v>1688139</v>
      </c>
      <c r="O38" s="179">
        <v>579283</v>
      </c>
      <c r="P38" s="70"/>
      <c r="Q38" s="32"/>
    </row>
    <row r="39" spans="1:17" ht="14.1" customHeight="1" x14ac:dyDescent="0.15">
      <c r="A39" s="268"/>
      <c r="B39" s="283" t="s">
        <v>139</v>
      </c>
      <c r="C39" s="22">
        <v>1</v>
      </c>
      <c r="D39" s="70">
        <v>11</v>
      </c>
      <c r="E39" s="70" t="s">
        <v>88</v>
      </c>
      <c r="F39" s="70" t="s">
        <v>88</v>
      </c>
      <c r="G39" s="70" t="s">
        <v>411</v>
      </c>
      <c r="H39" s="70" t="s">
        <v>411</v>
      </c>
      <c r="I39" s="32" t="s">
        <v>411</v>
      </c>
      <c r="J39" s="70" t="s">
        <v>411</v>
      </c>
      <c r="K39" s="70" t="s">
        <v>411</v>
      </c>
      <c r="L39" s="17" t="s">
        <v>411</v>
      </c>
      <c r="M39" s="14"/>
      <c r="N39" s="70" t="s">
        <v>88</v>
      </c>
      <c r="O39" s="175" t="s">
        <v>88</v>
      </c>
      <c r="P39" s="70"/>
      <c r="Q39" s="32"/>
    </row>
    <row r="40" spans="1:17" ht="14.1" customHeight="1" x14ac:dyDescent="0.15">
      <c r="A40" s="268"/>
      <c r="B40" s="283" t="s">
        <v>140</v>
      </c>
      <c r="C40" s="22">
        <v>2</v>
      </c>
      <c r="D40" s="70">
        <v>11</v>
      </c>
      <c r="E40" s="70" t="s">
        <v>88</v>
      </c>
      <c r="F40" s="70" t="s">
        <v>88</v>
      </c>
      <c r="G40" s="70" t="s">
        <v>411</v>
      </c>
      <c r="H40" s="70" t="s">
        <v>411</v>
      </c>
      <c r="I40" s="32" t="s">
        <v>411</v>
      </c>
      <c r="J40" s="70" t="s">
        <v>411</v>
      </c>
      <c r="K40" s="70" t="s">
        <v>411</v>
      </c>
      <c r="L40" s="17" t="s">
        <v>411</v>
      </c>
      <c r="M40" s="14"/>
      <c r="N40" s="70" t="s">
        <v>88</v>
      </c>
      <c r="O40" s="175" t="s">
        <v>88</v>
      </c>
      <c r="P40" s="70"/>
      <c r="Q40" s="32"/>
    </row>
    <row r="41" spans="1:17" ht="14.1" customHeight="1" x14ac:dyDescent="0.15">
      <c r="A41" s="268"/>
      <c r="B41" s="283" t="s">
        <v>335</v>
      </c>
      <c r="C41" s="22">
        <v>5</v>
      </c>
      <c r="D41" s="70">
        <v>68</v>
      </c>
      <c r="E41" s="14">
        <v>18815</v>
      </c>
      <c r="F41" s="173">
        <v>41647</v>
      </c>
      <c r="G41" s="70" t="s">
        <v>411</v>
      </c>
      <c r="H41" s="173" t="s">
        <v>411</v>
      </c>
      <c r="I41" s="32" t="s">
        <v>411</v>
      </c>
      <c r="J41" s="70" t="s">
        <v>411</v>
      </c>
      <c r="K41" s="70" t="s">
        <v>411</v>
      </c>
      <c r="L41" s="17" t="s">
        <v>411</v>
      </c>
      <c r="M41" s="14"/>
      <c r="N41" s="70">
        <v>98034</v>
      </c>
      <c r="O41" s="176">
        <v>51265</v>
      </c>
      <c r="P41" s="70"/>
      <c r="Q41" s="32"/>
    </row>
    <row r="42" spans="1:17" ht="14.1" customHeight="1" x14ac:dyDescent="0.15">
      <c r="A42" s="268"/>
      <c r="B42" s="286" t="s">
        <v>322</v>
      </c>
      <c r="C42" s="22" t="s">
        <v>411</v>
      </c>
      <c r="D42" s="70" t="s">
        <v>411</v>
      </c>
      <c r="E42" s="70" t="s">
        <v>411</v>
      </c>
      <c r="F42" s="173" t="s">
        <v>411</v>
      </c>
      <c r="G42" s="70" t="s">
        <v>411</v>
      </c>
      <c r="H42" s="173" t="s">
        <v>411</v>
      </c>
      <c r="I42" s="32" t="s">
        <v>411</v>
      </c>
      <c r="J42" s="173" t="s">
        <v>411</v>
      </c>
      <c r="K42" s="173" t="s">
        <v>411</v>
      </c>
      <c r="L42" s="17" t="s">
        <v>411</v>
      </c>
      <c r="M42" s="14"/>
      <c r="N42" s="70" t="s">
        <v>411</v>
      </c>
      <c r="O42" s="175" t="s">
        <v>411</v>
      </c>
      <c r="P42" s="70"/>
      <c r="Q42" s="32"/>
    </row>
    <row r="43" spans="1:17" ht="14.1" customHeight="1" x14ac:dyDescent="0.15">
      <c r="A43" s="268"/>
      <c r="B43" s="283" t="s">
        <v>144</v>
      </c>
      <c r="C43" s="22">
        <v>1</v>
      </c>
      <c r="D43" s="70">
        <v>5</v>
      </c>
      <c r="E43" s="70" t="s">
        <v>88</v>
      </c>
      <c r="F43" s="70" t="s">
        <v>88</v>
      </c>
      <c r="G43" s="70" t="s">
        <v>411</v>
      </c>
      <c r="H43" s="70" t="s">
        <v>411</v>
      </c>
      <c r="I43" s="83" t="s">
        <v>411</v>
      </c>
      <c r="J43" s="70" t="s">
        <v>411</v>
      </c>
      <c r="K43" s="70" t="s">
        <v>411</v>
      </c>
      <c r="L43" s="17" t="s">
        <v>411</v>
      </c>
      <c r="M43" s="14"/>
      <c r="N43" s="70" t="s">
        <v>88</v>
      </c>
      <c r="O43" s="176" t="s">
        <v>88</v>
      </c>
      <c r="P43" s="70"/>
      <c r="Q43" s="32"/>
    </row>
    <row r="44" spans="1:17" ht="14.1" customHeight="1" x14ac:dyDescent="0.15">
      <c r="A44" s="268"/>
      <c r="B44" s="283" t="s">
        <v>324</v>
      </c>
      <c r="C44" s="22">
        <v>6</v>
      </c>
      <c r="D44" s="70">
        <v>105</v>
      </c>
      <c r="E44" s="70">
        <v>43574</v>
      </c>
      <c r="F44" s="70">
        <v>196471</v>
      </c>
      <c r="G44" s="70" t="s">
        <v>411</v>
      </c>
      <c r="H44" s="70" t="s">
        <v>411</v>
      </c>
      <c r="I44" s="173" t="s">
        <v>411</v>
      </c>
      <c r="J44" s="70" t="s">
        <v>411</v>
      </c>
      <c r="K44" s="70" t="s">
        <v>411</v>
      </c>
      <c r="L44" s="17" t="s">
        <v>411</v>
      </c>
      <c r="M44" s="14"/>
      <c r="N44" s="70">
        <v>338467</v>
      </c>
      <c r="O44" s="175">
        <v>129964</v>
      </c>
      <c r="P44" s="70"/>
      <c r="Q44" s="32"/>
    </row>
    <row r="45" spans="1:17" ht="14.1" customHeight="1" x14ac:dyDescent="0.15">
      <c r="A45" s="268"/>
      <c r="B45" s="283" t="s">
        <v>159</v>
      </c>
      <c r="C45" s="22">
        <v>1</v>
      </c>
      <c r="D45" s="70">
        <v>181</v>
      </c>
      <c r="E45" s="70" t="s">
        <v>88</v>
      </c>
      <c r="F45" s="70" t="s">
        <v>88</v>
      </c>
      <c r="G45" s="173" t="s">
        <v>411</v>
      </c>
      <c r="H45" s="70" t="s">
        <v>411</v>
      </c>
      <c r="I45" s="83" t="s">
        <v>411</v>
      </c>
      <c r="J45" s="70" t="s">
        <v>411</v>
      </c>
      <c r="K45" s="70" t="s">
        <v>411</v>
      </c>
      <c r="L45" s="17" t="s">
        <v>411</v>
      </c>
      <c r="M45" s="14"/>
      <c r="N45" s="70" t="s">
        <v>88</v>
      </c>
      <c r="O45" s="176" t="s">
        <v>88</v>
      </c>
      <c r="P45" s="70"/>
      <c r="Q45" s="32"/>
    </row>
    <row r="46" spans="1:17" ht="14.1" customHeight="1" x14ac:dyDescent="0.15">
      <c r="A46" s="268"/>
      <c r="B46" s="283" t="s">
        <v>146</v>
      </c>
      <c r="C46" s="22">
        <v>5</v>
      </c>
      <c r="D46" s="70">
        <v>80</v>
      </c>
      <c r="E46" s="70">
        <v>24369</v>
      </c>
      <c r="F46" s="70">
        <v>30181</v>
      </c>
      <c r="G46" s="173" t="s">
        <v>411</v>
      </c>
      <c r="H46" s="70" t="s">
        <v>411</v>
      </c>
      <c r="I46" s="70" t="s">
        <v>411</v>
      </c>
      <c r="J46" s="70" t="s">
        <v>411</v>
      </c>
      <c r="K46" s="70" t="s">
        <v>411</v>
      </c>
      <c r="L46" s="17" t="s">
        <v>411</v>
      </c>
      <c r="M46" s="14"/>
      <c r="N46" s="70">
        <v>113195</v>
      </c>
      <c r="O46" s="176">
        <v>75467</v>
      </c>
      <c r="P46" s="70"/>
      <c r="Q46" s="32"/>
    </row>
    <row r="47" spans="1:17" ht="14.1" customHeight="1" x14ac:dyDescent="0.15">
      <c r="A47" s="268"/>
      <c r="B47" s="283" t="s">
        <v>399</v>
      </c>
      <c r="C47" s="22">
        <v>1</v>
      </c>
      <c r="D47" s="70">
        <v>51</v>
      </c>
      <c r="E47" s="70" t="s">
        <v>88</v>
      </c>
      <c r="F47" s="70" t="s">
        <v>88</v>
      </c>
      <c r="G47" s="70" t="s">
        <v>411</v>
      </c>
      <c r="H47" s="70" t="s">
        <v>411</v>
      </c>
      <c r="I47" s="173" t="s">
        <v>411</v>
      </c>
      <c r="J47" s="173" t="s">
        <v>411</v>
      </c>
      <c r="K47" s="173" t="s">
        <v>411</v>
      </c>
      <c r="L47" s="173" t="s">
        <v>411</v>
      </c>
      <c r="M47" s="14"/>
      <c r="N47" s="70" t="s">
        <v>88</v>
      </c>
      <c r="O47" s="174" t="s">
        <v>88</v>
      </c>
      <c r="P47" s="70"/>
      <c r="Q47" s="32"/>
    </row>
    <row r="48" spans="1:17" ht="14.1" customHeight="1" x14ac:dyDescent="0.15">
      <c r="A48" s="268"/>
      <c r="B48" s="283" t="s">
        <v>149</v>
      </c>
      <c r="C48" s="22">
        <v>1</v>
      </c>
      <c r="D48" s="70">
        <v>11</v>
      </c>
      <c r="E48" s="70" t="s">
        <v>88</v>
      </c>
      <c r="F48" s="70" t="s">
        <v>88</v>
      </c>
      <c r="G48" s="70" t="s">
        <v>411</v>
      </c>
      <c r="H48" s="70" t="s">
        <v>411</v>
      </c>
      <c r="I48" s="70" t="s">
        <v>411</v>
      </c>
      <c r="J48" s="70" t="s">
        <v>411</v>
      </c>
      <c r="K48" s="70" t="s">
        <v>411</v>
      </c>
      <c r="L48" s="17" t="s">
        <v>411</v>
      </c>
      <c r="M48" s="14"/>
      <c r="N48" s="70" t="s">
        <v>88</v>
      </c>
      <c r="O48" s="174" t="s">
        <v>88</v>
      </c>
      <c r="P48" s="70"/>
      <c r="Q48" s="32"/>
    </row>
    <row r="49" spans="1:18" ht="14.1" customHeight="1" thickBot="1" x14ac:dyDescent="0.2">
      <c r="A49" s="269"/>
      <c r="B49" s="285" t="s">
        <v>160</v>
      </c>
      <c r="C49" s="84">
        <v>5</v>
      </c>
      <c r="D49" s="71">
        <v>91</v>
      </c>
      <c r="E49" s="53">
        <v>26781</v>
      </c>
      <c r="F49" s="71">
        <v>68395</v>
      </c>
      <c r="G49" s="16" t="s">
        <v>411</v>
      </c>
      <c r="H49" s="85" t="s">
        <v>411</v>
      </c>
      <c r="I49" s="85" t="s">
        <v>411</v>
      </c>
      <c r="J49" s="86" t="s">
        <v>411</v>
      </c>
      <c r="K49" s="87" t="s">
        <v>411</v>
      </c>
      <c r="L49" s="87" t="s">
        <v>411</v>
      </c>
      <c r="M49" s="53"/>
      <c r="N49" s="53">
        <v>142497</v>
      </c>
      <c r="O49" s="177">
        <v>67370</v>
      </c>
      <c r="P49" s="70"/>
      <c r="Q49" s="32"/>
    </row>
    <row r="50" spans="1:18" ht="15" customHeight="1" x14ac:dyDescent="0.15">
      <c r="B50" t="s">
        <v>326</v>
      </c>
      <c r="I50" s="538"/>
      <c r="J50" s="70"/>
      <c r="K50" s="70"/>
      <c r="L50" s="14"/>
      <c r="M50" s="14"/>
      <c r="N50" s="14"/>
      <c r="O50" s="2" t="s">
        <v>557</v>
      </c>
      <c r="P50" s="70"/>
      <c r="Q50" s="70"/>
      <c r="R50" s="32"/>
    </row>
    <row r="51" spans="1:18" ht="15" customHeight="1" x14ac:dyDescent="0.15">
      <c r="I51" s="538"/>
      <c r="J51" s="21"/>
      <c r="K51" s="33"/>
      <c r="L51" s="33"/>
      <c r="M51" s="33"/>
      <c r="N51" s="21"/>
      <c r="O51" s="33"/>
      <c r="P51" s="32"/>
      <c r="Q51" s="70"/>
      <c r="R51" s="32"/>
    </row>
    <row r="52" spans="1:18" ht="15" customHeight="1" x14ac:dyDescent="0.15">
      <c r="B52" s="21"/>
      <c r="I52" s="538"/>
      <c r="J52" s="538"/>
      <c r="K52" s="538"/>
      <c r="L52" s="538"/>
      <c r="M52" s="538"/>
      <c r="N52" s="538"/>
      <c r="O52" s="538"/>
      <c r="P52" s="538"/>
      <c r="Q52" s="538"/>
    </row>
  </sheetData>
  <sheetProtection sheet="1"/>
  <mergeCells count="15">
    <mergeCell ref="A36:B36"/>
    <mergeCell ref="O2:Q2"/>
    <mergeCell ref="A4:B4"/>
    <mergeCell ref="A34:B35"/>
    <mergeCell ref="C34:C35"/>
    <mergeCell ref="D34:D35"/>
    <mergeCell ref="G34:H34"/>
    <mergeCell ref="A2:B3"/>
    <mergeCell ref="C2:E2"/>
    <mergeCell ref="F2:H2"/>
    <mergeCell ref="I2:K2"/>
    <mergeCell ref="L2:N2"/>
    <mergeCell ref="J34:L34"/>
    <mergeCell ref="M34:N35"/>
    <mergeCell ref="O34:O35"/>
  </mergeCells>
  <phoneticPr fontId="8"/>
  <conditionalFormatting sqref="A36 A4:N28 B37:O49 C36:O36">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39997558519241921"/>
  </sheetPr>
  <dimension ref="A1:Q186"/>
  <sheetViews>
    <sheetView tabSelected="1" zoomScaleNormal="100" workbookViewId="0">
      <selection activeCell="O12" sqref="O12"/>
    </sheetView>
  </sheetViews>
  <sheetFormatPr defaultRowHeight="12" x14ac:dyDescent="0.15"/>
  <cols>
    <col min="1" max="6" width="16.5703125" customWidth="1"/>
    <col min="7" max="7" width="1.28515625" customWidth="1"/>
    <col min="8" max="8" width="14.28515625" customWidth="1"/>
    <col min="9" max="9" width="10.140625" customWidth="1"/>
    <col min="10" max="10" width="9.85546875" style="65" customWidth="1"/>
    <col min="11" max="11" width="13.85546875" customWidth="1"/>
    <col min="12" max="12" width="11.85546875" customWidth="1"/>
    <col min="13" max="13" width="13.7109375" customWidth="1"/>
    <col min="14" max="14" width="11.85546875" customWidth="1"/>
    <col min="15" max="15" width="14.85546875" customWidth="1"/>
    <col min="16" max="16" width="11.85546875" customWidth="1"/>
  </cols>
  <sheetData>
    <row r="1" spans="1:17" ht="17.25" x14ac:dyDescent="0.15">
      <c r="A1" s="1106" t="s">
        <v>406</v>
      </c>
      <c r="B1" s="1106"/>
      <c r="C1" s="1106"/>
      <c r="D1" s="1106"/>
      <c r="E1" s="1106"/>
      <c r="F1" s="1106"/>
      <c r="H1" s="584" t="s">
        <v>327</v>
      </c>
      <c r="I1" s="584"/>
      <c r="J1" s="585"/>
      <c r="K1" s="584"/>
      <c r="L1" s="584"/>
      <c r="M1" s="584"/>
      <c r="N1" s="584"/>
      <c r="O1" s="580"/>
      <c r="P1" s="580"/>
    </row>
    <row r="2" spans="1:17" x14ac:dyDescent="0.15">
      <c r="H2" s="586" t="s">
        <v>528</v>
      </c>
      <c r="I2" s="587"/>
      <c r="J2" s="585"/>
      <c r="K2" s="584"/>
      <c r="L2" s="584"/>
      <c r="M2" s="584"/>
      <c r="N2" s="584"/>
      <c r="O2" s="580"/>
      <c r="P2" s="580"/>
    </row>
    <row r="3" spans="1:17" x14ac:dyDescent="0.15">
      <c r="H3" s="588" t="s">
        <v>162</v>
      </c>
      <c r="I3" s="589">
        <f>'－63－'!H12</f>
        <v>16489</v>
      </c>
      <c r="J3" s="590"/>
      <c r="K3" s="584"/>
      <c r="L3" s="584"/>
      <c r="M3" s="584"/>
      <c r="N3" s="584"/>
      <c r="O3" s="580"/>
      <c r="P3" s="580"/>
    </row>
    <row r="4" spans="1:17" x14ac:dyDescent="0.15">
      <c r="H4" s="588" t="s">
        <v>112</v>
      </c>
      <c r="I4" s="589">
        <f>'－63－'!H13</f>
        <v>3515</v>
      </c>
      <c r="J4" s="590"/>
      <c r="K4" s="584"/>
      <c r="L4" s="584"/>
      <c r="M4" s="584"/>
      <c r="N4" s="584"/>
      <c r="O4" s="580"/>
      <c r="P4" s="580"/>
      <c r="Q4" s="9"/>
    </row>
    <row r="5" spans="1:17" x14ac:dyDescent="0.15">
      <c r="B5" s="5" t="s">
        <v>227</v>
      </c>
      <c r="D5" s="3"/>
      <c r="E5" s="5" t="s">
        <v>225</v>
      </c>
      <c r="H5" s="588" t="s">
        <v>163</v>
      </c>
      <c r="I5" s="589">
        <f>'－63－'!H14</f>
        <v>2883</v>
      </c>
      <c r="J5" s="590"/>
      <c r="K5" s="584"/>
      <c r="L5" s="584"/>
      <c r="M5" s="584"/>
      <c r="N5" s="584"/>
      <c r="O5" s="580"/>
      <c r="P5" s="580"/>
      <c r="Q5" s="9"/>
    </row>
    <row r="6" spans="1:17" x14ac:dyDescent="0.15">
      <c r="E6" s="5" t="s">
        <v>226</v>
      </c>
      <c r="H6" s="591" t="s">
        <v>164</v>
      </c>
      <c r="I6" s="592">
        <f>'－63－'!H15</f>
        <v>5261</v>
      </c>
      <c r="J6" s="593"/>
      <c r="K6" s="584"/>
      <c r="L6" s="584"/>
      <c r="M6" s="584"/>
      <c r="N6" s="584"/>
      <c r="O6" s="580"/>
      <c r="P6" s="580"/>
    </row>
    <row r="7" spans="1:17" ht="12" customHeight="1" x14ac:dyDescent="0.15">
      <c r="H7" s="588" t="s">
        <v>165</v>
      </c>
      <c r="I7" s="589">
        <f>'－63－'!H16</f>
        <v>2585</v>
      </c>
      <c r="J7" s="590"/>
      <c r="K7" s="584"/>
      <c r="L7" s="584"/>
      <c r="M7" s="584"/>
      <c r="N7" s="584"/>
      <c r="O7" s="580"/>
      <c r="P7" s="580"/>
    </row>
    <row r="8" spans="1:17" x14ac:dyDescent="0.15">
      <c r="H8" s="588" t="s">
        <v>166</v>
      </c>
      <c r="I8" s="589">
        <f>'－63－'!H17</f>
        <v>2326</v>
      </c>
      <c r="J8" s="590"/>
      <c r="K8" s="584"/>
      <c r="L8" s="584"/>
      <c r="M8" s="584"/>
      <c r="N8" s="584"/>
      <c r="O8" s="580"/>
      <c r="P8" s="580"/>
    </row>
    <row r="9" spans="1:17" x14ac:dyDescent="0.15">
      <c r="H9" s="588" t="s">
        <v>167</v>
      </c>
      <c r="I9" s="589">
        <f>'－63－'!H18</f>
        <v>5017</v>
      </c>
      <c r="J9" s="590"/>
      <c r="K9" s="584"/>
      <c r="L9" s="584"/>
      <c r="M9" s="584"/>
      <c r="N9" s="584"/>
      <c r="O9" s="580"/>
      <c r="P9" s="580"/>
    </row>
    <row r="10" spans="1:17" x14ac:dyDescent="0.15">
      <c r="H10" s="588" t="s">
        <v>113</v>
      </c>
      <c r="I10" s="589">
        <f>'－63－'!H19</f>
        <v>2199</v>
      </c>
      <c r="J10" s="590"/>
      <c r="K10" s="584"/>
      <c r="L10" s="584"/>
      <c r="M10" s="584"/>
      <c r="N10" s="584"/>
      <c r="O10" s="580"/>
      <c r="P10" s="580"/>
    </row>
    <row r="11" spans="1:17" x14ac:dyDescent="0.15">
      <c r="H11" s="588" t="s">
        <v>114</v>
      </c>
      <c r="I11" s="589">
        <f>'－63－'!H20</f>
        <v>4169</v>
      </c>
      <c r="J11" s="590"/>
      <c r="K11" s="584"/>
      <c r="L11" s="584"/>
      <c r="M11" s="584"/>
      <c r="N11" s="584"/>
      <c r="O11" s="580"/>
      <c r="P11" s="580"/>
    </row>
    <row r="12" spans="1:17" x14ac:dyDescent="0.15">
      <c r="H12" s="588" t="s">
        <v>115</v>
      </c>
      <c r="I12" s="589">
        <f>'－63－'!H21</f>
        <v>3001</v>
      </c>
      <c r="J12" s="590"/>
      <c r="K12" s="584"/>
      <c r="L12" s="584"/>
      <c r="M12" s="584"/>
      <c r="N12" s="584"/>
      <c r="O12" s="580"/>
      <c r="P12" s="580"/>
    </row>
    <row r="13" spans="1:17" x14ac:dyDescent="0.15">
      <c r="H13" s="588" t="s">
        <v>168</v>
      </c>
      <c r="I13" s="589">
        <f>'－63－'!H22</f>
        <v>1477</v>
      </c>
      <c r="J13" s="590"/>
      <c r="K13" s="584"/>
      <c r="L13" s="584"/>
      <c r="M13" s="584"/>
      <c r="N13" s="584"/>
      <c r="O13" s="580"/>
      <c r="P13" s="580"/>
    </row>
    <row r="14" spans="1:17" x14ac:dyDescent="0.15">
      <c r="H14" s="594"/>
      <c r="I14" s="584"/>
      <c r="J14" s="585"/>
      <c r="K14" s="584"/>
      <c r="L14" s="584"/>
      <c r="M14" s="584"/>
      <c r="N14" s="584"/>
      <c r="O14" s="580"/>
      <c r="P14" s="580"/>
    </row>
    <row r="15" spans="1:17" x14ac:dyDescent="0.15">
      <c r="H15" s="595" t="s">
        <v>161</v>
      </c>
      <c r="I15" s="584"/>
      <c r="J15" s="584"/>
      <c r="K15" s="584"/>
      <c r="L15" s="584"/>
      <c r="M15" s="584"/>
      <c r="N15" s="584"/>
      <c r="O15" s="580"/>
      <c r="P15" s="580"/>
    </row>
    <row r="16" spans="1:17" x14ac:dyDescent="0.15">
      <c r="H16" s="596"/>
      <c r="I16" s="596" t="str">
        <f>'－66－'!G2</f>
        <v>平成21年</v>
      </c>
      <c r="J16" s="596" t="str">
        <f>'－66－'!M2</f>
        <v>平成24年</v>
      </c>
      <c r="K16" s="596" t="str">
        <f>'－66－'!O2</f>
        <v>平成26年</v>
      </c>
      <c r="L16" s="596" t="str">
        <f>'－66－'!Q2</f>
        <v>平成28年</v>
      </c>
      <c r="M16" s="596" t="str">
        <f>'－66－'!S2</f>
        <v>令和3年</v>
      </c>
      <c r="N16" s="584"/>
      <c r="O16" s="580"/>
      <c r="P16" s="580"/>
    </row>
    <row r="17" spans="8:16" x14ac:dyDescent="0.15">
      <c r="H17" s="597" t="s">
        <v>41</v>
      </c>
      <c r="I17" s="598">
        <f>+'－66－'!I4</f>
        <v>5324</v>
      </c>
      <c r="J17" s="598">
        <f>'－66－'!M4</f>
        <v>4840</v>
      </c>
      <c r="K17" s="598">
        <f>'－66－'!O4</f>
        <v>5254</v>
      </c>
      <c r="L17" s="598">
        <f>'－67－'!Q4</f>
        <v>5206</v>
      </c>
      <c r="M17" s="598">
        <f>+'－67－'!S4</f>
        <v>5261</v>
      </c>
      <c r="N17" s="584"/>
      <c r="O17" s="580"/>
      <c r="P17" s="580"/>
    </row>
    <row r="18" spans="8:16" x14ac:dyDescent="0.15">
      <c r="H18" s="597" t="s">
        <v>13</v>
      </c>
      <c r="I18" s="598">
        <f>+'－66－'!J4</f>
        <v>56570</v>
      </c>
      <c r="J18" s="598">
        <f>'－66－'!N4</f>
        <v>53339</v>
      </c>
      <c r="K18" s="598">
        <f>'－66－'!P4</f>
        <v>55002</v>
      </c>
      <c r="L18" s="598">
        <f>+'－67－'!R4</f>
        <v>55345</v>
      </c>
      <c r="M18" s="598">
        <f>+'－67－'!T4</f>
        <v>62012</v>
      </c>
      <c r="N18" s="584"/>
      <c r="O18" s="580"/>
      <c r="P18" s="580"/>
    </row>
    <row r="19" spans="8:16" x14ac:dyDescent="0.15">
      <c r="H19" s="584"/>
      <c r="I19" s="584"/>
      <c r="J19" s="585"/>
      <c r="K19" s="584"/>
      <c r="L19" s="584"/>
      <c r="M19" s="584"/>
      <c r="N19" s="584"/>
      <c r="O19" s="580"/>
      <c r="P19" s="580"/>
    </row>
    <row r="20" spans="8:16" x14ac:dyDescent="0.15">
      <c r="H20" s="584"/>
      <c r="I20" s="584"/>
      <c r="J20" s="585"/>
      <c r="K20" s="584"/>
      <c r="L20" s="584"/>
      <c r="M20" s="584"/>
      <c r="N20" s="584"/>
      <c r="O20" s="580"/>
      <c r="P20" s="580"/>
    </row>
    <row r="21" spans="8:16" x14ac:dyDescent="0.15">
      <c r="H21" s="584"/>
      <c r="I21" s="584"/>
      <c r="J21" s="585"/>
      <c r="K21" s="584"/>
      <c r="L21" s="584"/>
      <c r="M21" s="584"/>
      <c r="N21" s="584"/>
      <c r="O21" s="580"/>
      <c r="P21" s="580"/>
    </row>
    <row r="22" spans="8:16" x14ac:dyDescent="0.15">
      <c r="H22" s="584"/>
      <c r="I22" s="584"/>
      <c r="J22" s="585"/>
      <c r="K22" s="584"/>
      <c r="L22" s="584"/>
      <c r="M22" s="584"/>
      <c r="N22" s="584"/>
      <c r="O22" s="580"/>
      <c r="P22" s="580"/>
    </row>
    <row r="23" spans="8:16" x14ac:dyDescent="0.15">
      <c r="H23" s="584"/>
      <c r="I23" s="584"/>
      <c r="J23" s="585"/>
      <c r="K23" s="584"/>
      <c r="L23" s="584"/>
      <c r="M23" s="584"/>
      <c r="N23" s="584"/>
      <c r="O23" s="580"/>
      <c r="P23" s="580"/>
    </row>
    <row r="24" spans="8:16" x14ac:dyDescent="0.15">
      <c r="H24" s="584"/>
      <c r="I24" s="584"/>
      <c r="J24" s="585"/>
      <c r="K24" s="584"/>
      <c r="L24" s="584"/>
      <c r="M24" s="584"/>
      <c r="N24" s="584"/>
      <c r="O24" s="580"/>
      <c r="P24" s="580"/>
    </row>
    <row r="25" spans="8:16" x14ac:dyDescent="0.15">
      <c r="H25" s="584"/>
      <c r="I25" s="584"/>
      <c r="J25" s="585"/>
      <c r="K25" s="584"/>
      <c r="L25" s="584"/>
      <c r="M25" s="584"/>
      <c r="N25" s="584"/>
      <c r="O25" s="580"/>
      <c r="P25" s="580"/>
    </row>
    <row r="26" spans="8:16" x14ac:dyDescent="0.15">
      <c r="H26" s="584"/>
      <c r="I26" s="584"/>
      <c r="J26" s="585"/>
      <c r="K26" s="584"/>
      <c r="L26" s="584"/>
      <c r="M26" s="584"/>
      <c r="N26" s="584"/>
      <c r="O26" s="580"/>
      <c r="P26" s="580"/>
    </row>
    <row r="27" spans="8:16" x14ac:dyDescent="0.15">
      <c r="H27" s="584"/>
      <c r="I27" s="584"/>
      <c r="J27" s="585"/>
      <c r="K27" s="584"/>
      <c r="L27" s="584"/>
      <c r="M27" s="584"/>
      <c r="N27" s="584"/>
      <c r="O27" s="580"/>
      <c r="P27" s="580"/>
    </row>
    <row r="28" spans="8:16" x14ac:dyDescent="0.15">
      <c r="H28" s="584"/>
      <c r="I28" s="584"/>
      <c r="J28" s="585"/>
      <c r="K28" s="584"/>
      <c r="L28" s="584"/>
      <c r="M28" s="584"/>
      <c r="N28" s="584"/>
      <c r="O28" s="580"/>
      <c r="P28" s="580"/>
    </row>
    <row r="29" spans="8:16" x14ac:dyDescent="0.15">
      <c r="H29" s="584"/>
      <c r="I29" s="584"/>
      <c r="J29" s="585"/>
      <c r="K29" s="584"/>
      <c r="L29" s="584"/>
      <c r="M29" s="584"/>
      <c r="N29" s="584"/>
      <c r="O29" s="580"/>
      <c r="P29" s="580"/>
    </row>
    <row r="30" spans="8:16" x14ac:dyDescent="0.15">
      <c r="H30" s="584"/>
      <c r="I30" s="584"/>
      <c r="J30" s="585"/>
      <c r="K30" s="584"/>
      <c r="L30" s="584"/>
      <c r="M30" s="584"/>
      <c r="N30" s="584"/>
      <c r="O30" s="580"/>
      <c r="P30" s="580"/>
    </row>
    <row r="31" spans="8:16" ht="12.75" customHeight="1" x14ac:dyDescent="0.15">
      <c r="H31" s="584"/>
      <c r="I31" s="584"/>
      <c r="J31" s="585"/>
      <c r="K31" s="584"/>
      <c r="L31" s="584"/>
      <c r="M31" s="584"/>
      <c r="N31" s="584"/>
      <c r="O31" s="580"/>
      <c r="P31" s="580"/>
    </row>
    <row r="32" spans="8:16" x14ac:dyDescent="0.15">
      <c r="H32" s="584"/>
      <c r="I32" s="584"/>
      <c r="J32" s="599"/>
      <c r="K32" s="584"/>
      <c r="L32" s="584"/>
      <c r="M32" s="584"/>
      <c r="N32" s="584"/>
      <c r="O32" s="580"/>
      <c r="P32" s="580"/>
    </row>
    <row r="33" spans="2:16" x14ac:dyDescent="0.15">
      <c r="H33" s="584"/>
      <c r="I33" s="584"/>
      <c r="J33" s="599"/>
      <c r="K33" s="584"/>
      <c r="L33" s="584"/>
      <c r="M33" s="584"/>
      <c r="N33" s="584"/>
      <c r="O33" s="580"/>
      <c r="P33" s="580"/>
    </row>
    <row r="34" spans="2:16" x14ac:dyDescent="0.15">
      <c r="H34" s="584"/>
      <c r="I34" s="584"/>
      <c r="J34" s="599"/>
      <c r="K34" s="584"/>
      <c r="L34" s="584"/>
      <c r="M34" s="584"/>
      <c r="N34" s="584"/>
      <c r="O34" s="580"/>
      <c r="P34" s="580"/>
    </row>
    <row r="35" spans="2:16" x14ac:dyDescent="0.15">
      <c r="H35" s="584"/>
      <c r="I35" s="584"/>
      <c r="J35" s="599"/>
      <c r="K35" s="584"/>
      <c r="L35" s="584"/>
      <c r="M35" s="584"/>
      <c r="N35" s="584"/>
      <c r="O35" s="580"/>
      <c r="P35" s="580"/>
    </row>
    <row r="36" spans="2:16" ht="12" customHeight="1" x14ac:dyDescent="0.15">
      <c r="H36" s="584"/>
      <c r="I36" s="584"/>
      <c r="J36" s="599"/>
      <c r="K36" s="584"/>
      <c r="L36" s="584"/>
      <c r="M36" s="584"/>
      <c r="N36" s="584"/>
      <c r="O36" s="580"/>
      <c r="P36" s="580"/>
    </row>
    <row r="37" spans="2:16" ht="12" customHeight="1" x14ac:dyDescent="0.15">
      <c r="H37" s="584"/>
      <c r="I37" s="584"/>
      <c r="J37" s="599"/>
      <c r="K37" s="584"/>
      <c r="L37" s="584"/>
      <c r="M37" s="584"/>
      <c r="N37" s="584"/>
      <c r="O37" s="580"/>
      <c r="P37" s="580"/>
    </row>
    <row r="38" spans="2:16" x14ac:dyDescent="0.15">
      <c r="B38" s="5" t="s">
        <v>230</v>
      </c>
      <c r="E38" s="5" t="s">
        <v>231</v>
      </c>
      <c r="H38" s="584"/>
      <c r="I38" s="584"/>
      <c r="J38" s="599"/>
      <c r="K38" s="584"/>
      <c r="L38" s="584"/>
      <c r="M38" s="584"/>
      <c r="N38" s="584"/>
      <c r="O38" s="580"/>
      <c r="P38" s="580"/>
    </row>
    <row r="39" spans="2:16" x14ac:dyDescent="0.15">
      <c r="H39" s="584"/>
      <c r="I39" s="584"/>
      <c r="J39" s="599"/>
      <c r="K39" s="584"/>
      <c r="L39" s="584"/>
      <c r="M39" s="584"/>
      <c r="N39" s="584"/>
      <c r="O39" s="580"/>
      <c r="P39" s="580"/>
    </row>
    <row r="40" spans="2:16" ht="12.75" customHeight="1" x14ac:dyDescent="0.15">
      <c r="H40" s="600"/>
      <c r="I40" s="584"/>
      <c r="J40" s="599"/>
      <c r="K40" s="600"/>
      <c r="L40" s="584"/>
      <c r="M40" s="584"/>
      <c r="N40" s="584"/>
      <c r="O40" s="580"/>
      <c r="P40" s="580"/>
    </row>
    <row r="41" spans="2:16" ht="12" customHeight="1" x14ac:dyDescent="0.15">
      <c r="H41" s="601" t="s">
        <v>169</v>
      </c>
      <c r="I41" s="584"/>
      <c r="J41" s="585"/>
      <c r="K41" s="601" t="s">
        <v>211</v>
      </c>
      <c r="L41" s="584"/>
      <c r="M41" s="584"/>
      <c r="N41" s="584"/>
      <c r="O41" s="580"/>
      <c r="P41" s="580"/>
    </row>
    <row r="42" spans="2:16" x14ac:dyDescent="0.15">
      <c r="H42" s="602" t="s">
        <v>271</v>
      </c>
      <c r="I42" s="603" t="s">
        <v>41</v>
      </c>
      <c r="J42" s="585" t="s">
        <v>270</v>
      </c>
      <c r="K42" s="602" t="s">
        <v>271</v>
      </c>
      <c r="L42" s="603" t="s">
        <v>13</v>
      </c>
      <c r="M42" s="584"/>
      <c r="N42" s="584"/>
      <c r="O42" s="580"/>
      <c r="P42" s="580"/>
    </row>
    <row r="43" spans="2:16" x14ac:dyDescent="0.15">
      <c r="H43" s="604" t="str">
        <f>'－66－'!K5</f>
        <v>農林漁業</v>
      </c>
      <c r="I43" s="605">
        <f>'－66－'!S5</f>
        <v>3</v>
      </c>
      <c r="J43" s="606">
        <f>+I43/$I$60*100</f>
        <v>5.7023379585630106E-2</v>
      </c>
      <c r="K43" s="604" t="s">
        <v>269</v>
      </c>
      <c r="L43" s="607">
        <f>'－66－'!T5</f>
        <v>12</v>
      </c>
      <c r="M43" s="606">
        <f>+L43/$L$60*100</f>
        <v>1.9351093336773525E-2</v>
      </c>
      <c r="N43" s="584"/>
      <c r="O43" s="580"/>
      <c r="P43" s="580"/>
    </row>
    <row r="44" spans="2:16" ht="12.75" customHeight="1" x14ac:dyDescent="0.15">
      <c r="H44" s="608" t="s">
        <v>260</v>
      </c>
      <c r="I44" s="605">
        <f>'－66－'!S7</f>
        <v>2</v>
      </c>
      <c r="J44" s="606">
        <f t="shared" ref="J44:J59" si="0">+I44/$I$60*100</f>
        <v>3.8015586390420075E-2</v>
      </c>
      <c r="K44" s="609" t="s">
        <v>260</v>
      </c>
      <c r="L44" s="607">
        <f>'－66－'!T7</f>
        <v>2</v>
      </c>
      <c r="M44" s="610">
        <f t="shared" ref="M44:M59" si="1">+L44/$L$60*100</f>
        <v>3.225182222795588E-3</v>
      </c>
      <c r="N44" s="584"/>
      <c r="O44" s="580"/>
      <c r="P44" s="580"/>
    </row>
    <row r="45" spans="2:16" x14ac:dyDescent="0.15">
      <c r="H45" s="609" t="s">
        <v>45</v>
      </c>
      <c r="I45" s="605">
        <f>'－66－'!S8</f>
        <v>412</v>
      </c>
      <c r="J45" s="606">
        <f t="shared" si="0"/>
        <v>7.8312107964265358</v>
      </c>
      <c r="K45" s="609" t="s">
        <v>45</v>
      </c>
      <c r="L45" s="607">
        <f>'－66－'!T8</f>
        <v>4479</v>
      </c>
      <c r="M45" s="606">
        <f t="shared" si="1"/>
        <v>7.2227955879507189</v>
      </c>
      <c r="N45" s="584"/>
      <c r="O45" s="580"/>
      <c r="P45" s="580"/>
    </row>
    <row r="46" spans="2:16" x14ac:dyDescent="0.15">
      <c r="H46" s="609" t="s">
        <v>46</v>
      </c>
      <c r="I46" s="605">
        <f>'－66－'!S9</f>
        <v>131</v>
      </c>
      <c r="J46" s="606">
        <f t="shared" si="0"/>
        <v>2.4900209085725149</v>
      </c>
      <c r="K46" s="609" t="s">
        <v>46</v>
      </c>
      <c r="L46" s="607">
        <f>'－66－'!T9</f>
        <v>3023</v>
      </c>
      <c r="M46" s="606">
        <f t="shared" si="1"/>
        <v>4.8748629297555306</v>
      </c>
      <c r="N46" s="584"/>
      <c r="O46" s="580"/>
      <c r="P46" s="580"/>
    </row>
    <row r="47" spans="2:16" x14ac:dyDescent="0.15">
      <c r="H47" s="604" t="s">
        <v>201</v>
      </c>
      <c r="I47" s="605">
        <f>'－66－'!S11</f>
        <v>9</v>
      </c>
      <c r="J47" s="606">
        <f t="shared" si="0"/>
        <v>0.17107013875689031</v>
      </c>
      <c r="K47" s="604" t="s">
        <v>201</v>
      </c>
      <c r="L47" s="607">
        <f>'－66－'!T11</f>
        <v>1084</v>
      </c>
      <c r="M47" s="606">
        <f t="shared" si="1"/>
        <v>1.7480487647552088</v>
      </c>
      <c r="N47" s="584"/>
      <c r="O47" s="580"/>
      <c r="P47" s="580"/>
    </row>
    <row r="48" spans="2:16" ht="12" customHeight="1" x14ac:dyDescent="0.15">
      <c r="H48" s="611" t="s">
        <v>252</v>
      </c>
      <c r="I48" s="605">
        <f>'－66－'!S12</f>
        <v>93</v>
      </c>
      <c r="J48" s="606">
        <f t="shared" si="0"/>
        <v>1.7677247671545333</v>
      </c>
      <c r="K48" s="612" t="s">
        <v>252</v>
      </c>
      <c r="L48" s="607">
        <f>'－66－'!T12</f>
        <v>1811</v>
      </c>
      <c r="M48" s="606">
        <f t="shared" si="1"/>
        <v>2.9204025027414047</v>
      </c>
      <c r="N48" s="584"/>
      <c r="O48" s="580"/>
      <c r="P48" s="580"/>
    </row>
    <row r="49" spans="2:16" ht="12" customHeight="1" x14ac:dyDescent="0.15">
      <c r="H49" s="611" t="s">
        <v>251</v>
      </c>
      <c r="I49" s="605">
        <f>'－66－'!S13</f>
        <v>120</v>
      </c>
      <c r="J49" s="606">
        <f t="shared" si="0"/>
        <v>2.2809351834252043</v>
      </c>
      <c r="K49" s="612" t="s">
        <v>251</v>
      </c>
      <c r="L49" s="607">
        <f>'－66－'!T13</f>
        <v>3608</v>
      </c>
      <c r="M49" s="606">
        <f t="shared" si="1"/>
        <v>5.8182287299232405</v>
      </c>
      <c r="N49" s="584"/>
      <c r="O49" s="580"/>
      <c r="P49" s="580"/>
    </row>
    <row r="50" spans="2:16" ht="12" customHeight="1" x14ac:dyDescent="0.15">
      <c r="H50" s="611" t="s">
        <v>261</v>
      </c>
      <c r="I50" s="605">
        <f>'－66－'!S14</f>
        <v>1247</v>
      </c>
      <c r="J50" s="606">
        <f t="shared" si="0"/>
        <v>23.702718114426915</v>
      </c>
      <c r="K50" s="612" t="s">
        <v>261</v>
      </c>
      <c r="L50" s="607">
        <f>'－66－'!T14</f>
        <v>18465</v>
      </c>
      <c r="M50" s="606">
        <f t="shared" si="1"/>
        <v>29.776494871960267</v>
      </c>
      <c r="N50" s="584"/>
      <c r="O50" s="580"/>
      <c r="P50" s="580"/>
    </row>
    <row r="51" spans="2:16" ht="12" customHeight="1" x14ac:dyDescent="0.15">
      <c r="H51" s="611" t="s">
        <v>203</v>
      </c>
      <c r="I51" s="605">
        <f>'－66－'!S15</f>
        <v>90</v>
      </c>
      <c r="J51" s="606">
        <f t="shared" si="0"/>
        <v>1.7107013875689032</v>
      </c>
      <c r="K51" s="612" t="s">
        <v>203</v>
      </c>
      <c r="L51" s="607">
        <f>'－66－'!T15</f>
        <v>1024</v>
      </c>
      <c r="M51" s="606">
        <f t="shared" si="1"/>
        <v>1.6512932980713411</v>
      </c>
      <c r="N51" s="584"/>
      <c r="O51" s="580"/>
      <c r="P51" s="580"/>
    </row>
    <row r="52" spans="2:16" ht="12" customHeight="1" x14ac:dyDescent="0.15">
      <c r="H52" s="613" t="s">
        <v>257</v>
      </c>
      <c r="I52" s="605">
        <f>'－66－'!S16</f>
        <v>678</v>
      </c>
      <c r="J52" s="606">
        <f t="shared" si="0"/>
        <v>12.887283786352405</v>
      </c>
      <c r="K52" s="604" t="s">
        <v>257</v>
      </c>
      <c r="L52" s="607">
        <f>'－66－'!T16</f>
        <v>1848</v>
      </c>
      <c r="M52" s="606">
        <f t="shared" si="1"/>
        <v>2.9800683738631233</v>
      </c>
      <c r="N52" s="584"/>
      <c r="O52" s="580"/>
      <c r="P52" s="580"/>
    </row>
    <row r="53" spans="2:16" ht="12" customHeight="1" x14ac:dyDescent="0.15">
      <c r="H53" s="611" t="s">
        <v>208</v>
      </c>
      <c r="I53" s="605">
        <f>'－66－'!S17</f>
        <v>330</v>
      </c>
      <c r="J53" s="606">
        <f t="shared" si="0"/>
        <v>6.272571754419312</v>
      </c>
      <c r="K53" s="614" t="s">
        <v>208</v>
      </c>
      <c r="L53" s="607">
        <f>'－66－'!T17</f>
        <v>2565</v>
      </c>
      <c r="M53" s="606">
        <f t="shared" si="1"/>
        <v>4.136296200735341</v>
      </c>
      <c r="N53" s="584"/>
      <c r="O53" s="580"/>
      <c r="P53" s="580"/>
    </row>
    <row r="54" spans="2:16" ht="12" customHeight="1" x14ac:dyDescent="0.15">
      <c r="H54" s="613" t="s">
        <v>209</v>
      </c>
      <c r="I54" s="605">
        <f>'－66－'!S18</f>
        <v>637</v>
      </c>
      <c r="J54" s="606">
        <f t="shared" si="0"/>
        <v>12.107964265348793</v>
      </c>
      <c r="K54" s="604" t="s">
        <v>209</v>
      </c>
      <c r="L54" s="607">
        <f>'－66－'!T18</f>
        <v>3991</v>
      </c>
      <c r="M54" s="606">
        <f t="shared" si="1"/>
        <v>6.435851125588596</v>
      </c>
      <c r="N54" s="584"/>
      <c r="O54" s="580"/>
      <c r="P54" s="580"/>
    </row>
    <row r="55" spans="2:16" ht="12" customHeight="1" x14ac:dyDescent="0.15">
      <c r="H55" s="611" t="s">
        <v>253</v>
      </c>
      <c r="I55" s="605">
        <f>'－66－'!S19</f>
        <v>373</v>
      </c>
      <c r="J55" s="606">
        <f t="shared" si="0"/>
        <v>7.0899068618133425</v>
      </c>
      <c r="K55" s="614" t="s">
        <v>253</v>
      </c>
      <c r="L55" s="607">
        <f>'－66－'!T19</f>
        <v>1616</v>
      </c>
      <c r="M55" s="606">
        <f t="shared" si="1"/>
        <v>2.6059472360188352</v>
      </c>
      <c r="N55" s="584"/>
      <c r="O55" s="580"/>
      <c r="P55" s="580"/>
    </row>
    <row r="56" spans="2:16" ht="12" customHeight="1" x14ac:dyDescent="0.15">
      <c r="H56" s="613" t="s">
        <v>205</v>
      </c>
      <c r="I56" s="605">
        <f>'－66－'!S20</f>
        <v>228</v>
      </c>
      <c r="J56" s="606">
        <f t="shared" si="0"/>
        <v>4.3337768485078882</v>
      </c>
      <c r="K56" s="604" t="s">
        <v>205</v>
      </c>
      <c r="L56" s="607">
        <f>'－66－'!T20</f>
        <v>1542</v>
      </c>
      <c r="M56" s="606">
        <f t="shared" si="1"/>
        <v>2.4866154937753984</v>
      </c>
      <c r="N56" s="584"/>
      <c r="O56" s="580"/>
      <c r="P56" s="580"/>
    </row>
    <row r="57" spans="2:16" ht="12" customHeight="1" x14ac:dyDescent="0.15">
      <c r="H57" s="613" t="s">
        <v>206</v>
      </c>
      <c r="I57" s="605">
        <f>'－66－'!S21</f>
        <v>541</v>
      </c>
      <c r="J57" s="606">
        <f t="shared" si="0"/>
        <v>10.283216118608628</v>
      </c>
      <c r="K57" s="604" t="s">
        <v>206</v>
      </c>
      <c r="L57" s="607">
        <f>'－66－'!T21</f>
        <v>9816</v>
      </c>
      <c r="M57" s="606">
        <f t="shared" si="1"/>
        <v>15.829194349480746</v>
      </c>
      <c r="N57" s="584"/>
      <c r="O57" s="580"/>
      <c r="P57" s="580"/>
    </row>
    <row r="58" spans="2:16" ht="12" customHeight="1" x14ac:dyDescent="0.15">
      <c r="H58" s="613" t="s">
        <v>254</v>
      </c>
      <c r="I58" s="605">
        <f>'－66－'!S22</f>
        <v>18</v>
      </c>
      <c r="J58" s="606">
        <f t="shared" si="0"/>
        <v>0.34214027751378062</v>
      </c>
      <c r="K58" s="604" t="s">
        <v>254</v>
      </c>
      <c r="L58" s="607">
        <f>'－66－'!T22</f>
        <v>348</v>
      </c>
      <c r="M58" s="606">
        <f t="shared" si="1"/>
        <v>0.56118170676643231</v>
      </c>
      <c r="N58" s="584"/>
      <c r="O58" s="580"/>
      <c r="P58" s="580"/>
    </row>
    <row r="59" spans="2:16" ht="12" customHeight="1" x14ac:dyDescent="0.15">
      <c r="H59" s="611" t="s">
        <v>273</v>
      </c>
      <c r="I59" s="605">
        <f>'－66－'!S23</f>
        <v>349</v>
      </c>
      <c r="J59" s="606">
        <f t="shared" si="0"/>
        <v>6.6337198251283018</v>
      </c>
      <c r="K59" s="614" t="s">
        <v>255</v>
      </c>
      <c r="L59" s="607">
        <f>'－66－'!T23</f>
        <v>6778</v>
      </c>
      <c r="M59" s="606">
        <f t="shared" si="1"/>
        <v>10.930142553054248</v>
      </c>
      <c r="N59" s="584"/>
      <c r="O59" s="580"/>
      <c r="P59" s="580"/>
    </row>
    <row r="60" spans="2:16" ht="12" customHeight="1" x14ac:dyDescent="0.15">
      <c r="H60" s="615" t="s">
        <v>272</v>
      </c>
      <c r="I60" s="616">
        <f>SUM(I43:I59)</f>
        <v>5261</v>
      </c>
      <c r="J60" s="617">
        <f>SUM(J43:J59)</f>
        <v>100.00000000000001</v>
      </c>
      <c r="K60" s="615" t="s">
        <v>272</v>
      </c>
      <c r="L60" s="618">
        <f>SUM(L43:L59)</f>
        <v>62012</v>
      </c>
      <c r="M60" s="606">
        <f>SUM(M43:M59)</f>
        <v>100.00000000000003</v>
      </c>
      <c r="N60" s="584"/>
      <c r="O60" s="580"/>
      <c r="P60" s="580"/>
    </row>
    <row r="61" spans="2:16" ht="12" customHeight="1" x14ac:dyDescent="0.15">
      <c r="H61" s="584"/>
      <c r="I61" s="584"/>
      <c r="J61" s="599"/>
      <c r="K61" s="584"/>
      <c r="L61" s="584"/>
      <c r="M61" s="619"/>
      <c r="N61" s="584"/>
      <c r="O61" s="580"/>
      <c r="P61" s="580"/>
    </row>
    <row r="62" spans="2:16" ht="12" customHeight="1" x14ac:dyDescent="0.15">
      <c r="H62" s="584"/>
      <c r="I62" s="584"/>
      <c r="J62" s="584"/>
      <c r="K62" s="584"/>
      <c r="L62" s="584"/>
      <c r="M62" s="584"/>
      <c r="N62" s="584"/>
      <c r="O62" s="580"/>
      <c r="P62" s="580"/>
    </row>
    <row r="63" spans="2:16" x14ac:dyDescent="0.15">
      <c r="B63" s="5" t="s">
        <v>222</v>
      </c>
      <c r="E63" s="5" t="s">
        <v>224</v>
      </c>
      <c r="H63" s="601"/>
      <c r="I63" s="584"/>
      <c r="J63" s="585"/>
      <c r="K63" s="584"/>
      <c r="L63" s="584"/>
      <c r="M63" s="584"/>
      <c r="N63" s="584"/>
      <c r="O63" s="580"/>
      <c r="P63" s="580"/>
    </row>
    <row r="64" spans="2:16" x14ac:dyDescent="0.15">
      <c r="B64" s="5" t="s">
        <v>223</v>
      </c>
      <c r="H64" s="584"/>
      <c r="I64" s="620"/>
      <c r="J64" s="584"/>
      <c r="K64" s="584"/>
      <c r="L64" s="584"/>
      <c r="M64" s="584"/>
      <c r="N64" s="584"/>
      <c r="O64" s="580"/>
      <c r="P64" s="580"/>
    </row>
    <row r="65" spans="8:16" x14ac:dyDescent="0.15">
      <c r="H65" s="601" t="s">
        <v>0</v>
      </c>
      <c r="I65" s="584"/>
      <c r="J65" s="585"/>
      <c r="K65" s="584"/>
      <c r="L65" s="584"/>
      <c r="M65" s="584"/>
      <c r="N65" s="584"/>
      <c r="O65" s="580"/>
      <c r="P65" s="580"/>
    </row>
    <row r="66" spans="8:16" x14ac:dyDescent="0.15">
      <c r="H66" s="587" t="s">
        <v>170</v>
      </c>
      <c r="I66" s="603" t="s">
        <v>529</v>
      </c>
      <c r="J66" s="603">
        <v>19</v>
      </c>
      <c r="K66" s="603">
        <v>26</v>
      </c>
      <c r="L66" s="603">
        <v>28</v>
      </c>
      <c r="M66" s="621">
        <v>3</v>
      </c>
      <c r="N66" s="584"/>
      <c r="O66" s="580"/>
      <c r="P66" s="580"/>
    </row>
    <row r="67" spans="8:16" x14ac:dyDescent="0.15">
      <c r="H67" s="587" t="s">
        <v>350</v>
      </c>
      <c r="I67" s="622">
        <f>'－69－'!E7</f>
        <v>1443</v>
      </c>
      <c r="J67" s="622">
        <f>'－69－'!F7</f>
        <v>1231</v>
      </c>
      <c r="K67" s="622">
        <f>'－69－'!H7</f>
        <v>809</v>
      </c>
      <c r="L67" s="622">
        <f>'－69－'!I7</f>
        <v>862</v>
      </c>
      <c r="M67" s="623">
        <f>'－69－'!J7</f>
        <v>1058</v>
      </c>
      <c r="N67" s="584"/>
      <c r="O67" s="580"/>
      <c r="P67" s="580"/>
    </row>
    <row r="68" spans="8:16" x14ac:dyDescent="0.15">
      <c r="H68" s="587" t="s">
        <v>174</v>
      </c>
      <c r="I68" s="622">
        <f>'－69－'!E10</f>
        <v>14869</v>
      </c>
      <c r="J68" s="622">
        <f>'－69－'!F10</f>
        <v>14132</v>
      </c>
      <c r="K68" s="622">
        <f>'－69－'!H10</f>
        <v>10620</v>
      </c>
      <c r="L68" s="622">
        <f>'－69－'!I10</f>
        <v>11551</v>
      </c>
      <c r="M68" s="623">
        <f>'－69－'!J10</f>
        <v>14266</v>
      </c>
      <c r="N68" s="584"/>
      <c r="O68" s="580"/>
      <c r="P68" s="580"/>
    </row>
    <row r="69" spans="8:16" x14ac:dyDescent="0.15">
      <c r="H69" s="587" t="s">
        <v>175</v>
      </c>
      <c r="I69" s="622">
        <f>'－69－'!E13</f>
        <v>634996</v>
      </c>
      <c r="J69" s="622">
        <f>'－69－'!F13</f>
        <v>581507</v>
      </c>
      <c r="K69" s="622">
        <f>'－69－'!H13</f>
        <v>501716</v>
      </c>
      <c r="L69" s="622">
        <f>'－69－'!I13</f>
        <v>528555</v>
      </c>
      <c r="M69" s="623">
        <f>'－69－'!J13</f>
        <v>563696</v>
      </c>
      <c r="N69" s="584"/>
      <c r="O69" s="580"/>
      <c r="P69" s="580"/>
    </row>
    <row r="70" spans="8:16" ht="12" customHeight="1" x14ac:dyDescent="0.15">
      <c r="H70" s="587"/>
      <c r="I70" s="587"/>
      <c r="J70" s="624"/>
      <c r="K70" s="587"/>
      <c r="L70" s="587"/>
      <c r="M70" s="587"/>
      <c r="N70" s="584"/>
      <c r="O70" s="580"/>
      <c r="P70" s="580"/>
    </row>
    <row r="71" spans="8:16" x14ac:dyDescent="0.15">
      <c r="H71" s="584"/>
      <c r="I71" s="584"/>
      <c r="J71" s="584"/>
      <c r="K71" s="584"/>
      <c r="L71" s="584"/>
      <c r="M71" s="584"/>
      <c r="N71" s="584"/>
      <c r="O71" s="580"/>
      <c r="P71" s="580"/>
    </row>
    <row r="72" spans="8:16" x14ac:dyDescent="0.15">
      <c r="H72" s="601" t="s">
        <v>176</v>
      </c>
      <c r="I72" s="584"/>
      <c r="J72" s="584"/>
      <c r="K72" s="584"/>
      <c r="L72" s="584"/>
      <c r="M72" s="584"/>
      <c r="N72" s="584"/>
      <c r="O72" s="580"/>
      <c r="P72" s="580"/>
    </row>
    <row r="73" spans="8:16" x14ac:dyDescent="0.15">
      <c r="H73" s="604" t="s">
        <v>177</v>
      </c>
      <c r="I73" s="625">
        <f>'－70－'!D14</f>
        <v>2</v>
      </c>
      <c r="J73" s="581">
        <f t="shared" ref="J73:J78" si="2">+I73/$I$79</f>
        <v>2.8129395218002813E-3</v>
      </c>
      <c r="K73" s="584"/>
      <c r="L73" s="584"/>
      <c r="M73" s="584"/>
      <c r="N73" s="584"/>
      <c r="O73" s="580"/>
      <c r="P73" s="580"/>
    </row>
    <row r="74" spans="8:16" x14ac:dyDescent="0.15">
      <c r="H74" s="604" t="s">
        <v>371</v>
      </c>
      <c r="I74" s="625">
        <f>'－70－'!D15</f>
        <v>123</v>
      </c>
      <c r="J74" s="581">
        <f t="shared" si="2"/>
        <v>0.1729957805907173</v>
      </c>
      <c r="K74" s="584"/>
      <c r="L74" s="584"/>
      <c r="M74" s="584"/>
      <c r="N74" s="584"/>
      <c r="O74" s="580"/>
      <c r="P74" s="580"/>
    </row>
    <row r="75" spans="8:16" x14ac:dyDescent="0.15">
      <c r="H75" s="604" t="s">
        <v>179</v>
      </c>
      <c r="I75" s="625">
        <f>'－70－'!D16</f>
        <v>198</v>
      </c>
      <c r="J75" s="581">
        <f t="shared" si="2"/>
        <v>0.27848101265822783</v>
      </c>
      <c r="K75" s="584"/>
      <c r="L75" s="584"/>
      <c r="M75" s="584"/>
      <c r="N75" s="584"/>
      <c r="O75" s="580"/>
      <c r="P75" s="580"/>
    </row>
    <row r="76" spans="8:16" x14ac:dyDescent="0.15">
      <c r="H76" s="604" t="s">
        <v>182</v>
      </c>
      <c r="I76" s="625">
        <f>'－70－'!D17</f>
        <v>104</v>
      </c>
      <c r="J76" s="581">
        <f t="shared" si="2"/>
        <v>0.14627285513361463</v>
      </c>
      <c r="K76" s="584"/>
      <c r="L76" s="584"/>
      <c r="M76" s="584"/>
      <c r="N76" s="584"/>
      <c r="O76" s="580"/>
      <c r="P76" s="580"/>
    </row>
    <row r="77" spans="8:16" ht="13.5" customHeight="1" x14ac:dyDescent="0.15">
      <c r="H77" s="604" t="s">
        <v>180</v>
      </c>
      <c r="I77" s="625">
        <f>'－70－'!D18</f>
        <v>245</v>
      </c>
      <c r="J77" s="581">
        <f t="shared" si="2"/>
        <v>0.34458509142053445</v>
      </c>
      <c r="K77" s="584"/>
      <c r="L77" s="584"/>
      <c r="M77" s="584"/>
      <c r="N77" s="584"/>
      <c r="O77" s="580"/>
      <c r="P77" s="580"/>
    </row>
    <row r="78" spans="8:16" x14ac:dyDescent="0.15">
      <c r="H78" s="604" t="s">
        <v>394</v>
      </c>
      <c r="I78" s="625">
        <f>'－70－'!D19</f>
        <v>39</v>
      </c>
      <c r="J78" s="581">
        <f t="shared" si="2"/>
        <v>5.4852320675105488E-2</v>
      </c>
      <c r="K78" s="584"/>
      <c r="L78" s="584"/>
      <c r="M78" s="584"/>
      <c r="N78" s="584"/>
      <c r="O78" s="580"/>
      <c r="P78" s="580"/>
    </row>
    <row r="79" spans="8:16" ht="13.5" customHeight="1" x14ac:dyDescent="0.15">
      <c r="H79" s="626" t="s">
        <v>274</v>
      </c>
      <c r="I79" s="627">
        <f>SUM(I73:I78)</f>
        <v>711</v>
      </c>
      <c r="J79" s="581">
        <f>SUM(J73:J78)</f>
        <v>1</v>
      </c>
      <c r="K79" s="584"/>
      <c r="L79" s="584"/>
      <c r="M79" s="584"/>
      <c r="N79" s="584"/>
      <c r="O79" s="580"/>
      <c r="P79" s="580"/>
    </row>
    <row r="80" spans="8:16" x14ac:dyDescent="0.15">
      <c r="H80" s="584"/>
      <c r="I80" s="584"/>
      <c r="J80" s="584"/>
      <c r="K80" s="584"/>
      <c r="L80" s="584"/>
      <c r="M80" s="584"/>
      <c r="N80" s="584"/>
      <c r="O80" s="580"/>
      <c r="P80" s="580"/>
    </row>
    <row r="81" spans="2:16" x14ac:dyDescent="0.15">
      <c r="H81" s="584"/>
      <c r="I81" s="584"/>
      <c r="J81" s="584"/>
      <c r="K81" s="584"/>
      <c r="L81" s="584"/>
      <c r="M81" s="584"/>
      <c r="N81" s="584"/>
      <c r="O81" s="580"/>
      <c r="P81" s="580"/>
    </row>
    <row r="82" spans="2:16" x14ac:dyDescent="0.15">
      <c r="H82" s="584"/>
      <c r="I82" s="584"/>
      <c r="J82" s="584"/>
      <c r="K82" s="584"/>
      <c r="L82" s="584"/>
      <c r="M82" s="584"/>
      <c r="N82" s="584"/>
      <c r="O82" s="580"/>
      <c r="P82" s="580"/>
    </row>
    <row r="83" spans="2:16" x14ac:dyDescent="0.15">
      <c r="H83" s="584"/>
      <c r="I83" s="584"/>
      <c r="J83" s="584"/>
      <c r="K83" s="584"/>
      <c r="L83" s="584"/>
      <c r="M83" s="584"/>
      <c r="N83" s="584"/>
      <c r="O83" s="580"/>
      <c r="P83" s="580"/>
    </row>
    <row r="84" spans="2:16" x14ac:dyDescent="0.15">
      <c r="H84" s="584"/>
      <c r="I84" s="584"/>
      <c r="J84" s="584"/>
      <c r="K84" s="584"/>
      <c r="L84" s="584"/>
      <c r="M84" s="584"/>
      <c r="N84" s="584"/>
      <c r="O84" s="580"/>
      <c r="P84" s="580"/>
    </row>
    <row r="85" spans="2:16" x14ac:dyDescent="0.15">
      <c r="H85" s="584"/>
      <c r="I85" s="584"/>
      <c r="J85" s="584"/>
      <c r="K85" s="584"/>
      <c r="L85" s="584"/>
      <c r="M85" s="584"/>
      <c r="N85" s="584"/>
      <c r="O85" s="580"/>
      <c r="P85" s="580"/>
    </row>
    <row r="86" spans="2:16" x14ac:dyDescent="0.15">
      <c r="H86" s="584"/>
      <c r="I86" s="584"/>
      <c r="J86" s="584"/>
      <c r="K86" s="584"/>
      <c r="L86" s="584"/>
      <c r="M86" s="584"/>
      <c r="N86" s="584"/>
      <c r="O86" s="580"/>
      <c r="P86" s="580"/>
    </row>
    <row r="87" spans="2:16" ht="13.5" customHeight="1" x14ac:dyDescent="0.15">
      <c r="H87" s="584"/>
      <c r="I87" s="584"/>
      <c r="J87" s="584"/>
      <c r="K87" s="584"/>
      <c r="L87" s="584"/>
      <c r="M87" s="584"/>
      <c r="N87" s="584"/>
      <c r="O87" s="580"/>
      <c r="P87" s="580"/>
    </row>
    <row r="88" spans="2:16" x14ac:dyDescent="0.15">
      <c r="H88" s="584"/>
      <c r="I88" s="584"/>
      <c r="J88" s="584"/>
      <c r="K88" s="584"/>
      <c r="L88" s="584"/>
      <c r="M88" s="584"/>
      <c r="N88" s="584"/>
      <c r="O88" s="580"/>
      <c r="P88" s="580"/>
    </row>
    <row r="89" spans="2:16" x14ac:dyDescent="0.15">
      <c r="H89" s="584"/>
      <c r="I89" s="584"/>
      <c r="J89" s="584"/>
      <c r="K89" s="584"/>
      <c r="L89" s="584"/>
      <c r="M89" s="584"/>
      <c r="N89" s="584"/>
      <c r="O89" s="580"/>
      <c r="P89" s="580"/>
    </row>
    <row r="90" spans="2:16" x14ac:dyDescent="0.15">
      <c r="H90" s="584"/>
      <c r="I90" s="584"/>
      <c r="J90" s="584"/>
      <c r="K90" s="584"/>
      <c r="L90" s="584"/>
      <c r="M90" s="584"/>
      <c r="N90" s="584"/>
      <c r="O90" s="580"/>
      <c r="P90" s="580"/>
    </row>
    <row r="91" spans="2:16" x14ac:dyDescent="0.15">
      <c r="H91" s="584"/>
      <c r="I91" s="584"/>
      <c r="J91" s="584"/>
      <c r="K91" s="584"/>
      <c r="L91" s="584"/>
      <c r="M91" s="584"/>
      <c r="N91" s="584"/>
      <c r="O91" s="580"/>
      <c r="P91" s="580"/>
    </row>
    <row r="92" spans="2:16" x14ac:dyDescent="0.15">
      <c r="H92" s="584"/>
      <c r="I92" s="584"/>
      <c r="J92" s="584"/>
      <c r="K92" s="584"/>
      <c r="L92" s="584"/>
      <c r="M92" s="584"/>
      <c r="N92" s="584"/>
      <c r="O92" s="580"/>
      <c r="P92" s="580"/>
    </row>
    <row r="93" spans="2:16" x14ac:dyDescent="0.15">
      <c r="H93" s="584"/>
      <c r="I93" s="584"/>
      <c r="J93" s="584"/>
      <c r="K93" s="584"/>
      <c r="L93" s="584"/>
      <c r="M93" s="584"/>
      <c r="N93" s="584"/>
      <c r="O93" s="580"/>
      <c r="P93" s="580"/>
    </row>
    <row r="94" spans="2:16" x14ac:dyDescent="0.15">
      <c r="H94" s="584"/>
      <c r="I94" s="584"/>
      <c r="J94" s="584"/>
      <c r="K94" s="584"/>
      <c r="L94" s="584"/>
      <c r="M94" s="584"/>
      <c r="N94" s="584"/>
      <c r="O94" s="580"/>
      <c r="P94" s="580"/>
    </row>
    <row r="95" spans="2:16" x14ac:dyDescent="0.15">
      <c r="H95" s="584"/>
      <c r="I95" s="584"/>
      <c r="J95" s="584"/>
      <c r="K95" s="584"/>
      <c r="L95" s="584"/>
      <c r="M95" s="584"/>
      <c r="N95" s="584"/>
      <c r="O95" s="580"/>
      <c r="P95" s="580"/>
    </row>
    <row r="96" spans="2:16" x14ac:dyDescent="0.15">
      <c r="B96" s="5" t="s">
        <v>228</v>
      </c>
      <c r="E96" s="5" t="s">
        <v>449</v>
      </c>
      <c r="H96" s="584"/>
      <c r="I96" s="584"/>
      <c r="J96" s="584"/>
      <c r="K96" s="584"/>
      <c r="L96" s="584"/>
      <c r="M96" s="584"/>
      <c r="N96" s="584"/>
      <c r="O96" s="580"/>
      <c r="P96" s="580"/>
    </row>
    <row r="97" spans="8:16" x14ac:dyDescent="0.15">
      <c r="H97" s="584"/>
      <c r="I97" s="584"/>
      <c r="J97" s="584"/>
      <c r="K97" s="584"/>
      <c r="L97" s="584"/>
      <c r="M97" s="584"/>
      <c r="N97" s="584"/>
      <c r="O97" s="580"/>
      <c r="P97" s="580"/>
    </row>
    <row r="98" spans="8:16" x14ac:dyDescent="0.15">
      <c r="H98" s="584"/>
      <c r="I98" s="584"/>
      <c r="J98" s="584"/>
      <c r="K98" s="584"/>
      <c r="L98" s="584"/>
      <c r="M98" s="584"/>
      <c r="N98" s="584"/>
      <c r="O98" s="580"/>
      <c r="P98" s="580"/>
    </row>
    <row r="99" spans="8:16" x14ac:dyDescent="0.15">
      <c r="H99" s="601" t="s">
        <v>1</v>
      </c>
      <c r="I99" s="628"/>
      <c r="J99" s="584"/>
      <c r="K99" s="584"/>
      <c r="L99" s="584"/>
      <c r="M99" s="584"/>
      <c r="N99" s="584"/>
      <c r="O99" s="580"/>
      <c r="P99" s="580"/>
    </row>
    <row r="100" spans="8:16" x14ac:dyDescent="0.15">
      <c r="H100" s="604" t="s">
        <v>177</v>
      </c>
      <c r="I100" s="625">
        <f>'－70－'!D7</f>
        <v>3</v>
      </c>
      <c r="J100" s="581">
        <f t="shared" ref="J100:J105" si="3">+I100/$I$106</f>
        <v>8.6455331412103754E-3</v>
      </c>
      <c r="K100" s="584"/>
      <c r="L100" s="584"/>
      <c r="M100" s="584"/>
      <c r="N100" s="584"/>
      <c r="O100" s="580"/>
      <c r="P100" s="580"/>
    </row>
    <row r="101" spans="8:16" x14ac:dyDescent="0.15">
      <c r="H101" s="604" t="s">
        <v>178</v>
      </c>
      <c r="I101" s="625">
        <f>'－70－'!D8</f>
        <v>8</v>
      </c>
      <c r="J101" s="581">
        <f t="shared" si="3"/>
        <v>2.3054755043227664E-2</v>
      </c>
      <c r="K101" s="584"/>
      <c r="L101" s="584"/>
      <c r="M101" s="584"/>
      <c r="N101" s="584"/>
      <c r="O101" s="580"/>
      <c r="P101" s="580"/>
    </row>
    <row r="102" spans="8:16" x14ac:dyDescent="0.15">
      <c r="H102" s="604" t="s">
        <v>179</v>
      </c>
      <c r="I102" s="625">
        <f>'－70－'!D9</f>
        <v>101</v>
      </c>
      <c r="J102" s="581">
        <f t="shared" si="3"/>
        <v>0.29106628242074928</v>
      </c>
      <c r="K102" s="584"/>
      <c r="L102" s="584"/>
      <c r="M102" s="584"/>
      <c r="N102" s="584"/>
      <c r="O102" s="580"/>
      <c r="P102" s="580"/>
    </row>
    <row r="103" spans="8:16" x14ac:dyDescent="0.15">
      <c r="H103" s="604" t="s">
        <v>181</v>
      </c>
      <c r="I103" s="625">
        <f>'－70－'!D10</f>
        <v>44</v>
      </c>
      <c r="J103" s="629">
        <f t="shared" si="3"/>
        <v>0.12680115273775217</v>
      </c>
      <c r="K103" s="584"/>
      <c r="L103" s="584"/>
      <c r="M103" s="584"/>
      <c r="N103" s="584"/>
      <c r="O103" s="580"/>
      <c r="P103" s="580"/>
    </row>
    <row r="104" spans="8:16" x14ac:dyDescent="0.15">
      <c r="H104" s="604" t="s">
        <v>182</v>
      </c>
      <c r="I104" s="625">
        <f>'－70－'!D11</f>
        <v>111</v>
      </c>
      <c r="J104" s="581">
        <f t="shared" si="3"/>
        <v>0.31988472622478387</v>
      </c>
      <c r="K104" s="584"/>
      <c r="L104" s="584"/>
      <c r="M104" s="584"/>
      <c r="N104" s="584"/>
      <c r="O104" s="580"/>
      <c r="P104" s="580"/>
    </row>
    <row r="105" spans="8:16" x14ac:dyDescent="0.15">
      <c r="H105" s="604" t="s">
        <v>180</v>
      </c>
      <c r="I105" s="625">
        <f>'－70－'!D12</f>
        <v>80</v>
      </c>
      <c r="J105" s="581">
        <f t="shared" si="3"/>
        <v>0.23054755043227665</v>
      </c>
      <c r="K105" s="584"/>
      <c r="L105" s="584"/>
      <c r="M105" s="584"/>
      <c r="N105" s="584"/>
      <c r="O105" s="580"/>
      <c r="P105" s="580"/>
    </row>
    <row r="106" spans="8:16" x14ac:dyDescent="0.15">
      <c r="H106" s="626" t="s">
        <v>274</v>
      </c>
      <c r="I106" s="627">
        <f>SUM(I100:I105)</f>
        <v>347</v>
      </c>
      <c r="J106" s="581">
        <f>SUM(J100:J105)</f>
        <v>1</v>
      </c>
      <c r="K106" s="584"/>
      <c r="L106" s="584"/>
      <c r="M106" s="584"/>
      <c r="N106" s="584"/>
      <c r="O106" s="580"/>
      <c r="P106" s="580"/>
    </row>
    <row r="107" spans="8:16" x14ac:dyDescent="0.15">
      <c r="H107" s="630"/>
      <c r="I107" s="627"/>
      <c r="J107" s="584"/>
      <c r="K107" s="584"/>
      <c r="L107" s="584"/>
      <c r="M107" s="584"/>
      <c r="N107" s="584"/>
      <c r="O107" s="580"/>
      <c r="P107" s="580"/>
    </row>
    <row r="108" spans="8:16" x14ac:dyDescent="0.15">
      <c r="H108" s="584"/>
      <c r="I108" s="584"/>
      <c r="J108" s="584"/>
      <c r="K108" s="584"/>
      <c r="L108" s="584"/>
      <c r="M108" s="584"/>
      <c r="N108" s="584"/>
      <c r="O108" s="580"/>
      <c r="P108" s="580"/>
    </row>
    <row r="109" spans="8:16" x14ac:dyDescent="0.15">
      <c r="H109" s="584"/>
      <c r="I109" s="584"/>
      <c r="J109" s="584"/>
      <c r="K109" s="584"/>
      <c r="L109" s="584"/>
      <c r="M109" s="584"/>
      <c r="N109" s="584"/>
      <c r="O109" s="580"/>
      <c r="P109" s="580"/>
    </row>
    <row r="110" spans="8:16" x14ac:dyDescent="0.15">
      <c r="H110" s="601" t="s">
        <v>2</v>
      </c>
      <c r="I110" s="600"/>
      <c r="J110" s="584"/>
      <c r="K110" s="584"/>
      <c r="L110" s="584"/>
      <c r="M110" s="584"/>
      <c r="N110" s="584"/>
      <c r="O110" s="580"/>
      <c r="P110" s="580"/>
    </row>
    <row r="111" spans="8:16" x14ac:dyDescent="0.15">
      <c r="H111" s="587" t="s">
        <v>450</v>
      </c>
      <c r="I111" s="625">
        <f>'－70－'!K27</f>
        <v>407</v>
      </c>
      <c r="J111" s="581">
        <f>+I111/$I$116</f>
        <v>0.48684210526315791</v>
      </c>
      <c r="K111" s="584"/>
      <c r="L111" s="584"/>
      <c r="M111" s="584"/>
      <c r="N111" s="584"/>
      <c r="O111" s="580"/>
      <c r="P111" s="580"/>
    </row>
    <row r="112" spans="8:16" x14ac:dyDescent="0.15">
      <c r="H112" s="587" t="s">
        <v>451</v>
      </c>
      <c r="I112" s="625">
        <f>'－71－'!M27</f>
        <v>6</v>
      </c>
      <c r="J112" s="581">
        <f t="shared" ref="J112:J116" si="4">+I112/$I$116</f>
        <v>7.1770334928229667E-3</v>
      </c>
      <c r="K112" s="584"/>
      <c r="L112" s="584"/>
      <c r="M112" s="584"/>
      <c r="N112" s="584"/>
      <c r="O112" s="580"/>
      <c r="P112" s="580"/>
    </row>
    <row r="113" spans="1:16" x14ac:dyDescent="0.15">
      <c r="H113" s="587" t="s">
        <v>452</v>
      </c>
      <c r="I113" s="625">
        <f>'－71－'!O27</f>
        <v>6</v>
      </c>
      <c r="J113" s="581">
        <f t="shared" si="4"/>
        <v>7.1770334928229667E-3</v>
      </c>
      <c r="K113" s="584"/>
      <c r="L113" s="584"/>
      <c r="M113" s="584"/>
      <c r="N113" s="584"/>
      <c r="O113" s="580"/>
      <c r="P113" s="580"/>
    </row>
    <row r="114" spans="1:16" x14ac:dyDescent="0.15">
      <c r="H114" s="587" t="s">
        <v>453</v>
      </c>
      <c r="I114" s="625">
        <f>'－71－'!Q27</f>
        <v>9</v>
      </c>
      <c r="J114" s="581">
        <f t="shared" si="4"/>
        <v>1.076555023923445E-2</v>
      </c>
      <c r="K114" s="584"/>
      <c r="L114" s="584"/>
      <c r="M114" s="584"/>
      <c r="N114" s="584"/>
      <c r="O114" s="580"/>
      <c r="P114" s="580"/>
    </row>
    <row r="115" spans="1:16" x14ac:dyDescent="0.15">
      <c r="H115" s="626" t="s">
        <v>454</v>
      </c>
      <c r="I115" s="627">
        <f>'－71－'!R27</f>
        <v>408</v>
      </c>
      <c r="J115" s="581">
        <f t="shared" si="4"/>
        <v>0.48803827751196172</v>
      </c>
      <c r="K115" s="584"/>
      <c r="L115" s="584"/>
      <c r="M115" s="584"/>
      <c r="N115" s="584"/>
      <c r="O115" s="580"/>
      <c r="P115" s="580"/>
    </row>
    <row r="116" spans="1:16" x14ac:dyDescent="0.15">
      <c r="H116" s="584" t="s">
        <v>455</v>
      </c>
      <c r="I116" s="627">
        <f>SUM(I111:I115)</f>
        <v>836</v>
      </c>
      <c r="J116" s="581">
        <f t="shared" si="4"/>
        <v>1</v>
      </c>
      <c r="K116" s="584"/>
      <c r="L116" s="584"/>
      <c r="M116" s="584"/>
      <c r="N116" s="584"/>
      <c r="O116" s="580"/>
      <c r="P116" s="580"/>
    </row>
    <row r="117" spans="1:16" x14ac:dyDescent="0.15">
      <c r="H117" s="584"/>
      <c r="I117" s="584"/>
      <c r="J117" s="584"/>
      <c r="K117" s="584"/>
      <c r="L117" s="584"/>
      <c r="M117" s="584"/>
      <c r="N117" s="584"/>
      <c r="O117" s="580"/>
      <c r="P117" s="580"/>
    </row>
    <row r="118" spans="1:16" x14ac:dyDescent="0.15">
      <c r="H118" s="584"/>
      <c r="I118" s="584"/>
      <c r="J118" s="584"/>
      <c r="K118" s="584"/>
      <c r="L118" s="584"/>
      <c r="M118" s="584"/>
      <c r="N118" s="584"/>
      <c r="O118" s="580"/>
      <c r="P118" s="580"/>
    </row>
    <row r="119" spans="1:16" x14ac:dyDescent="0.15">
      <c r="H119" s="584"/>
      <c r="I119" s="584"/>
      <c r="J119" s="584"/>
      <c r="K119" s="584"/>
      <c r="L119" s="584"/>
      <c r="M119" s="584"/>
      <c r="N119" s="584"/>
      <c r="O119" s="580"/>
      <c r="P119" s="580"/>
    </row>
    <row r="120" spans="1:16" x14ac:dyDescent="0.15">
      <c r="H120" s="584"/>
      <c r="I120" s="584"/>
      <c r="J120" s="584"/>
      <c r="K120" s="584"/>
      <c r="L120" s="584"/>
      <c r="M120" s="584"/>
      <c r="N120" s="584"/>
      <c r="O120" s="580"/>
      <c r="P120" s="580"/>
    </row>
    <row r="121" spans="1:16" x14ac:dyDescent="0.15">
      <c r="H121" s="584"/>
      <c r="I121" s="584"/>
      <c r="J121" s="584"/>
      <c r="K121" s="584"/>
      <c r="L121" s="584"/>
      <c r="M121" s="584"/>
      <c r="N121" s="584"/>
      <c r="O121" s="580"/>
      <c r="P121" s="580"/>
    </row>
    <row r="122" spans="1:16" x14ac:dyDescent="0.15">
      <c r="H122" s="584"/>
      <c r="I122" s="584"/>
      <c r="J122" s="584"/>
      <c r="K122" s="584"/>
      <c r="L122" s="584"/>
      <c r="M122" s="584"/>
      <c r="N122" s="584"/>
      <c r="O122" s="580"/>
      <c r="P122" s="580"/>
    </row>
    <row r="123" spans="1:16" x14ac:dyDescent="0.15">
      <c r="H123" s="584"/>
      <c r="I123" s="584"/>
      <c r="J123" s="584"/>
      <c r="K123" s="584"/>
      <c r="L123" s="584"/>
      <c r="M123" s="584"/>
      <c r="N123" s="584"/>
      <c r="O123" s="580"/>
      <c r="P123" s="580"/>
    </row>
    <row r="124" spans="1:16" x14ac:dyDescent="0.15">
      <c r="A124" s="3"/>
      <c r="B124" s="2" t="s">
        <v>229</v>
      </c>
      <c r="D124" s="3" t="s">
        <v>221</v>
      </c>
      <c r="H124" s="584"/>
      <c r="I124" s="584"/>
      <c r="J124" s="584"/>
      <c r="K124" s="584"/>
      <c r="L124" s="584"/>
      <c r="M124" s="584"/>
      <c r="N124" s="584"/>
      <c r="O124" s="580"/>
      <c r="P124" s="580"/>
    </row>
    <row r="125" spans="1:16" x14ac:dyDescent="0.15">
      <c r="H125" s="584"/>
      <c r="I125" s="584"/>
      <c r="J125" s="584"/>
      <c r="K125" s="584"/>
      <c r="L125" s="584"/>
      <c r="M125" s="584"/>
      <c r="N125" s="584"/>
      <c r="O125" s="580"/>
      <c r="P125" s="580"/>
    </row>
    <row r="126" spans="1:16" x14ac:dyDescent="0.15">
      <c r="H126" s="584"/>
      <c r="I126" s="584"/>
      <c r="J126" s="584"/>
      <c r="K126" s="584"/>
      <c r="L126" s="584"/>
      <c r="M126" s="584"/>
      <c r="N126" s="584"/>
      <c r="O126" s="580"/>
      <c r="P126" s="580"/>
    </row>
    <row r="127" spans="1:16" x14ac:dyDescent="0.15">
      <c r="H127" s="584"/>
      <c r="I127" s="584"/>
      <c r="J127" s="584"/>
      <c r="K127" s="584"/>
      <c r="L127" s="584"/>
      <c r="M127" s="584"/>
      <c r="N127" s="631"/>
      <c r="O127" s="580"/>
      <c r="P127" s="580"/>
    </row>
    <row r="128" spans="1:16" x14ac:dyDescent="0.15">
      <c r="H128" s="584" t="s">
        <v>279</v>
      </c>
      <c r="I128" s="584"/>
      <c r="J128" s="584"/>
      <c r="K128" s="584"/>
      <c r="L128" s="584"/>
      <c r="M128" s="584"/>
      <c r="N128" s="631"/>
      <c r="O128" s="580"/>
      <c r="P128" s="580"/>
    </row>
    <row r="129" spans="8:16" x14ac:dyDescent="0.15">
      <c r="H129" s="601" t="s">
        <v>3</v>
      </c>
      <c r="I129" s="584"/>
      <c r="J129" s="585"/>
      <c r="K129" s="584"/>
      <c r="L129" s="584"/>
      <c r="M129" s="584"/>
      <c r="N129" s="631"/>
      <c r="O129" s="580"/>
      <c r="P129" s="580"/>
    </row>
    <row r="130" spans="8:16" x14ac:dyDescent="0.15">
      <c r="H130" s="603" t="s">
        <v>116</v>
      </c>
      <c r="I130" s="603" t="s">
        <v>183</v>
      </c>
      <c r="J130" s="587" t="s">
        <v>184</v>
      </c>
      <c r="K130" s="587" t="s">
        <v>185</v>
      </c>
      <c r="L130" s="584"/>
      <c r="M130" s="584"/>
      <c r="N130" s="584"/>
      <c r="O130" s="580"/>
      <c r="P130" s="580"/>
    </row>
    <row r="131" spans="8:16" x14ac:dyDescent="0.15">
      <c r="H131" s="603" t="str">
        <f>'－74－'!A30</f>
        <v xml:space="preserve"> 平成29年</v>
      </c>
      <c r="I131" s="632">
        <f>'－74－'!D30</f>
        <v>52</v>
      </c>
      <c r="J131" s="632">
        <f>'－74－'!E30</f>
        <v>2102</v>
      </c>
      <c r="K131" s="633">
        <f>'－75－'!K30</f>
        <v>6250840</v>
      </c>
      <c r="L131" s="584"/>
      <c r="M131" s="584"/>
      <c r="N131" s="584"/>
      <c r="O131" s="580"/>
      <c r="P131" s="580"/>
    </row>
    <row r="132" spans="8:16" x14ac:dyDescent="0.15">
      <c r="H132" s="603">
        <f>'－74－'!A31</f>
        <v>30</v>
      </c>
      <c r="I132" s="632">
        <f>'－74－'!D31</f>
        <v>56</v>
      </c>
      <c r="J132" s="632">
        <f>'－74－'!E31</f>
        <v>2214</v>
      </c>
      <c r="K132" s="633">
        <f>'－75－'!K31</f>
        <v>6423552</v>
      </c>
      <c r="L132" s="584"/>
      <c r="M132" s="584"/>
      <c r="N132" s="584"/>
      <c r="O132" s="580"/>
      <c r="P132" s="580"/>
    </row>
    <row r="133" spans="8:16" x14ac:dyDescent="0.15">
      <c r="H133" s="603" t="str">
        <f>'－74－'!A32</f>
        <v xml:space="preserve"> 令和元年</v>
      </c>
      <c r="I133" s="632">
        <f>'－74－'!D32</f>
        <v>55</v>
      </c>
      <c r="J133" s="632">
        <f>'－74－'!E32</f>
        <v>2436</v>
      </c>
      <c r="K133" s="633">
        <f>'－75－'!K32</f>
        <v>6847986</v>
      </c>
      <c r="L133" s="584"/>
      <c r="M133" s="584"/>
      <c r="N133" s="620"/>
      <c r="O133" s="580"/>
      <c r="P133" s="580"/>
    </row>
    <row r="134" spans="8:16" x14ac:dyDescent="0.15">
      <c r="H134" s="603">
        <f>'－74－'!A33</f>
        <v>2</v>
      </c>
      <c r="I134" s="632">
        <f>'－74－'!D33</f>
        <v>56</v>
      </c>
      <c r="J134" s="632">
        <f>'－74－'!E33</f>
        <v>2653</v>
      </c>
      <c r="K134" s="633">
        <f>'－75－'!K33</f>
        <v>6531045</v>
      </c>
      <c r="L134" s="584"/>
      <c r="M134" s="584"/>
      <c r="N134" s="634"/>
      <c r="O134" s="580"/>
      <c r="P134" s="580"/>
    </row>
    <row r="135" spans="8:16" x14ac:dyDescent="0.15">
      <c r="H135" s="603">
        <f>'－74－'!A34</f>
        <v>3</v>
      </c>
      <c r="I135" s="632">
        <f>'－74－'!D34</f>
        <v>57</v>
      </c>
      <c r="J135" s="632">
        <f>'－74－'!E34</f>
        <v>2568</v>
      </c>
      <c r="K135" s="633">
        <f>'－75－'!K34</f>
        <v>6377046</v>
      </c>
      <c r="L135" s="584"/>
      <c r="M135" s="584"/>
      <c r="N135" s="634"/>
      <c r="O135" s="580"/>
      <c r="P135" s="580"/>
    </row>
    <row r="136" spans="8:16" x14ac:dyDescent="0.15">
      <c r="H136" s="601" t="s">
        <v>186</v>
      </c>
      <c r="I136" s="584"/>
      <c r="J136" s="585"/>
      <c r="K136" s="584"/>
      <c r="L136" s="584"/>
      <c r="M136" s="584"/>
      <c r="N136" s="634"/>
      <c r="O136" s="580"/>
      <c r="P136" s="580"/>
    </row>
    <row r="137" spans="8:16" x14ac:dyDescent="0.15">
      <c r="H137" s="587"/>
      <c r="I137" s="603" t="str">
        <f>'－76－'!E3</f>
        <v>令和3年</v>
      </c>
      <c r="J137" s="585"/>
      <c r="K137" s="584"/>
      <c r="L137" s="584"/>
      <c r="M137" s="584"/>
      <c r="N137" s="634"/>
      <c r="O137" s="580"/>
      <c r="P137" s="580"/>
    </row>
    <row r="138" spans="8:16" ht="12" customHeight="1" x14ac:dyDescent="0.15">
      <c r="H138" s="609" t="s">
        <v>187</v>
      </c>
      <c r="I138" s="603">
        <f>'－76－'!C37</f>
        <v>23</v>
      </c>
      <c r="J138" s="635">
        <f>I138/I150</f>
        <v>0.40350877192982454</v>
      </c>
      <c r="K138" s="584"/>
      <c r="L138" s="584"/>
      <c r="M138" s="584"/>
      <c r="N138" s="634"/>
      <c r="O138" s="580"/>
      <c r="P138" s="580"/>
    </row>
    <row r="139" spans="8:16" ht="12" customHeight="1" x14ac:dyDescent="0.15">
      <c r="H139" s="604" t="s">
        <v>191</v>
      </c>
      <c r="I139" s="603">
        <f>'－76－'!C38</f>
        <v>6</v>
      </c>
      <c r="J139" s="635">
        <f>I139/I150</f>
        <v>0.10526315789473684</v>
      </c>
      <c r="K139" s="584"/>
      <c r="L139" s="584"/>
      <c r="M139" s="584"/>
      <c r="N139" s="634"/>
      <c r="O139" s="580"/>
      <c r="P139" s="580"/>
    </row>
    <row r="140" spans="8:16" ht="12" customHeight="1" x14ac:dyDescent="0.15">
      <c r="H140" s="609" t="s">
        <v>188</v>
      </c>
      <c r="I140" s="603">
        <f>'－76－'!C39</f>
        <v>1</v>
      </c>
      <c r="J140" s="635">
        <f>I140/I150</f>
        <v>1.7543859649122806E-2</v>
      </c>
      <c r="K140" s="584"/>
      <c r="L140" s="584"/>
      <c r="M140" s="584"/>
      <c r="N140" s="634"/>
      <c r="O140" s="580"/>
      <c r="P140" s="580"/>
    </row>
    <row r="141" spans="8:16" ht="12" customHeight="1" x14ac:dyDescent="0.15">
      <c r="H141" s="604" t="s">
        <v>192</v>
      </c>
      <c r="I141" s="603">
        <f>'－76－'!C40</f>
        <v>2</v>
      </c>
      <c r="J141" s="635">
        <f>I141/I150</f>
        <v>3.5087719298245612E-2</v>
      </c>
      <c r="K141" s="584"/>
      <c r="L141" s="584"/>
      <c r="M141" s="584"/>
      <c r="N141" s="634"/>
      <c r="O141" s="580"/>
      <c r="P141" s="580"/>
    </row>
    <row r="142" spans="8:16" ht="12" customHeight="1" x14ac:dyDescent="0.15">
      <c r="H142" s="604" t="s">
        <v>218</v>
      </c>
      <c r="I142" s="603">
        <f>'－76－'!C41</f>
        <v>5</v>
      </c>
      <c r="J142" s="635">
        <f>I142/I150</f>
        <v>8.771929824561403E-2</v>
      </c>
      <c r="K142" s="584"/>
      <c r="L142" s="584"/>
      <c r="M142" s="584"/>
      <c r="N142" s="634"/>
      <c r="O142" s="580"/>
      <c r="P142" s="580"/>
    </row>
    <row r="143" spans="8:16" ht="12" customHeight="1" x14ac:dyDescent="0.15">
      <c r="H143" s="604" t="s">
        <v>193</v>
      </c>
      <c r="I143" s="603"/>
      <c r="J143" s="635"/>
      <c r="K143" s="584"/>
      <c r="L143" s="584"/>
      <c r="M143" s="584"/>
      <c r="N143" s="634"/>
      <c r="O143" s="580"/>
      <c r="P143" s="580"/>
    </row>
    <row r="144" spans="8:16" ht="12" customHeight="1" x14ac:dyDescent="0.15">
      <c r="H144" s="609" t="s">
        <v>189</v>
      </c>
      <c r="I144" s="603">
        <f>'－76－'!C43</f>
        <v>1</v>
      </c>
      <c r="J144" s="635">
        <f>I144/I150</f>
        <v>1.7543859649122806E-2</v>
      </c>
      <c r="K144" s="584"/>
      <c r="L144" s="584"/>
      <c r="M144" s="584"/>
      <c r="N144" s="634"/>
      <c r="O144" s="580"/>
      <c r="P144" s="580"/>
    </row>
    <row r="145" spans="1:16" ht="12" customHeight="1" x14ac:dyDescent="0.15">
      <c r="H145" s="604" t="s">
        <v>324</v>
      </c>
      <c r="I145" s="603">
        <f>'－76－'!C44</f>
        <v>6</v>
      </c>
      <c r="J145" s="635">
        <f>I145/I150</f>
        <v>0.10526315789473684</v>
      </c>
      <c r="K145" s="584"/>
      <c r="L145" s="584"/>
      <c r="M145" s="584"/>
      <c r="N145" s="634"/>
      <c r="O145" s="580"/>
      <c r="P145" s="580"/>
    </row>
    <row r="146" spans="1:16" ht="12" customHeight="1" x14ac:dyDescent="0.15">
      <c r="H146" s="604" t="s">
        <v>8</v>
      </c>
      <c r="I146" s="603">
        <f>'－76－'!C45</f>
        <v>1</v>
      </c>
      <c r="J146" s="635">
        <f>I146/I150</f>
        <v>1.7543859649122806E-2</v>
      </c>
      <c r="K146" s="584"/>
      <c r="L146" s="584"/>
      <c r="M146" s="584"/>
      <c r="N146" s="634"/>
      <c r="O146" s="580"/>
      <c r="P146" s="580"/>
    </row>
    <row r="147" spans="1:16" ht="12" customHeight="1" x14ac:dyDescent="0.15">
      <c r="H147" s="604" t="s">
        <v>372</v>
      </c>
      <c r="I147" s="603">
        <f>'－76－'!C46+'－76－'!C47+'－76－'!C48</f>
        <v>7</v>
      </c>
      <c r="J147" s="635">
        <f>I147/I150</f>
        <v>0.12280701754385964</v>
      </c>
      <c r="K147" s="601"/>
      <c r="L147" s="584"/>
      <c r="M147" s="584"/>
      <c r="N147" s="634"/>
      <c r="O147" s="580"/>
      <c r="P147" s="580"/>
    </row>
    <row r="148" spans="1:16" ht="12" customHeight="1" x14ac:dyDescent="0.15">
      <c r="H148" s="609" t="s">
        <v>190</v>
      </c>
      <c r="I148" s="603">
        <f>'－76－'!C49</f>
        <v>5</v>
      </c>
      <c r="J148" s="635">
        <f>I148/I150</f>
        <v>8.771929824561403E-2</v>
      </c>
      <c r="K148" s="601"/>
      <c r="L148" s="584"/>
      <c r="M148" s="584"/>
      <c r="N148" s="584"/>
      <c r="O148" s="580"/>
      <c r="P148" s="580"/>
    </row>
    <row r="149" spans="1:16" ht="12" customHeight="1" x14ac:dyDescent="0.15">
      <c r="H149" s="587"/>
      <c r="I149" s="603"/>
      <c r="J149" s="635">
        <f>I149/I150</f>
        <v>0</v>
      </c>
      <c r="K149" s="601"/>
      <c r="L149" s="584"/>
      <c r="M149" s="584"/>
      <c r="N149" s="584"/>
      <c r="O149" s="580"/>
      <c r="P149" s="580"/>
    </row>
    <row r="150" spans="1:16" ht="12" customHeight="1" x14ac:dyDescent="0.15">
      <c r="H150" s="636" t="s">
        <v>274</v>
      </c>
      <c r="I150" s="622">
        <f>SUM(I138:I149)</f>
        <v>57</v>
      </c>
      <c r="J150" s="635">
        <f>SUM(J138:J149)</f>
        <v>1</v>
      </c>
      <c r="K150" s="601"/>
      <c r="L150" s="584"/>
      <c r="M150" s="627"/>
      <c r="N150" s="584"/>
      <c r="O150" s="580"/>
      <c r="P150" s="580"/>
    </row>
    <row r="151" spans="1:16" ht="12" customHeight="1" x14ac:dyDescent="0.15">
      <c r="H151" s="630"/>
      <c r="I151" s="627"/>
      <c r="J151" s="635"/>
      <c r="K151" s="601"/>
      <c r="L151" s="584"/>
      <c r="M151" s="627"/>
      <c r="N151" s="584"/>
      <c r="O151" s="580"/>
      <c r="P151" s="580"/>
    </row>
    <row r="152" spans="1:16" x14ac:dyDescent="0.15">
      <c r="H152" s="584"/>
      <c r="I152" s="584"/>
      <c r="J152" s="584"/>
      <c r="K152" s="601"/>
      <c r="L152" s="584"/>
      <c r="M152" s="627"/>
      <c r="N152" s="584"/>
      <c r="O152" s="580"/>
      <c r="P152" s="580"/>
    </row>
    <row r="153" spans="1:16" x14ac:dyDescent="0.15">
      <c r="H153" s="601" t="s">
        <v>6</v>
      </c>
      <c r="I153" s="584"/>
      <c r="J153" s="584"/>
      <c r="K153" s="584"/>
      <c r="L153" s="584"/>
      <c r="M153" s="627"/>
      <c r="N153" s="584"/>
      <c r="O153" s="580"/>
      <c r="P153" s="580"/>
    </row>
    <row r="154" spans="1:16" x14ac:dyDescent="0.15">
      <c r="H154" s="603"/>
      <c r="I154" s="632" t="str">
        <f>'－76－'!H3</f>
        <v>令和3年</v>
      </c>
      <c r="J154" s="584"/>
      <c r="K154" s="584"/>
      <c r="L154" s="584"/>
      <c r="M154" s="584"/>
      <c r="N154" s="637"/>
      <c r="O154" s="582"/>
      <c r="P154" s="580"/>
    </row>
    <row r="155" spans="1:16" x14ac:dyDescent="0.15">
      <c r="A155" t="s">
        <v>4</v>
      </c>
      <c r="D155" t="s">
        <v>5</v>
      </c>
      <c r="H155" s="604" t="s">
        <v>328</v>
      </c>
      <c r="I155" s="632">
        <f>'－76－'!D37</f>
        <v>1651</v>
      </c>
      <c r="J155" s="638">
        <f t="shared" ref="J155:J164" si="5">+I155/$I$165</f>
        <v>0.64291277258566981</v>
      </c>
      <c r="K155" s="584"/>
      <c r="L155" s="584"/>
      <c r="M155" s="584"/>
      <c r="N155" s="639"/>
      <c r="O155" s="583"/>
      <c r="P155" s="580"/>
    </row>
    <row r="156" spans="1:16" x14ac:dyDescent="0.15">
      <c r="H156" s="604" t="s">
        <v>330</v>
      </c>
      <c r="I156" s="632">
        <f>'－76－'!D39</f>
        <v>11</v>
      </c>
      <c r="J156" s="638">
        <f t="shared" si="5"/>
        <v>4.2834890965732083E-3</v>
      </c>
      <c r="K156" s="584"/>
      <c r="L156" s="584"/>
      <c r="M156" s="584"/>
      <c r="N156" s="640"/>
      <c r="O156" s="583"/>
      <c r="P156" s="580"/>
    </row>
    <row r="157" spans="1:16" x14ac:dyDescent="0.15">
      <c r="H157" s="604" t="s">
        <v>331</v>
      </c>
      <c r="I157" s="632">
        <f>'－76－'!D40</f>
        <v>11</v>
      </c>
      <c r="J157" s="638">
        <f t="shared" si="5"/>
        <v>4.2834890965732083E-3</v>
      </c>
      <c r="K157" s="584"/>
      <c r="L157" s="584"/>
      <c r="M157" s="584"/>
      <c r="N157" s="640"/>
      <c r="O157" s="583"/>
      <c r="P157" s="580"/>
    </row>
    <row r="158" spans="1:16" x14ac:dyDescent="0.15">
      <c r="H158" s="604" t="s">
        <v>329</v>
      </c>
      <c r="I158" s="632">
        <f>'－76－'!D38</f>
        <v>303</v>
      </c>
      <c r="J158" s="638">
        <f t="shared" si="5"/>
        <v>0.11799065420560748</v>
      </c>
      <c r="K158" s="584"/>
      <c r="L158" s="584"/>
      <c r="M158" s="584"/>
      <c r="N158" s="639"/>
      <c r="O158" s="583"/>
      <c r="P158" s="580"/>
    </row>
    <row r="159" spans="1:16" x14ac:dyDescent="0.15">
      <c r="H159" s="604" t="s">
        <v>323</v>
      </c>
      <c r="I159" s="632">
        <f>'－76－'!D41</f>
        <v>68</v>
      </c>
      <c r="J159" s="638">
        <f t="shared" si="5"/>
        <v>2.6479750778816199E-2</v>
      </c>
      <c r="K159" s="584"/>
      <c r="L159" s="584"/>
      <c r="M159" s="641"/>
      <c r="N159" s="642"/>
      <c r="O159" s="583"/>
      <c r="P159" s="580"/>
    </row>
    <row r="160" spans="1:16" x14ac:dyDescent="0.15">
      <c r="H160" s="604" t="s">
        <v>332</v>
      </c>
      <c r="I160" s="632">
        <f>'－76－'!D43</f>
        <v>5</v>
      </c>
      <c r="J160" s="638">
        <f t="shared" si="5"/>
        <v>1.9470404984423676E-3</v>
      </c>
      <c r="K160" s="584"/>
      <c r="L160" s="584"/>
      <c r="M160" s="584"/>
      <c r="N160" s="639"/>
      <c r="O160" s="583"/>
      <c r="P160" s="580"/>
    </row>
    <row r="161" spans="8:16" x14ac:dyDescent="0.15">
      <c r="H161" s="604" t="s">
        <v>333</v>
      </c>
      <c r="I161" s="632">
        <f>'－76－'!D44</f>
        <v>105</v>
      </c>
      <c r="J161" s="638">
        <f t="shared" si="5"/>
        <v>4.0887850467289717E-2</v>
      </c>
      <c r="K161" s="584"/>
      <c r="L161" s="584"/>
      <c r="M161" s="641"/>
      <c r="N161" s="639"/>
      <c r="O161" s="583"/>
      <c r="P161" s="580"/>
    </row>
    <row r="162" spans="8:16" x14ac:dyDescent="0.15">
      <c r="H162" s="604" t="s">
        <v>325</v>
      </c>
      <c r="I162" s="632">
        <f>'－76－'!D45</f>
        <v>181</v>
      </c>
      <c r="J162" s="638">
        <f t="shared" si="5"/>
        <v>7.0482866043613701E-2</v>
      </c>
      <c r="K162" s="584"/>
      <c r="L162" s="584"/>
      <c r="M162" s="584"/>
      <c r="N162" s="639"/>
      <c r="O162" s="583"/>
      <c r="P162" s="580"/>
    </row>
    <row r="163" spans="8:16" x14ac:dyDescent="0.15">
      <c r="H163" s="604" t="s">
        <v>219</v>
      </c>
      <c r="I163" s="632">
        <f>'－76－'!D46+'－76－'!D47+'－76－'!D48</f>
        <v>142</v>
      </c>
      <c r="J163" s="638">
        <f t="shared" si="5"/>
        <v>5.5295950155763239E-2</v>
      </c>
      <c r="K163" s="584"/>
      <c r="L163" s="584"/>
      <c r="M163" s="641"/>
      <c r="N163" s="639"/>
      <c r="O163" s="583"/>
      <c r="P163" s="580"/>
    </row>
    <row r="164" spans="8:16" x14ac:dyDescent="0.15">
      <c r="H164" s="604" t="s">
        <v>194</v>
      </c>
      <c r="I164" s="643">
        <f>'－76－'!D49</f>
        <v>91</v>
      </c>
      <c r="J164" s="638">
        <f t="shared" si="5"/>
        <v>3.5436137071651087E-2</v>
      </c>
      <c r="K164" s="584"/>
      <c r="L164" s="584"/>
      <c r="M164" s="584"/>
      <c r="N164" s="639"/>
      <c r="O164" s="583"/>
      <c r="P164" s="580"/>
    </row>
    <row r="165" spans="8:16" x14ac:dyDescent="0.15">
      <c r="H165" s="604" t="s">
        <v>195</v>
      </c>
      <c r="I165" s="643">
        <f>SUM(I155:I164)</f>
        <v>2568</v>
      </c>
      <c r="J165" s="644">
        <f>SUM(J155:J164)</f>
        <v>0.99999999999999989</v>
      </c>
      <c r="K165" s="584"/>
      <c r="L165" s="584"/>
      <c r="M165" s="584"/>
      <c r="N165" s="640"/>
      <c r="O165" s="583"/>
      <c r="P165" s="580"/>
    </row>
    <row r="166" spans="8:16" x14ac:dyDescent="0.15">
      <c r="H166" s="630"/>
      <c r="I166" s="631"/>
      <c r="J166" s="644"/>
      <c r="K166" s="641"/>
      <c r="L166" s="584"/>
      <c r="M166" s="584"/>
      <c r="N166" s="639"/>
      <c r="O166" s="583"/>
      <c r="P166" s="580"/>
    </row>
    <row r="167" spans="8:16" x14ac:dyDescent="0.15">
      <c r="H167" s="645" t="s">
        <v>7</v>
      </c>
      <c r="I167" s="646" t="s">
        <v>334</v>
      </c>
      <c r="J167" s="644"/>
      <c r="K167" s="584"/>
      <c r="L167" s="584"/>
      <c r="M167" s="584"/>
      <c r="N167" s="639"/>
      <c r="O167" s="583"/>
      <c r="P167" s="580"/>
    </row>
    <row r="168" spans="8:16" x14ac:dyDescent="0.15">
      <c r="H168" s="587"/>
      <c r="I168" s="584"/>
      <c r="J168" s="644"/>
      <c r="K168" s="641"/>
      <c r="L168" s="641"/>
      <c r="M168" s="584"/>
      <c r="N168" s="639"/>
      <c r="O168" s="583"/>
      <c r="P168" s="580"/>
    </row>
    <row r="169" spans="8:16" x14ac:dyDescent="0.15">
      <c r="H169" s="647" t="s">
        <v>137</v>
      </c>
      <c r="I169" s="648">
        <f>'－77－'!N37</f>
        <v>3479087</v>
      </c>
      <c r="J169" s="644">
        <f t="shared" ref="J169:J175" si="6">I169/$I$176</f>
        <v>0.54556404328900876</v>
      </c>
      <c r="K169" s="584"/>
      <c r="L169" s="641"/>
      <c r="M169" s="584"/>
      <c r="N169" s="639"/>
      <c r="O169" s="583"/>
      <c r="P169" s="580"/>
    </row>
    <row r="170" spans="8:16" x14ac:dyDescent="0.15">
      <c r="H170" s="647" t="s">
        <v>335</v>
      </c>
      <c r="I170" s="648">
        <f>'－77－'!N41</f>
        <v>98034</v>
      </c>
      <c r="J170" s="644">
        <f t="shared" si="6"/>
        <v>1.5372948540750686E-2</v>
      </c>
      <c r="K170" s="630"/>
      <c r="L170" s="641"/>
      <c r="M170" s="584"/>
      <c r="N170" s="639"/>
      <c r="O170" s="583"/>
      <c r="P170" s="580"/>
    </row>
    <row r="171" spans="8:16" x14ac:dyDescent="0.15">
      <c r="H171" s="647" t="s">
        <v>138</v>
      </c>
      <c r="I171" s="648">
        <f>'－77－'!N38</f>
        <v>1688139</v>
      </c>
      <c r="J171" s="644">
        <f t="shared" si="6"/>
        <v>0.26472115772726118</v>
      </c>
      <c r="K171" s="584"/>
      <c r="L171" s="641"/>
      <c r="M171" s="584"/>
      <c r="N171" s="639"/>
      <c r="O171" s="583"/>
      <c r="P171" s="580"/>
    </row>
    <row r="172" spans="8:16" x14ac:dyDescent="0.15">
      <c r="H172" s="649" t="s">
        <v>324</v>
      </c>
      <c r="I172" s="648">
        <f>'－77－'!N44</f>
        <v>338467</v>
      </c>
      <c r="J172" s="644">
        <f t="shared" si="6"/>
        <v>5.3075828526248675E-2</v>
      </c>
      <c r="K172" s="584"/>
      <c r="L172" s="584"/>
      <c r="M172" s="584"/>
      <c r="N172" s="639"/>
      <c r="O172" s="583"/>
      <c r="P172" s="580"/>
    </row>
    <row r="173" spans="8:16" x14ac:dyDescent="0.15">
      <c r="H173" s="649" t="s">
        <v>146</v>
      </c>
      <c r="I173" s="648">
        <f>'－77－'!N46</f>
        <v>113195</v>
      </c>
      <c r="J173" s="644">
        <f t="shared" si="6"/>
        <v>1.7750381603018076E-2</v>
      </c>
      <c r="K173" s="584"/>
      <c r="L173" s="584"/>
      <c r="M173" s="584"/>
      <c r="N173" s="639"/>
      <c r="O173" s="583"/>
      <c r="P173" s="580"/>
    </row>
    <row r="174" spans="8:16" x14ac:dyDescent="0.15">
      <c r="H174" s="649" t="s">
        <v>160</v>
      </c>
      <c r="I174" s="648">
        <f>'－77－'!N49</f>
        <v>142497</v>
      </c>
      <c r="J174" s="644">
        <f t="shared" si="6"/>
        <v>2.2345299061665855E-2</v>
      </c>
      <c r="K174" s="584"/>
      <c r="L174" s="584"/>
      <c r="M174" s="584"/>
      <c r="N174" s="639"/>
      <c r="O174" s="583"/>
      <c r="P174" s="580"/>
    </row>
    <row r="175" spans="8:16" x14ac:dyDescent="0.15">
      <c r="H175" s="604" t="s">
        <v>373</v>
      </c>
      <c r="I175" s="648">
        <f>I176-K180</f>
        <v>517627</v>
      </c>
      <c r="J175" s="644">
        <f t="shared" si="6"/>
        <v>8.1170341252046793E-2</v>
      </c>
      <c r="K175" s="584"/>
      <c r="L175" s="584"/>
      <c r="M175" s="584"/>
      <c r="N175" s="639"/>
      <c r="O175" s="583"/>
      <c r="P175" s="580"/>
    </row>
    <row r="176" spans="8:16" x14ac:dyDescent="0.15">
      <c r="H176" s="604" t="s">
        <v>195</v>
      </c>
      <c r="I176" s="648">
        <f>'－77－'!N36</f>
        <v>6377046</v>
      </c>
      <c r="J176" s="635">
        <f>SUM(J169:J175)</f>
        <v>1</v>
      </c>
      <c r="K176" s="584"/>
      <c r="L176" s="584"/>
      <c r="M176" s="584"/>
      <c r="N176" s="639"/>
      <c r="O176" s="583"/>
      <c r="P176" s="580"/>
    </row>
    <row r="177" spans="8:16" x14ac:dyDescent="0.15">
      <c r="H177" s="584"/>
      <c r="I177" s="584"/>
      <c r="J177" s="585"/>
      <c r="K177" s="584"/>
      <c r="L177" s="584"/>
      <c r="M177" s="584"/>
      <c r="N177" s="639"/>
      <c r="O177" s="583"/>
      <c r="P177" s="580"/>
    </row>
    <row r="178" spans="8:16" x14ac:dyDescent="0.15">
      <c r="H178" s="584"/>
      <c r="I178" s="584"/>
      <c r="J178" s="585"/>
      <c r="K178" s="584"/>
      <c r="L178" s="584"/>
      <c r="M178" s="584"/>
      <c r="N178" s="639"/>
      <c r="O178" s="583"/>
      <c r="P178" s="580"/>
    </row>
    <row r="179" spans="8:16" x14ac:dyDescent="0.15">
      <c r="H179" s="584"/>
      <c r="I179" s="584"/>
      <c r="J179" s="585"/>
      <c r="K179" s="597" t="s">
        <v>220</v>
      </c>
      <c r="L179" s="584"/>
      <c r="M179" s="584"/>
      <c r="N179" s="584"/>
      <c r="O179" s="580"/>
      <c r="P179" s="580"/>
    </row>
    <row r="180" spans="8:16" x14ac:dyDescent="0.15">
      <c r="H180" s="584"/>
      <c r="I180" s="584"/>
      <c r="J180" s="585"/>
      <c r="K180" s="650">
        <f>SUM(I169:I174)</f>
        <v>5859419</v>
      </c>
      <c r="L180" s="584"/>
      <c r="M180" s="584"/>
      <c r="N180" s="584"/>
      <c r="O180" s="580"/>
      <c r="P180" s="580"/>
    </row>
    <row r="181" spans="8:16" x14ac:dyDescent="0.15">
      <c r="H181" s="584"/>
      <c r="I181" s="584"/>
      <c r="J181" s="585"/>
      <c r="K181" s="584"/>
      <c r="L181" s="584"/>
      <c r="M181" s="584"/>
      <c r="N181" s="584"/>
      <c r="O181" s="580"/>
      <c r="P181" s="580"/>
    </row>
    <row r="182" spans="8:16" x14ac:dyDescent="0.15">
      <c r="H182" s="584"/>
      <c r="I182" s="584"/>
      <c r="J182" s="585"/>
      <c r="K182" s="584"/>
      <c r="L182" s="584"/>
      <c r="M182" s="584"/>
      <c r="N182" s="584"/>
      <c r="O182" s="580"/>
      <c r="P182" s="580"/>
    </row>
    <row r="183" spans="8:16" x14ac:dyDescent="0.15">
      <c r="H183" s="651"/>
      <c r="I183" s="651"/>
      <c r="J183" s="652"/>
      <c r="K183" s="651"/>
      <c r="L183" s="651"/>
      <c r="M183" s="651"/>
      <c r="N183" s="651"/>
    </row>
    <row r="184" spans="8:16" x14ac:dyDescent="0.15">
      <c r="H184" s="651"/>
      <c r="I184" s="651"/>
      <c r="J184" s="652"/>
      <c r="K184" s="651"/>
      <c r="L184" s="651"/>
      <c r="M184" s="651"/>
      <c r="N184" s="651"/>
    </row>
    <row r="185" spans="8:16" x14ac:dyDescent="0.15">
      <c r="H185" s="651"/>
      <c r="I185" s="651"/>
      <c r="J185" s="652"/>
      <c r="K185" s="651"/>
      <c r="L185" s="651"/>
      <c r="M185" s="651"/>
      <c r="N185" s="651"/>
    </row>
    <row r="186" spans="8:16" x14ac:dyDescent="0.15">
      <c r="H186" s="651"/>
      <c r="I186" s="651"/>
      <c r="J186" s="652"/>
      <c r="K186" s="651"/>
      <c r="L186" s="651"/>
      <c r="M186" s="651"/>
      <c r="N186" s="651"/>
    </row>
  </sheetData>
  <sheetProtection sheet="1"/>
  <mergeCells count="1">
    <mergeCell ref="A1:F1"/>
  </mergeCells>
  <phoneticPr fontId="8"/>
  <printOptions horizontalCentered="1" verticalCentered="1"/>
  <pageMargins left="0.59055118110236227" right="0.59055118110236227" top="0.19685039370078741" bottom="0.59055118110236227" header="0.39370078740157483" footer="0.39370078740157483"/>
  <pageSetup paperSize="9" scale="95" firstPageNumber="9" orientation="portrait" useFirstPageNumber="1" verticalDpi="300" r:id="rId1"/>
  <headerFooter scaleWithDoc="0" alignWithMargins="0">
    <oddFooter>&amp;C&amp;11－&amp;P－</oddFooter>
  </headerFooter>
  <rowBreaks count="2" manualBreakCount="2">
    <brk id="61" max="6" man="1"/>
    <brk id="12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M56"/>
  <sheetViews>
    <sheetView view="pageBreakPreview" zoomScale="95" zoomScaleNormal="100" zoomScaleSheetLayoutView="95" workbookViewId="0">
      <selection activeCell="AA37" sqref="AA37"/>
    </sheetView>
  </sheetViews>
  <sheetFormatPr defaultColWidth="9.140625" defaultRowHeight="15" customHeight="1" x14ac:dyDescent="0.15"/>
  <cols>
    <col min="1" max="1" width="2" style="69" customWidth="1"/>
    <col min="2" max="2" width="13.140625" style="69" customWidth="1"/>
    <col min="3" max="3" width="7.7109375" style="69" customWidth="1"/>
    <col min="4" max="4" width="8.7109375" style="69" customWidth="1"/>
    <col min="5" max="5" width="4.85546875" style="69" customWidth="1"/>
    <col min="6" max="6" width="5.42578125" style="69" customWidth="1"/>
    <col min="7" max="7" width="5.140625" style="69" customWidth="1"/>
    <col min="8" max="8" width="5.5703125" style="69" customWidth="1"/>
    <col min="9" max="9" width="7" style="69" customWidth="1"/>
    <col min="10" max="10" width="8.42578125" style="69" customWidth="1"/>
    <col min="11" max="11" width="5.7109375" style="69" customWidth="1"/>
    <col min="12" max="12" width="9.42578125" style="69" customWidth="1"/>
    <col min="13" max="13" width="5.5703125" style="69" customWidth="1"/>
    <col min="14" max="14" width="7.7109375" style="69" customWidth="1"/>
    <col min="15" max="15" width="5.28515625" style="69" customWidth="1"/>
    <col min="16" max="16" width="7.85546875" style="69" customWidth="1"/>
    <col min="17" max="17" width="6.28515625" style="69" customWidth="1"/>
    <col min="18" max="19" width="7.7109375" style="69" customWidth="1"/>
    <col min="20" max="20" width="8.7109375" style="69" customWidth="1"/>
    <col min="21" max="21" width="5.140625" style="69" customWidth="1"/>
    <col min="22" max="22" width="6.85546875" style="69" customWidth="1"/>
    <col min="23" max="23" width="6.5703125" style="69" customWidth="1"/>
    <col min="24" max="24" width="7" style="69" customWidth="1"/>
    <col min="25" max="26" width="7.140625" style="69" customWidth="1"/>
    <col min="27" max="28" width="6.85546875" style="69" customWidth="1"/>
    <col min="29" max="29" width="7.140625" style="69" customWidth="1"/>
    <col min="30" max="30" width="7.7109375" style="69" customWidth="1"/>
    <col min="31" max="31" width="7.28515625" style="69" customWidth="1"/>
    <col min="32" max="32" width="7.7109375" style="69" customWidth="1"/>
    <col min="33" max="33" width="7" style="69" customWidth="1"/>
    <col min="34" max="34" width="8.7109375" style="69" customWidth="1"/>
    <col min="35" max="35" width="5.7109375" style="69" customWidth="1"/>
    <col min="36" max="36" width="7.5703125" style="69" customWidth="1"/>
    <col min="37" max="37" width="7.7109375" style="69" customWidth="1"/>
    <col min="38" max="38" width="7.5703125" style="69" customWidth="1"/>
    <col min="39" max="40" width="9.140625" style="349" customWidth="1"/>
    <col min="41" max="16384" width="9.140625" style="349"/>
  </cols>
  <sheetData>
    <row r="1" spans="1:39" ht="15" customHeight="1" thickBot="1" x14ac:dyDescent="0.2">
      <c r="A1" s="348" t="s">
        <v>456</v>
      </c>
      <c r="B1" s="348"/>
      <c r="C1" s="348"/>
      <c r="D1" s="348"/>
      <c r="AJ1" s="539"/>
      <c r="AL1" s="539" t="s">
        <v>10</v>
      </c>
    </row>
    <row r="2" spans="1:39" ht="6.75" customHeight="1" x14ac:dyDescent="0.15">
      <c r="A2" s="699" t="s">
        <v>15</v>
      </c>
      <c r="B2" s="700"/>
      <c r="C2" s="711" t="s">
        <v>234</v>
      </c>
      <c r="D2" s="712"/>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1"/>
      <c r="AK2" s="350"/>
      <c r="AL2" s="352"/>
    </row>
    <row r="3" spans="1:39" ht="14.25" customHeight="1" x14ac:dyDescent="0.15">
      <c r="A3" s="701"/>
      <c r="B3" s="702"/>
      <c r="C3" s="713"/>
      <c r="D3" s="714"/>
      <c r="E3" s="723" t="s">
        <v>471</v>
      </c>
      <c r="F3" s="724"/>
      <c r="G3" s="720" t="s">
        <v>472</v>
      </c>
      <c r="H3" s="721"/>
      <c r="I3" s="721"/>
      <c r="J3" s="721"/>
      <c r="K3" s="721"/>
      <c r="L3" s="736"/>
      <c r="M3" s="720" t="s">
        <v>473</v>
      </c>
      <c r="N3" s="721"/>
      <c r="O3" s="721"/>
      <c r="P3" s="721"/>
      <c r="Q3" s="721"/>
      <c r="R3" s="721"/>
      <c r="S3" s="721"/>
      <c r="T3" s="721"/>
      <c r="U3" s="721"/>
      <c r="V3" s="721"/>
      <c r="W3" s="721"/>
      <c r="X3" s="721"/>
      <c r="Y3" s="721"/>
      <c r="Z3" s="721"/>
      <c r="AA3" s="721"/>
      <c r="AB3" s="721"/>
      <c r="AC3" s="721"/>
      <c r="AD3" s="721"/>
      <c r="AE3" s="721"/>
      <c r="AF3" s="721"/>
      <c r="AG3" s="721"/>
      <c r="AH3" s="721"/>
      <c r="AI3" s="721"/>
      <c r="AJ3" s="721"/>
      <c r="AK3" s="721"/>
      <c r="AL3" s="722"/>
    </row>
    <row r="4" spans="1:39" ht="28.5" customHeight="1" x14ac:dyDescent="0.15">
      <c r="A4" s="701"/>
      <c r="B4" s="702"/>
      <c r="C4" s="713"/>
      <c r="D4" s="714"/>
      <c r="E4" s="717" t="s">
        <v>470</v>
      </c>
      <c r="F4" s="718"/>
      <c r="G4" s="717" t="s">
        <v>235</v>
      </c>
      <c r="H4" s="718"/>
      <c r="I4" s="717" t="s">
        <v>281</v>
      </c>
      <c r="J4" s="718"/>
      <c r="K4" s="717" t="s">
        <v>282</v>
      </c>
      <c r="L4" s="718"/>
      <c r="M4" s="717" t="s">
        <v>337</v>
      </c>
      <c r="N4" s="718"/>
      <c r="O4" s="717" t="s">
        <v>239</v>
      </c>
      <c r="P4" s="718"/>
      <c r="Q4" s="717" t="s">
        <v>338</v>
      </c>
      <c r="R4" s="718"/>
      <c r="S4" s="717" t="s">
        <v>236</v>
      </c>
      <c r="T4" s="718"/>
      <c r="U4" s="717" t="s">
        <v>237</v>
      </c>
      <c r="V4" s="718"/>
      <c r="W4" s="717" t="s">
        <v>238</v>
      </c>
      <c r="X4" s="718"/>
      <c r="Y4" s="717" t="s">
        <v>240</v>
      </c>
      <c r="Z4" s="718"/>
      <c r="AA4" s="717" t="s">
        <v>241</v>
      </c>
      <c r="AB4" s="718"/>
      <c r="AC4" s="717" t="s">
        <v>242</v>
      </c>
      <c r="AD4" s="718"/>
      <c r="AE4" s="717" t="s">
        <v>243</v>
      </c>
      <c r="AF4" s="718"/>
      <c r="AG4" s="741" t="s">
        <v>336</v>
      </c>
      <c r="AH4" s="742"/>
      <c r="AI4" s="717" t="s">
        <v>244</v>
      </c>
      <c r="AJ4" s="718"/>
      <c r="AK4" s="717" t="s">
        <v>245</v>
      </c>
      <c r="AL4" s="737"/>
    </row>
    <row r="5" spans="1:39" ht="28.5" customHeight="1" x14ac:dyDescent="0.15">
      <c r="A5" s="701"/>
      <c r="B5" s="702"/>
      <c r="C5" s="715"/>
      <c r="D5" s="716"/>
      <c r="E5" s="715"/>
      <c r="F5" s="719"/>
      <c r="G5" s="715"/>
      <c r="H5" s="719"/>
      <c r="I5" s="715"/>
      <c r="J5" s="719"/>
      <c r="K5" s="715"/>
      <c r="L5" s="719"/>
      <c r="M5" s="715"/>
      <c r="N5" s="719"/>
      <c r="O5" s="715"/>
      <c r="P5" s="719"/>
      <c r="Q5" s="715"/>
      <c r="R5" s="719"/>
      <c r="S5" s="715"/>
      <c r="T5" s="719"/>
      <c r="U5" s="715"/>
      <c r="V5" s="719"/>
      <c r="W5" s="715"/>
      <c r="X5" s="719"/>
      <c r="Y5" s="715"/>
      <c r="Z5" s="719"/>
      <c r="AA5" s="715"/>
      <c r="AB5" s="719"/>
      <c r="AC5" s="715"/>
      <c r="AD5" s="719"/>
      <c r="AE5" s="715"/>
      <c r="AF5" s="719"/>
      <c r="AG5" s="743"/>
      <c r="AH5" s="744"/>
      <c r="AI5" s="715"/>
      <c r="AJ5" s="719"/>
      <c r="AK5" s="715"/>
      <c r="AL5" s="738"/>
    </row>
    <row r="6" spans="1:39" ht="15" customHeight="1" x14ac:dyDescent="0.15">
      <c r="A6" s="703"/>
      <c r="B6" s="704"/>
      <c r="C6" s="353" t="s">
        <v>12</v>
      </c>
      <c r="D6" s="354" t="s">
        <v>19</v>
      </c>
      <c r="E6" s="353" t="s">
        <v>12</v>
      </c>
      <c r="F6" s="353" t="s">
        <v>19</v>
      </c>
      <c r="G6" s="353" t="s">
        <v>12</v>
      </c>
      <c r="H6" s="353" t="s">
        <v>19</v>
      </c>
      <c r="I6" s="353" t="s">
        <v>12</v>
      </c>
      <c r="J6" s="353" t="s">
        <v>19</v>
      </c>
      <c r="K6" s="353" t="s">
        <v>12</v>
      </c>
      <c r="L6" s="353" t="s">
        <v>19</v>
      </c>
      <c r="M6" s="353" t="s">
        <v>12</v>
      </c>
      <c r="N6" s="353" t="s">
        <v>19</v>
      </c>
      <c r="O6" s="353" t="s">
        <v>12</v>
      </c>
      <c r="P6" s="353" t="s">
        <v>19</v>
      </c>
      <c r="Q6" s="353" t="s">
        <v>12</v>
      </c>
      <c r="R6" s="353" t="s">
        <v>19</v>
      </c>
      <c r="S6" s="353" t="s">
        <v>12</v>
      </c>
      <c r="T6" s="355" t="s">
        <v>19</v>
      </c>
      <c r="U6" s="356" t="s">
        <v>12</v>
      </c>
      <c r="V6" s="353" t="s">
        <v>19</v>
      </c>
      <c r="W6" s="353" t="s">
        <v>12</v>
      </c>
      <c r="X6" s="353" t="s">
        <v>19</v>
      </c>
      <c r="Y6" s="353" t="s">
        <v>12</v>
      </c>
      <c r="Z6" s="353" t="s">
        <v>19</v>
      </c>
      <c r="AA6" s="353" t="s">
        <v>12</v>
      </c>
      <c r="AB6" s="353" t="s">
        <v>19</v>
      </c>
      <c r="AC6" s="353" t="s">
        <v>12</v>
      </c>
      <c r="AD6" s="353" t="s">
        <v>19</v>
      </c>
      <c r="AE6" s="353" t="s">
        <v>12</v>
      </c>
      <c r="AF6" s="353" t="s">
        <v>19</v>
      </c>
      <c r="AG6" s="353" t="s">
        <v>12</v>
      </c>
      <c r="AH6" s="353" t="s">
        <v>19</v>
      </c>
      <c r="AI6" s="353" t="s">
        <v>283</v>
      </c>
      <c r="AJ6" s="353" t="s">
        <v>19</v>
      </c>
      <c r="AK6" s="353" t="s">
        <v>283</v>
      </c>
      <c r="AL6" s="357" t="s">
        <v>19</v>
      </c>
    </row>
    <row r="7" spans="1:39" s="361" customFormat="1" ht="22.5" customHeight="1" x14ac:dyDescent="0.15">
      <c r="A7" s="695" t="s">
        <v>284</v>
      </c>
      <c r="B7" s="696"/>
      <c r="C7" s="358">
        <v>5206</v>
      </c>
      <c r="D7" s="359">
        <v>55345</v>
      </c>
      <c r="E7" s="359">
        <v>1</v>
      </c>
      <c r="F7" s="359">
        <v>1</v>
      </c>
      <c r="G7" s="359">
        <v>2</v>
      </c>
      <c r="H7" s="359">
        <v>2</v>
      </c>
      <c r="I7" s="359">
        <v>415</v>
      </c>
      <c r="J7" s="359">
        <v>4202</v>
      </c>
      <c r="K7" s="359">
        <v>156</v>
      </c>
      <c r="L7" s="359">
        <v>2840</v>
      </c>
      <c r="M7" s="359">
        <v>4</v>
      </c>
      <c r="N7" s="359">
        <v>1072</v>
      </c>
      <c r="O7" s="359">
        <v>92</v>
      </c>
      <c r="P7" s="359">
        <v>1545</v>
      </c>
      <c r="Q7" s="359">
        <v>122</v>
      </c>
      <c r="R7" s="359">
        <v>3273</v>
      </c>
      <c r="S7" s="359">
        <v>1228</v>
      </c>
      <c r="T7" s="359">
        <v>15407</v>
      </c>
      <c r="U7" s="359">
        <v>85</v>
      </c>
      <c r="V7" s="359">
        <v>1009</v>
      </c>
      <c r="W7" s="359">
        <v>624</v>
      </c>
      <c r="X7" s="359">
        <v>1602</v>
      </c>
      <c r="Y7" s="359">
        <v>286</v>
      </c>
      <c r="Z7" s="359">
        <v>2175</v>
      </c>
      <c r="AA7" s="359">
        <v>690</v>
      </c>
      <c r="AB7" s="359">
        <v>3866</v>
      </c>
      <c r="AC7" s="359">
        <v>414</v>
      </c>
      <c r="AD7" s="359">
        <v>1698</v>
      </c>
      <c r="AE7" s="359">
        <v>241</v>
      </c>
      <c r="AF7" s="359">
        <v>1226</v>
      </c>
      <c r="AG7" s="359">
        <v>467</v>
      </c>
      <c r="AH7" s="359">
        <v>8074</v>
      </c>
      <c r="AI7" s="359">
        <v>21</v>
      </c>
      <c r="AJ7" s="359">
        <v>367</v>
      </c>
      <c r="AK7" s="359">
        <v>358</v>
      </c>
      <c r="AL7" s="360">
        <v>6986</v>
      </c>
    </row>
    <row r="8" spans="1:39" s="361" customFormat="1" ht="22.5" customHeight="1" x14ac:dyDescent="0.15">
      <c r="A8" s="362"/>
      <c r="B8" s="363" t="s">
        <v>20</v>
      </c>
      <c r="C8" s="364">
        <v>220</v>
      </c>
      <c r="D8" s="365">
        <v>1365</v>
      </c>
      <c r="E8" s="365">
        <v>0</v>
      </c>
      <c r="F8" s="365">
        <v>0</v>
      </c>
      <c r="G8" s="365">
        <v>0</v>
      </c>
      <c r="H8" s="365">
        <v>0</v>
      </c>
      <c r="I8" s="365">
        <v>22</v>
      </c>
      <c r="J8" s="365">
        <v>120</v>
      </c>
      <c r="K8" s="365">
        <v>6</v>
      </c>
      <c r="L8" s="365">
        <v>18</v>
      </c>
      <c r="M8" s="365">
        <v>0</v>
      </c>
      <c r="N8" s="365">
        <v>0</v>
      </c>
      <c r="O8" s="366">
        <v>0</v>
      </c>
      <c r="P8" s="366">
        <v>0</v>
      </c>
      <c r="Q8" s="366">
        <v>1</v>
      </c>
      <c r="R8" s="366">
        <v>9</v>
      </c>
      <c r="S8" s="366">
        <v>32</v>
      </c>
      <c r="T8" s="366">
        <v>212</v>
      </c>
      <c r="U8" s="366">
        <v>0</v>
      </c>
      <c r="V8" s="366">
        <v>0</v>
      </c>
      <c r="W8" s="366">
        <v>46</v>
      </c>
      <c r="X8" s="366">
        <v>82</v>
      </c>
      <c r="Y8" s="366">
        <v>10</v>
      </c>
      <c r="Z8" s="366">
        <v>73</v>
      </c>
      <c r="AA8" s="366">
        <v>22</v>
      </c>
      <c r="AB8" s="366">
        <v>147</v>
      </c>
      <c r="AC8" s="366">
        <v>12</v>
      </c>
      <c r="AD8" s="366">
        <v>86</v>
      </c>
      <c r="AE8" s="366">
        <v>14</v>
      </c>
      <c r="AF8" s="366">
        <v>31</v>
      </c>
      <c r="AG8" s="366">
        <v>34</v>
      </c>
      <c r="AH8" s="366">
        <v>274</v>
      </c>
      <c r="AI8" s="366">
        <v>1</v>
      </c>
      <c r="AJ8" s="366">
        <v>224</v>
      </c>
      <c r="AK8" s="366">
        <v>20</v>
      </c>
      <c r="AL8" s="367">
        <v>89</v>
      </c>
      <c r="AM8" s="361" t="s">
        <v>374</v>
      </c>
    </row>
    <row r="9" spans="1:39" s="361" customFormat="1" ht="22.5" customHeight="1" x14ac:dyDescent="0.15">
      <c r="A9" s="362"/>
      <c r="B9" s="368" t="s">
        <v>21</v>
      </c>
      <c r="C9" s="364">
        <v>207</v>
      </c>
      <c r="D9" s="365">
        <v>1207</v>
      </c>
      <c r="E9" s="365">
        <v>1</v>
      </c>
      <c r="F9" s="365">
        <v>1</v>
      </c>
      <c r="G9" s="365">
        <v>0</v>
      </c>
      <c r="H9" s="365">
        <v>0</v>
      </c>
      <c r="I9" s="365">
        <v>27</v>
      </c>
      <c r="J9" s="365">
        <v>157</v>
      </c>
      <c r="K9" s="365">
        <v>6</v>
      </c>
      <c r="L9" s="365">
        <v>37</v>
      </c>
      <c r="M9" s="365">
        <v>0</v>
      </c>
      <c r="N9" s="365">
        <v>0</v>
      </c>
      <c r="O9" s="366">
        <v>2</v>
      </c>
      <c r="P9" s="366">
        <v>9</v>
      </c>
      <c r="Q9" s="366">
        <v>8</v>
      </c>
      <c r="R9" s="366">
        <v>15</v>
      </c>
      <c r="S9" s="366">
        <v>34</v>
      </c>
      <c r="T9" s="366">
        <v>109</v>
      </c>
      <c r="U9" s="366">
        <v>4</v>
      </c>
      <c r="V9" s="366">
        <v>55</v>
      </c>
      <c r="W9" s="366">
        <v>23</v>
      </c>
      <c r="X9" s="366">
        <v>38</v>
      </c>
      <c r="Y9" s="366">
        <v>18</v>
      </c>
      <c r="Z9" s="366">
        <v>77</v>
      </c>
      <c r="AA9" s="366">
        <v>25</v>
      </c>
      <c r="AB9" s="366">
        <v>70</v>
      </c>
      <c r="AC9" s="366">
        <v>15</v>
      </c>
      <c r="AD9" s="366">
        <v>76</v>
      </c>
      <c r="AE9" s="366">
        <v>16</v>
      </c>
      <c r="AF9" s="366">
        <v>28</v>
      </c>
      <c r="AG9" s="366">
        <v>17</v>
      </c>
      <c r="AH9" s="366">
        <v>132</v>
      </c>
      <c r="AI9" s="366">
        <v>1</v>
      </c>
      <c r="AJ9" s="366">
        <v>56</v>
      </c>
      <c r="AK9" s="366">
        <v>10</v>
      </c>
      <c r="AL9" s="367">
        <v>347</v>
      </c>
      <c r="AM9" s="361" t="s">
        <v>375</v>
      </c>
    </row>
    <row r="10" spans="1:39" s="361" customFormat="1" ht="22.5" customHeight="1" x14ac:dyDescent="0.15">
      <c r="A10" s="362"/>
      <c r="B10" s="368" t="s">
        <v>172</v>
      </c>
      <c r="C10" s="364">
        <v>435</v>
      </c>
      <c r="D10" s="365">
        <v>4682</v>
      </c>
      <c r="E10" s="365">
        <v>0</v>
      </c>
      <c r="F10" s="365">
        <v>0</v>
      </c>
      <c r="G10" s="365">
        <v>0</v>
      </c>
      <c r="H10" s="365">
        <v>0</v>
      </c>
      <c r="I10" s="365">
        <v>40</v>
      </c>
      <c r="J10" s="365">
        <v>430</v>
      </c>
      <c r="K10" s="365">
        <v>11</v>
      </c>
      <c r="L10" s="365">
        <v>205</v>
      </c>
      <c r="M10" s="365">
        <v>0</v>
      </c>
      <c r="N10" s="365">
        <v>0</v>
      </c>
      <c r="O10" s="366">
        <v>6</v>
      </c>
      <c r="P10" s="366">
        <v>29</v>
      </c>
      <c r="Q10" s="366">
        <v>2</v>
      </c>
      <c r="R10" s="366">
        <v>5</v>
      </c>
      <c r="S10" s="366">
        <v>98</v>
      </c>
      <c r="T10" s="366">
        <v>772</v>
      </c>
      <c r="U10" s="366">
        <v>8</v>
      </c>
      <c r="V10" s="366">
        <v>37</v>
      </c>
      <c r="W10" s="366">
        <v>56</v>
      </c>
      <c r="X10" s="366">
        <v>193</v>
      </c>
      <c r="Y10" s="366">
        <v>29</v>
      </c>
      <c r="Z10" s="366">
        <v>254</v>
      </c>
      <c r="AA10" s="366">
        <v>48</v>
      </c>
      <c r="AB10" s="366">
        <v>404</v>
      </c>
      <c r="AC10" s="366">
        <v>45</v>
      </c>
      <c r="AD10" s="366">
        <v>116</v>
      </c>
      <c r="AE10" s="366">
        <v>20</v>
      </c>
      <c r="AF10" s="366">
        <v>160</v>
      </c>
      <c r="AG10" s="366">
        <v>48</v>
      </c>
      <c r="AH10" s="366">
        <v>1824</v>
      </c>
      <c r="AI10" s="366">
        <v>2</v>
      </c>
      <c r="AJ10" s="366">
        <v>10</v>
      </c>
      <c r="AK10" s="366">
        <v>22</v>
      </c>
      <c r="AL10" s="367">
        <v>243</v>
      </c>
      <c r="AM10" s="361" t="s">
        <v>376</v>
      </c>
    </row>
    <row r="11" spans="1:39" s="361" customFormat="1" ht="22.5" customHeight="1" x14ac:dyDescent="0.15">
      <c r="A11" s="362"/>
      <c r="B11" s="368" t="s">
        <v>23</v>
      </c>
      <c r="C11" s="364">
        <v>557</v>
      </c>
      <c r="D11" s="365">
        <v>8972</v>
      </c>
      <c r="E11" s="365">
        <v>0</v>
      </c>
      <c r="F11" s="365">
        <v>0</v>
      </c>
      <c r="G11" s="365">
        <v>0</v>
      </c>
      <c r="H11" s="365">
        <v>0</v>
      </c>
      <c r="I11" s="365">
        <v>50</v>
      </c>
      <c r="J11" s="365">
        <v>970</v>
      </c>
      <c r="K11" s="365">
        <v>15</v>
      </c>
      <c r="L11" s="365">
        <v>329</v>
      </c>
      <c r="M11" s="365">
        <v>3</v>
      </c>
      <c r="N11" s="366">
        <v>1071</v>
      </c>
      <c r="O11" s="366">
        <v>10</v>
      </c>
      <c r="P11" s="366">
        <v>173</v>
      </c>
      <c r="Q11" s="366">
        <v>8</v>
      </c>
      <c r="R11" s="366">
        <v>121</v>
      </c>
      <c r="S11" s="366">
        <v>143</v>
      </c>
      <c r="T11" s="366">
        <v>2041</v>
      </c>
      <c r="U11" s="366">
        <v>12</v>
      </c>
      <c r="V11" s="366">
        <v>162</v>
      </c>
      <c r="W11" s="366">
        <v>40</v>
      </c>
      <c r="X11" s="366">
        <v>308</v>
      </c>
      <c r="Y11" s="366">
        <v>32</v>
      </c>
      <c r="Z11" s="366">
        <v>278</v>
      </c>
      <c r="AA11" s="366">
        <v>84</v>
      </c>
      <c r="AB11" s="366">
        <v>504</v>
      </c>
      <c r="AC11" s="366">
        <v>41</v>
      </c>
      <c r="AD11" s="366">
        <v>194</v>
      </c>
      <c r="AE11" s="366">
        <v>24</v>
      </c>
      <c r="AF11" s="366">
        <v>192</v>
      </c>
      <c r="AG11" s="366">
        <v>43</v>
      </c>
      <c r="AH11" s="366">
        <v>1030</v>
      </c>
      <c r="AI11" s="366">
        <v>2</v>
      </c>
      <c r="AJ11" s="366">
        <v>10</v>
      </c>
      <c r="AK11" s="366">
        <v>50</v>
      </c>
      <c r="AL11" s="367">
        <v>1589</v>
      </c>
      <c r="AM11" s="361" t="s">
        <v>377</v>
      </c>
    </row>
    <row r="12" spans="1:39" s="361" customFormat="1" ht="22.5" customHeight="1" x14ac:dyDescent="0.15">
      <c r="A12" s="362"/>
      <c r="B12" s="368" t="s">
        <v>24</v>
      </c>
      <c r="C12" s="364">
        <v>271</v>
      </c>
      <c r="D12" s="365">
        <v>3273</v>
      </c>
      <c r="E12" s="365">
        <v>0</v>
      </c>
      <c r="F12" s="365">
        <v>0</v>
      </c>
      <c r="G12" s="365">
        <v>0</v>
      </c>
      <c r="H12" s="365">
        <v>0</v>
      </c>
      <c r="I12" s="365">
        <v>16</v>
      </c>
      <c r="J12" s="365">
        <v>153</v>
      </c>
      <c r="K12" s="365">
        <v>17</v>
      </c>
      <c r="L12" s="365">
        <v>429</v>
      </c>
      <c r="M12" s="365">
        <v>0</v>
      </c>
      <c r="N12" s="365">
        <v>0</v>
      </c>
      <c r="O12" s="366">
        <v>1</v>
      </c>
      <c r="P12" s="366">
        <v>15</v>
      </c>
      <c r="Q12" s="366">
        <v>4</v>
      </c>
      <c r="R12" s="366">
        <v>142</v>
      </c>
      <c r="S12" s="366">
        <v>62</v>
      </c>
      <c r="T12" s="366">
        <v>1155</v>
      </c>
      <c r="U12" s="366">
        <v>10</v>
      </c>
      <c r="V12" s="366">
        <v>256</v>
      </c>
      <c r="W12" s="366">
        <v>12</v>
      </c>
      <c r="X12" s="366">
        <v>65</v>
      </c>
      <c r="Y12" s="366">
        <v>28</v>
      </c>
      <c r="Z12" s="366">
        <v>175</v>
      </c>
      <c r="AA12" s="366">
        <v>38</v>
      </c>
      <c r="AB12" s="366">
        <v>204</v>
      </c>
      <c r="AC12" s="366">
        <v>14</v>
      </c>
      <c r="AD12" s="366">
        <v>29</v>
      </c>
      <c r="AE12" s="366">
        <v>17</v>
      </c>
      <c r="AF12" s="366">
        <v>55</v>
      </c>
      <c r="AG12" s="366">
        <v>21</v>
      </c>
      <c r="AH12" s="366">
        <v>174</v>
      </c>
      <c r="AI12" s="366">
        <v>0</v>
      </c>
      <c r="AJ12" s="366">
        <v>0</v>
      </c>
      <c r="AK12" s="366">
        <v>31</v>
      </c>
      <c r="AL12" s="367">
        <v>421</v>
      </c>
      <c r="AM12" s="361" t="s">
        <v>378</v>
      </c>
    </row>
    <row r="13" spans="1:39" s="361" customFormat="1" ht="22.5" customHeight="1" x14ac:dyDescent="0.15">
      <c r="A13" s="362"/>
      <c r="B13" s="368" t="s">
        <v>25</v>
      </c>
      <c r="C13" s="364">
        <v>454</v>
      </c>
      <c r="D13" s="365">
        <v>3690</v>
      </c>
      <c r="E13" s="365">
        <v>0</v>
      </c>
      <c r="F13" s="365">
        <v>0</v>
      </c>
      <c r="G13" s="365">
        <v>0</v>
      </c>
      <c r="H13" s="365">
        <v>0</v>
      </c>
      <c r="I13" s="365">
        <v>20</v>
      </c>
      <c r="J13" s="365">
        <v>124</v>
      </c>
      <c r="K13" s="365">
        <v>7</v>
      </c>
      <c r="L13" s="365">
        <v>13</v>
      </c>
      <c r="M13" s="365">
        <v>0</v>
      </c>
      <c r="N13" s="365">
        <v>0</v>
      </c>
      <c r="O13" s="366">
        <v>13</v>
      </c>
      <c r="P13" s="366">
        <v>83</v>
      </c>
      <c r="Q13" s="366">
        <v>7</v>
      </c>
      <c r="R13" s="366">
        <v>56</v>
      </c>
      <c r="S13" s="366">
        <v>122</v>
      </c>
      <c r="T13" s="366">
        <v>1666</v>
      </c>
      <c r="U13" s="366">
        <v>8</v>
      </c>
      <c r="V13" s="366">
        <v>96</v>
      </c>
      <c r="W13" s="366">
        <v>50</v>
      </c>
      <c r="X13" s="366">
        <v>115</v>
      </c>
      <c r="Y13" s="366">
        <v>22</v>
      </c>
      <c r="Z13" s="366">
        <v>130</v>
      </c>
      <c r="AA13" s="366">
        <v>64</v>
      </c>
      <c r="AB13" s="366">
        <v>304</v>
      </c>
      <c r="AC13" s="366">
        <v>57</v>
      </c>
      <c r="AD13" s="366">
        <v>193</v>
      </c>
      <c r="AE13" s="366">
        <v>26</v>
      </c>
      <c r="AF13" s="366">
        <v>91</v>
      </c>
      <c r="AG13" s="366">
        <v>37</v>
      </c>
      <c r="AH13" s="366">
        <v>670</v>
      </c>
      <c r="AI13" s="366">
        <v>3</v>
      </c>
      <c r="AJ13" s="366">
        <v>14</v>
      </c>
      <c r="AK13" s="366">
        <v>18</v>
      </c>
      <c r="AL13" s="367">
        <v>135</v>
      </c>
      <c r="AM13" s="361" t="s">
        <v>379</v>
      </c>
    </row>
    <row r="14" spans="1:39" s="361" customFormat="1" ht="22.5" customHeight="1" x14ac:dyDescent="0.15">
      <c r="A14" s="362"/>
      <c r="B14" s="368" t="s">
        <v>26</v>
      </c>
      <c r="C14" s="364">
        <v>382</v>
      </c>
      <c r="D14" s="365">
        <v>1561</v>
      </c>
      <c r="E14" s="365">
        <v>0</v>
      </c>
      <c r="F14" s="365">
        <v>0</v>
      </c>
      <c r="G14" s="365">
        <v>0</v>
      </c>
      <c r="H14" s="365">
        <v>0</v>
      </c>
      <c r="I14" s="365">
        <v>11</v>
      </c>
      <c r="J14" s="365">
        <v>57</v>
      </c>
      <c r="K14" s="365">
        <v>5</v>
      </c>
      <c r="L14" s="365">
        <v>15</v>
      </c>
      <c r="M14" s="365">
        <v>0</v>
      </c>
      <c r="N14" s="365">
        <v>0</v>
      </c>
      <c r="O14" s="366">
        <v>6</v>
      </c>
      <c r="P14" s="366">
        <v>71</v>
      </c>
      <c r="Q14" s="366">
        <v>4</v>
      </c>
      <c r="R14" s="366">
        <v>114</v>
      </c>
      <c r="S14" s="366">
        <v>49</v>
      </c>
      <c r="T14" s="366">
        <v>178</v>
      </c>
      <c r="U14" s="366">
        <v>6</v>
      </c>
      <c r="V14" s="366">
        <v>74</v>
      </c>
      <c r="W14" s="366">
        <v>32</v>
      </c>
      <c r="X14" s="366">
        <v>91</v>
      </c>
      <c r="Y14" s="366">
        <v>21</v>
      </c>
      <c r="Z14" s="366">
        <v>105</v>
      </c>
      <c r="AA14" s="366">
        <v>171</v>
      </c>
      <c r="AB14" s="366">
        <v>492</v>
      </c>
      <c r="AC14" s="366">
        <v>30</v>
      </c>
      <c r="AD14" s="366">
        <v>102</v>
      </c>
      <c r="AE14" s="366">
        <v>14</v>
      </c>
      <c r="AF14" s="366">
        <v>50</v>
      </c>
      <c r="AG14" s="366">
        <v>21</v>
      </c>
      <c r="AH14" s="366">
        <v>184</v>
      </c>
      <c r="AI14" s="366">
        <v>0</v>
      </c>
      <c r="AJ14" s="366">
        <v>0</v>
      </c>
      <c r="AK14" s="366">
        <v>12</v>
      </c>
      <c r="AL14" s="367">
        <v>28</v>
      </c>
      <c r="AM14" s="361" t="s">
        <v>380</v>
      </c>
    </row>
    <row r="15" spans="1:39" s="361" customFormat="1" ht="22.5" customHeight="1" x14ac:dyDescent="0.15">
      <c r="A15" s="362"/>
      <c r="B15" s="368" t="s">
        <v>27</v>
      </c>
      <c r="C15" s="364">
        <v>436</v>
      </c>
      <c r="D15" s="365">
        <v>2788</v>
      </c>
      <c r="E15" s="365">
        <v>0</v>
      </c>
      <c r="F15" s="365">
        <v>0</v>
      </c>
      <c r="G15" s="365">
        <v>0</v>
      </c>
      <c r="H15" s="365">
        <v>0</v>
      </c>
      <c r="I15" s="365">
        <v>30</v>
      </c>
      <c r="J15" s="365">
        <v>152</v>
      </c>
      <c r="K15" s="365">
        <v>10</v>
      </c>
      <c r="L15" s="365">
        <v>111</v>
      </c>
      <c r="M15" s="365">
        <v>0</v>
      </c>
      <c r="N15" s="365">
        <v>0</v>
      </c>
      <c r="O15" s="366">
        <v>6</v>
      </c>
      <c r="P15" s="366">
        <v>18</v>
      </c>
      <c r="Q15" s="366">
        <v>3</v>
      </c>
      <c r="R15" s="366">
        <v>109</v>
      </c>
      <c r="S15" s="366">
        <v>100</v>
      </c>
      <c r="T15" s="366">
        <v>697</v>
      </c>
      <c r="U15" s="366">
        <v>6</v>
      </c>
      <c r="V15" s="366">
        <v>54</v>
      </c>
      <c r="W15" s="366">
        <v>92</v>
      </c>
      <c r="X15" s="366">
        <v>164</v>
      </c>
      <c r="Y15" s="366">
        <v>23</v>
      </c>
      <c r="Z15" s="366">
        <v>155</v>
      </c>
      <c r="AA15" s="366">
        <v>27</v>
      </c>
      <c r="AB15" s="366">
        <v>150</v>
      </c>
      <c r="AC15" s="366">
        <v>44</v>
      </c>
      <c r="AD15" s="366">
        <v>132</v>
      </c>
      <c r="AE15" s="366">
        <v>22</v>
      </c>
      <c r="AF15" s="366">
        <v>123</v>
      </c>
      <c r="AG15" s="366">
        <v>52</v>
      </c>
      <c r="AH15" s="366">
        <v>708</v>
      </c>
      <c r="AI15" s="366">
        <v>3</v>
      </c>
      <c r="AJ15" s="366">
        <v>14</v>
      </c>
      <c r="AK15" s="366">
        <v>18</v>
      </c>
      <c r="AL15" s="367">
        <v>201</v>
      </c>
      <c r="AM15" s="361" t="s">
        <v>381</v>
      </c>
    </row>
    <row r="16" spans="1:39" s="361" customFormat="1" ht="22.5" customHeight="1" x14ac:dyDescent="0.15">
      <c r="A16" s="362"/>
      <c r="B16" s="368" t="s">
        <v>28</v>
      </c>
      <c r="C16" s="364">
        <v>140</v>
      </c>
      <c r="D16" s="365">
        <v>775</v>
      </c>
      <c r="E16" s="365">
        <v>0</v>
      </c>
      <c r="F16" s="365">
        <v>0</v>
      </c>
      <c r="G16" s="365">
        <v>0</v>
      </c>
      <c r="H16" s="365">
        <v>0</v>
      </c>
      <c r="I16" s="365">
        <v>9</v>
      </c>
      <c r="J16" s="365">
        <v>54</v>
      </c>
      <c r="K16" s="365">
        <v>4</v>
      </c>
      <c r="L16" s="365">
        <v>10</v>
      </c>
      <c r="M16" s="365">
        <v>0</v>
      </c>
      <c r="N16" s="365">
        <v>0</v>
      </c>
      <c r="O16" s="366">
        <v>3</v>
      </c>
      <c r="P16" s="366">
        <v>11</v>
      </c>
      <c r="Q16" s="366">
        <v>3</v>
      </c>
      <c r="R16" s="366">
        <v>9</v>
      </c>
      <c r="S16" s="366">
        <v>37</v>
      </c>
      <c r="T16" s="366">
        <v>302</v>
      </c>
      <c r="U16" s="366">
        <v>4</v>
      </c>
      <c r="V16" s="366">
        <v>13</v>
      </c>
      <c r="W16" s="366">
        <v>20</v>
      </c>
      <c r="X16" s="366">
        <v>43</v>
      </c>
      <c r="Y16" s="366">
        <v>5</v>
      </c>
      <c r="Z16" s="366">
        <v>19</v>
      </c>
      <c r="AA16" s="366">
        <v>16</v>
      </c>
      <c r="AB16" s="366">
        <v>55</v>
      </c>
      <c r="AC16" s="366">
        <v>9</v>
      </c>
      <c r="AD16" s="366">
        <v>12</v>
      </c>
      <c r="AE16" s="366">
        <v>7</v>
      </c>
      <c r="AF16" s="366">
        <v>60</v>
      </c>
      <c r="AG16" s="366">
        <v>13</v>
      </c>
      <c r="AH16" s="366">
        <v>104</v>
      </c>
      <c r="AI16" s="366">
        <v>0</v>
      </c>
      <c r="AJ16" s="366">
        <v>0</v>
      </c>
      <c r="AK16" s="366">
        <v>10</v>
      </c>
      <c r="AL16" s="367">
        <v>83</v>
      </c>
      <c r="AM16" s="361" t="s">
        <v>382</v>
      </c>
    </row>
    <row r="17" spans="1:39" s="361" customFormat="1" ht="22.5" customHeight="1" x14ac:dyDescent="0.15">
      <c r="A17" s="362"/>
      <c r="B17" s="368" t="s">
        <v>29</v>
      </c>
      <c r="C17" s="364">
        <v>4</v>
      </c>
      <c r="D17" s="365">
        <v>222</v>
      </c>
      <c r="E17" s="365">
        <v>0</v>
      </c>
      <c r="F17" s="365">
        <v>0</v>
      </c>
      <c r="G17" s="365">
        <v>0</v>
      </c>
      <c r="H17" s="365">
        <v>0</v>
      </c>
      <c r="I17" s="365">
        <v>0</v>
      </c>
      <c r="J17" s="365">
        <v>0</v>
      </c>
      <c r="K17" s="365">
        <v>0</v>
      </c>
      <c r="L17" s="365">
        <v>0</v>
      </c>
      <c r="M17" s="365">
        <v>0</v>
      </c>
      <c r="N17" s="365">
        <v>0</v>
      </c>
      <c r="O17" s="366">
        <v>2</v>
      </c>
      <c r="P17" s="366">
        <v>40</v>
      </c>
      <c r="Q17" s="366">
        <v>1</v>
      </c>
      <c r="R17" s="366">
        <v>173</v>
      </c>
      <c r="S17" s="366">
        <v>1</v>
      </c>
      <c r="T17" s="366">
        <v>9</v>
      </c>
      <c r="U17" s="366">
        <v>0</v>
      </c>
      <c r="V17" s="366">
        <v>0</v>
      </c>
      <c r="W17" s="365">
        <v>0</v>
      </c>
      <c r="X17" s="366">
        <v>0</v>
      </c>
      <c r="Y17" s="366">
        <v>0</v>
      </c>
      <c r="Z17" s="366">
        <v>0</v>
      </c>
      <c r="AA17" s="365">
        <v>0</v>
      </c>
      <c r="AB17" s="366">
        <v>0</v>
      </c>
      <c r="AC17" s="366">
        <v>0</v>
      </c>
      <c r="AD17" s="366">
        <v>0</v>
      </c>
      <c r="AE17" s="366">
        <v>0</v>
      </c>
      <c r="AF17" s="366">
        <v>0</v>
      </c>
      <c r="AG17" s="365">
        <v>0</v>
      </c>
      <c r="AH17" s="366">
        <v>0</v>
      </c>
      <c r="AI17" s="366">
        <v>0</v>
      </c>
      <c r="AJ17" s="366">
        <v>0</v>
      </c>
      <c r="AK17" s="366">
        <v>0</v>
      </c>
      <c r="AL17" s="367">
        <v>0</v>
      </c>
      <c r="AM17" s="361" t="s">
        <v>383</v>
      </c>
    </row>
    <row r="18" spans="1:39" s="361" customFormat="1" ht="22.5" customHeight="1" x14ac:dyDescent="0.15">
      <c r="A18" s="362"/>
      <c r="B18" s="368" t="s">
        <v>30</v>
      </c>
      <c r="C18" s="364">
        <v>305</v>
      </c>
      <c r="D18" s="365">
        <v>5798</v>
      </c>
      <c r="E18" s="365">
        <v>0</v>
      </c>
      <c r="F18" s="365">
        <v>0</v>
      </c>
      <c r="G18" s="365">
        <v>0</v>
      </c>
      <c r="H18" s="365">
        <v>0</v>
      </c>
      <c r="I18" s="365">
        <v>23</v>
      </c>
      <c r="J18" s="365">
        <v>345</v>
      </c>
      <c r="K18" s="365">
        <v>17</v>
      </c>
      <c r="L18" s="365">
        <v>601</v>
      </c>
      <c r="M18" s="365">
        <v>0</v>
      </c>
      <c r="N18" s="365">
        <v>0</v>
      </c>
      <c r="O18" s="366">
        <v>19</v>
      </c>
      <c r="P18" s="366">
        <v>326</v>
      </c>
      <c r="Q18" s="366">
        <v>11</v>
      </c>
      <c r="R18" s="366">
        <v>351</v>
      </c>
      <c r="S18" s="366">
        <v>85</v>
      </c>
      <c r="T18" s="366">
        <v>1304</v>
      </c>
      <c r="U18" s="366">
        <v>7</v>
      </c>
      <c r="V18" s="366">
        <v>39</v>
      </c>
      <c r="W18" s="366">
        <v>34</v>
      </c>
      <c r="X18" s="366">
        <v>82</v>
      </c>
      <c r="Y18" s="366">
        <v>19</v>
      </c>
      <c r="Z18" s="366">
        <v>414</v>
      </c>
      <c r="AA18" s="366">
        <v>25</v>
      </c>
      <c r="AB18" s="366">
        <v>111</v>
      </c>
      <c r="AC18" s="366">
        <v>14</v>
      </c>
      <c r="AD18" s="366">
        <v>103</v>
      </c>
      <c r="AE18" s="366">
        <v>9</v>
      </c>
      <c r="AF18" s="366">
        <v>76</v>
      </c>
      <c r="AG18" s="366">
        <v>16</v>
      </c>
      <c r="AH18" s="366">
        <v>121</v>
      </c>
      <c r="AI18" s="366">
        <v>1</v>
      </c>
      <c r="AJ18" s="366">
        <v>3</v>
      </c>
      <c r="AK18" s="366">
        <v>25</v>
      </c>
      <c r="AL18" s="367">
        <v>1922</v>
      </c>
      <c r="AM18" s="361" t="s">
        <v>384</v>
      </c>
    </row>
    <row r="19" spans="1:39" s="361" customFormat="1" ht="22.5" customHeight="1" x14ac:dyDescent="0.15">
      <c r="A19" s="362"/>
      <c r="B19" s="368" t="s">
        <v>31</v>
      </c>
      <c r="C19" s="364">
        <v>320</v>
      </c>
      <c r="D19" s="365">
        <v>1985</v>
      </c>
      <c r="E19" s="365">
        <v>0</v>
      </c>
      <c r="F19" s="365">
        <v>0</v>
      </c>
      <c r="G19" s="365">
        <v>1</v>
      </c>
      <c r="H19" s="365">
        <v>0</v>
      </c>
      <c r="I19" s="365">
        <v>15</v>
      </c>
      <c r="J19" s="365">
        <v>146</v>
      </c>
      <c r="K19" s="365">
        <v>5</v>
      </c>
      <c r="L19" s="365">
        <v>13</v>
      </c>
      <c r="M19" s="365">
        <v>0</v>
      </c>
      <c r="N19" s="365">
        <v>0</v>
      </c>
      <c r="O19" s="366">
        <v>4</v>
      </c>
      <c r="P19" s="366">
        <v>132</v>
      </c>
      <c r="Q19" s="366">
        <v>2</v>
      </c>
      <c r="R19" s="366">
        <v>67</v>
      </c>
      <c r="S19" s="366">
        <v>63</v>
      </c>
      <c r="T19" s="366">
        <v>467</v>
      </c>
      <c r="U19" s="366">
        <v>3</v>
      </c>
      <c r="V19" s="366">
        <v>80</v>
      </c>
      <c r="W19" s="366">
        <v>50</v>
      </c>
      <c r="X19" s="366">
        <v>86</v>
      </c>
      <c r="Y19" s="366">
        <v>16</v>
      </c>
      <c r="Z19" s="366">
        <v>47</v>
      </c>
      <c r="AA19" s="366">
        <v>53</v>
      </c>
      <c r="AB19" s="366">
        <v>262</v>
      </c>
      <c r="AC19" s="366">
        <v>40</v>
      </c>
      <c r="AD19" s="366">
        <v>104</v>
      </c>
      <c r="AE19" s="366">
        <v>17</v>
      </c>
      <c r="AF19" s="366">
        <v>26</v>
      </c>
      <c r="AG19" s="366">
        <v>30</v>
      </c>
      <c r="AH19" s="366">
        <v>339</v>
      </c>
      <c r="AI19" s="366">
        <v>2</v>
      </c>
      <c r="AJ19" s="366">
        <v>9</v>
      </c>
      <c r="AK19" s="366">
        <v>19</v>
      </c>
      <c r="AL19" s="367">
        <v>207</v>
      </c>
      <c r="AM19" s="361" t="s">
        <v>385</v>
      </c>
    </row>
    <row r="20" spans="1:39" s="361" customFormat="1" ht="22.5" customHeight="1" x14ac:dyDescent="0.15">
      <c r="A20" s="362"/>
      <c r="B20" s="368" t="s">
        <v>32</v>
      </c>
      <c r="C20" s="364">
        <v>85</v>
      </c>
      <c r="D20" s="365">
        <v>943</v>
      </c>
      <c r="E20" s="365">
        <v>0</v>
      </c>
      <c r="F20" s="365">
        <v>0</v>
      </c>
      <c r="G20" s="365">
        <v>0</v>
      </c>
      <c r="H20" s="365">
        <v>0</v>
      </c>
      <c r="I20" s="365">
        <v>15</v>
      </c>
      <c r="J20" s="365">
        <v>115</v>
      </c>
      <c r="K20" s="365">
        <v>5</v>
      </c>
      <c r="L20" s="365">
        <v>19</v>
      </c>
      <c r="M20" s="365">
        <v>0</v>
      </c>
      <c r="N20" s="365">
        <v>0</v>
      </c>
      <c r="O20" s="366">
        <v>3</v>
      </c>
      <c r="P20" s="366">
        <v>291</v>
      </c>
      <c r="Q20" s="366">
        <v>2</v>
      </c>
      <c r="R20" s="366">
        <v>9</v>
      </c>
      <c r="S20" s="366">
        <v>12</v>
      </c>
      <c r="T20" s="366">
        <v>54</v>
      </c>
      <c r="U20" s="366">
        <v>0</v>
      </c>
      <c r="V20" s="366">
        <v>0</v>
      </c>
      <c r="W20" s="366">
        <v>5</v>
      </c>
      <c r="X20" s="366">
        <v>10</v>
      </c>
      <c r="Y20" s="366">
        <v>1</v>
      </c>
      <c r="Z20" s="366">
        <v>4</v>
      </c>
      <c r="AA20" s="366">
        <v>4</v>
      </c>
      <c r="AB20" s="366">
        <v>73</v>
      </c>
      <c r="AC20" s="366">
        <v>4</v>
      </c>
      <c r="AD20" s="366">
        <v>95</v>
      </c>
      <c r="AE20" s="366">
        <v>2</v>
      </c>
      <c r="AF20" s="366">
        <v>90</v>
      </c>
      <c r="AG20" s="366">
        <v>13</v>
      </c>
      <c r="AH20" s="366">
        <v>121</v>
      </c>
      <c r="AI20" s="366">
        <v>1</v>
      </c>
      <c r="AJ20" s="366">
        <v>4</v>
      </c>
      <c r="AK20" s="366">
        <v>18</v>
      </c>
      <c r="AL20" s="367">
        <v>58</v>
      </c>
      <c r="AM20" s="361" t="s">
        <v>386</v>
      </c>
    </row>
    <row r="21" spans="1:39" s="361" customFormat="1" ht="22.5" customHeight="1" x14ac:dyDescent="0.15">
      <c r="A21" s="362"/>
      <c r="B21" s="368" t="s">
        <v>33</v>
      </c>
      <c r="C21" s="364">
        <v>231</v>
      </c>
      <c r="D21" s="365">
        <v>2683</v>
      </c>
      <c r="E21" s="365">
        <v>0</v>
      </c>
      <c r="F21" s="365">
        <v>0</v>
      </c>
      <c r="G21" s="365">
        <v>0</v>
      </c>
      <c r="H21" s="365">
        <v>0</v>
      </c>
      <c r="I21" s="365">
        <v>18</v>
      </c>
      <c r="J21" s="365">
        <v>220</v>
      </c>
      <c r="K21" s="365">
        <v>3</v>
      </c>
      <c r="L21" s="365">
        <v>25</v>
      </c>
      <c r="M21" s="365">
        <v>0</v>
      </c>
      <c r="N21" s="365">
        <v>0</v>
      </c>
      <c r="O21" s="366">
        <v>1</v>
      </c>
      <c r="P21" s="366">
        <v>1</v>
      </c>
      <c r="Q21" s="366">
        <v>2</v>
      </c>
      <c r="R21" s="366">
        <v>12</v>
      </c>
      <c r="S21" s="366">
        <v>65</v>
      </c>
      <c r="T21" s="366">
        <v>859</v>
      </c>
      <c r="U21" s="366">
        <v>6</v>
      </c>
      <c r="V21" s="366">
        <v>74</v>
      </c>
      <c r="W21" s="366">
        <v>24</v>
      </c>
      <c r="X21" s="366">
        <v>38</v>
      </c>
      <c r="Y21" s="366">
        <v>6</v>
      </c>
      <c r="Z21" s="366">
        <v>30</v>
      </c>
      <c r="AA21" s="366">
        <v>27</v>
      </c>
      <c r="AB21" s="366">
        <v>259</v>
      </c>
      <c r="AC21" s="366">
        <v>22</v>
      </c>
      <c r="AD21" s="366">
        <v>65</v>
      </c>
      <c r="AE21" s="366">
        <v>9</v>
      </c>
      <c r="AF21" s="366">
        <v>30</v>
      </c>
      <c r="AG21" s="366">
        <v>36</v>
      </c>
      <c r="AH21" s="366">
        <v>1008</v>
      </c>
      <c r="AI21" s="366">
        <v>1</v>
      </c>
      <c r="AJ21" s="366">
        <v>5</v>
      </c>
      <c r="AK21" s="366">
        <v>11</v>
      </c>
      <c r="AL21" s="367">
        <v>57</v>
      </c>
      <c r="AM21" s="361" t="s">
        <v>387</v>
      </c>
    </row>
    <row r="22" spans="1:39" s="361" customFormat="1" ht="22.5" customHeight="1" x14ac:dyDescent="0.15">
      <c r="A22" s="362"/>
      <c r="B22" s="368" t="s">
        <v>34</v>
      </c>
      <c r="C22" s="364">
        <v>265</v>
      </c>
      <c r="D22" s="365">
        <v>2465</v>
      </c>
      <c r="E22" s="365">
        <v>0</v>
      </c>
      <c r="F22" s="365">
        <v>0</v>
      </c>
      <c r="G22" s="365">
        <v>0</v>
      </c>
      <c r="H22" s="365">
        <v>0</v>
      </c>
      <c r="I22" s="365">
        <v>33</v>
      </c>
      <c r="J22" s="365">
        <v>310</v>
      </c>
      <c r="K22" s="365">
        <v>6</v>
      </c>
      <c r="L22" s="365">
        <v>119</v>
      </c>
      <c r="M22" s="365">
        <v>0</v>
      </c>
      <c r="N22" s="365">
        <v>0</v>
      </c>
      <c r="O22" s="366">
        <v>2</v>
      </c>
      <c r="P22" s="366">
        <v>67</v>
      </c>
      <c r="Q22" s="366">
        <v>4</v>
      </c>
      <c r="R22" s="366">
        <v>158</v>
      </c>
      <c r="S22" s="366">
        <v>56</v>
      </c>
      <c r="T22" s="366">
        <v>386</v>
      </c>
      <c r="U22" s="366">
        <v>1</v>
      </c>
      <c r="V22" s="366">
        <v>8</v>
      </c>
      <c r="W22" s="366">
        <v>24</v>
      </c>
      <c r="X22" s="366">
        <v>51</v>
      </c>
      <c r="Y22" s="366">
        <v>19</v>
      </c>
      <c r="Z22" s="366">
        <v>159</v>
      </c>
      <c r="AA22" s="366">
        <v>24</v>
      </c>
      <c r="AB22" s="366">
        <v>94</v>
      </c>
      <c r="AC22" s="366">
        <v>22</v>
      </c>
      <c r="AD22" s="366">
        <v>137</v>
      </c>
      <c r="AE22" s="366">
        <v>20</v>
      </c>
      <c r="AF22" s="366">
        <v>95</v>
      </c>
      <c r="AG22" s="366">
        <v>27</v>
      </c>
      <c r="AH22" s="366">
        <v>436</v>
      </c>
      <c r="AI22" s="366">
        <v>1</v>
      </c>
      <c r="AJ22" s="366">
        <v>4</v>
      </c>
      <c r="AK22" s="366">
        <v>26</v>
      </c>
      <c r="AL22" s="367">
        <v>441</v>
      </c>
      <c r="AM22" s="361" t="s">
        <v>388</v>
      </c>
    </row>
    <row r="23" spans="1:39" s="361" customFormat="1" ht="22.5" customHeight="1" x14ac:dyDescent="0.15">
      <c r="A23" s="362"/>
      <c r="B23" s="368" t="s">
        <v>35</v>
      </c>
      <c r="C23" s="364">
        <v>330</v>
      </c>
      <c r="D23" s="365">
        <v>3269</v>
      </c>
      <c r="E23" s="365">
        <v>0</v>
      </c>
      <c r="F23" s="365">
        <v>0</v>
      </c>
      <c r="G23" s="365">
        <v>0</v>
      </c>
      <c r="H23" s="365">
        <v>0</v>
      </c>
      <c r="I23" s="365">
        <v>54</v>
      </c>
      <c r="J23" s="365">
        <v>549</v>
      </c>
      <c r="K23" s="365">
        <v>11</v>
      </c>
      <c r="L23" s="365">
        <v>208</v>
      </c>
      <c r="M23" s="365">
        <v>1</v>
      </c>
      <c r="N23" s="365">
        <v>1</v>
      </c>
      <c r="O23" s="366">
        <v>5</v>
      </c>
      <c r="P23" s="366">
        <v>78</v>
      </c>
      <c r="Q23" s="366">
        <v>19</v>
      </c>
      <c r="R23" s="366">
        <v>385</v>
      </c>
      <c r="S23" s="366">
        <v>62</v>
      </c>
      <c r="T23" s="366">
        <v>895</v>
      </c>
      <c r="U23" s="366">
        <v>2</v>
      </c>
      <c r="V23" s="366">
        <v>13</v>
      </c>
      <c r="W23" s="366">
        <v>51</v>
      </c>
      <c r="X23" s="366">
        <v>94</v>
      </c>
      <c r="Y23" s="366">
        <v>12</v>
      </c>
      <c r="Z23" s="366">
        <v>56</v>
      </c>
      <c r="AA23" s="366">
        <v>23</v>
      </c>
      <c r="AB23" s="366">
        <v>276</v>
      </c>
      <c r="AC23" s="366">
        <v>23</v>
      </c>
      <c r="AD23" s="366">
        <v>148</v>
      </c>
      <c r="AE23" s="366">
        <v>9</v>
      </c>
      <c r="AF23" s="366">
        <v>21</v>
      </c>
      <c r="AG23" s="366">
        <v>24</v>
      </c>
      <c r="AH23" s="366">
        <v>339</v>
      </c>
      <c r="AI23" s="366">
        <v>2</v>
      </c>
      <c r="AJ23" s="366">
        <v>12</v>
      </c>
      <c r="AK23" s="366">
        <v>32</v>
      </c>
      <c r="AL23" s="367">
        <v>194</v>
      </c>
      <c r="AM23" s="361" t="s">
        <v>389</v>
      </c>
    </row>
    <row r="24" spans="1:39" s="361" customFormat="1" ht="22.5" customHeight="1" x14ac:dyDescent="0.15">
      <c r="A24" s="362"/>
      <c r="B24" s="368" t="s">
        <v>36</v>
      </c>
      <c r="C24" s="364">
        <v>173</v>
      </c>
      <c r="D24" s="365">
        <v>1700</v>
      </c>
      <c r="E24" s="365">
        <v>0</v>
      </c>
      <c r="F24" s="365">
        <v>0</v>
      </c>
      <c r="G24" s="365">
        <v>0</v>
      </c>
      <c r="H24" s="365">
        <v>0</v>
      </c>
      <c r="I24" s="365">
        <v>14</v>
      </c>
      <c r="J24" s="365">
        <v>67</v>
      </c>
      <c r="K24" s="365">
        <v>8</v>
      </c>
      <c r="L24" s="365">
        <v>58</v>
      </c>
      <c r="M24" s="365">
        <v>0</v>
      </c>
      <c r="N24" s="365">
        <v>0</v>
      </c>
      <c r="O24" s="366">
        <v>0</v>
      </c>
      <c r="P24" s="366">
        <v>0</v>
      </c>
      <c r="Q24" s="366">
        <v>2</v>
      </c>
      <c r="R24" s="366">
        <v>57</v>
      </c>
      <c r="S24" s="366">
        <v>44</v>
      </c>
      <c r="T24" s="366">
        <v>589</v>
      </c>
      <c r="U24" s="365">
        <v>2</v>
      </c>
      <c r="V24" s="365">
        <v>8</v>
      </c>
      <c r="W24" s="366">
        <v>22</v>
      </c>
      <c r="X24" s="366">
        <v>48</v>
      </c>
      <c r="Y24" s="366">
        <v>4</v>
      </c>
      <c r="Z24" s="366">
        <v>35</v>
      </c>
      <c r="AA24" s="366">
        <v>25</v>
      </c>
      <c r="AB24" s="366">
        <v>412</v>
      </c>
      <c r="AC24" s="366">
        <v>10</v>
      </c>
      <c r="AD24" s="366">
        <v>48</v>
      </c>
      <c r="AE24" s="366">
        <v>11</v>
      </c>
      <c r="AF24" s="366">
        <v>68</v>
      </c>
      <c r="AG24" s="366">
        <v>19</v>
      </c>
      <c r="AH24" s="366">
        <v>268</v>
      </c>
      <c r="AI24" s="366">
        <v>0</v>
      </c>
      <c r="AJ24" s="366">
        <v>0</v>
      </c>
      <c r="AK24" s="366">
        <v>12</v>
      </c>
      <c r="AL24" s="367">
        <v>42</v>
      </c>
      <c r="AM24" s="361" t="s">
        <v>390</v>
      </c>
    </row>
    <row r="25" spans="1:39" s="361" customFormat="1" ht="22.5" customHeight="1" x14ac:dyDescent="0.15">
      <c r="A25" s="362"/>
      <c r="B25" s="368" t="s">
        <v>37</v>
      </c>
      <c r="C25" s="364">
        <v>193</v>
      </c>
      <c r="D25" s="365">
        <v>1657</v>
      </c>
      <c r="E25" s="365">
        <v>0</v>
      </c>
      <c r="F25" s="365">
        <v>0</v>
      </c>
      <c r="G25" s="365">
        <v>0</v>
      </c>
      <c r="H25" s="365">
        <v>0</v>
      </c>
      <c r="I25" s="365">
        <v>17</v>
      </c>
      <c r="J25" s="365">
        <v>229</v>
      </c>
      <c r="K25" s="365">
        <v>11</v>
      </c>
      <c r="L25" s="365">
        <v>51</v>
      </c>
      <c r="M25" s="365">
        <v>0</v>
      </c>
      <c r="N25" s="365">
        <v>0</v>
      </c>
      <c r="O25" s="366">
        <v>5</v>
      </c>
      <c r="P25" s="366">
        <v>58</v>
      </c>
      <c r="Q25" s="366">
        <v>3</v>
      </c>
      <c r="R25" s="366">
        <v>7</v>
      </c>
      <c r="S25" s="366">
        <v>51</v>
      </c>
      <c r="T25" s="366">
        <v>403</v>
      </c>
      <c r="U25" s="366">
        <v>1</v>
      </c>
      <c r="V25" s="366">
        <v>8</v>
      </c>
      <c r="W25" s="366">
        <v>35</v>
      </c>
      <c r="X25" s="366">
        <v>61</v>
      </c>
      <c r="Y25" s="366">
        <v>17</v>
      </c>
      <c r="Z25" s="366">
        <v>108</v>
      </c>
      <c r="AA25" s="366">
        <v>12</v>
      </c>
      <c r="AB25" s="366">
        <v>41</v>
      </c>
      <c r="AC25" s="366">
        <v>10</v>
      </c>
      <c r="AD25" s="366">
        <v>33</v>
      </c>
      <c r="AE25" s="366">
        <v>4</v>
      </c>
      <c r="AF25" s="366">
        <v>30</v>
      </c>
      <c r="AG25" s="366">
        <v>16</v>
      </c>
      <c r="AH25" s="366">
        <v>342</v>
      </c>
      <c r="AI25" s="366">
        <v>0</v>
      </c>
      <c r="AJ25" s="366">
        <v>0</v>
      </c>
      <c r="AK25" s="366">
        <v>11</v>
      </c>
      <c r="AL25" s="367">
        <v>286</v>
      </c>
      <c r="AM25" s="361" t="s">
        <v>391</v>
      </c>
    </row>
    <row r="26" spans="1:39" s="361" customFormat="1" ht="22.5" customHeight="1" x14ac:dyDescent="0.15">
      <c r="A26" s="362"/>
      <c r="B26" s="368" t="s">
        <v>38</v>
      </c>
      <c r="C26" s="364">
        <v>104</v>
      </c>
      <c r="D26" s="365">
        <v>4783</v>
      </c>
      <c r="E26" s="365">
        <v>0</v>
      </c>
      <c r="F26" s="365">
        <v>0</v>
      </c>
      <c r="G26" s="365">
        <v>1</v>
      </c>
      <c r="H26" s="365">
        <v>2</v>
      </c>
      <c r="I26" s="365">
        <v>1</v>
      </c>
      <c r="J26" s="365">
        <v>4</v>
      </c>
      <c r="K26" s="365">
        <v>2</v>
      </c>
      <c r="L26" s="365">
        <v>508</v>
      </c>
      <c r="M26" s="365">
        <v>0</v>
      </c>
      <c r="N26" s="365">
        <v>0</v>
      </c>
      <c r="O26" s="366">
        <v>3</v>
      </c>
      <c r="P26" s="366">
        <v>122</v>
      </c>
      <c r="Q26" s="366">
        <v>23</v>
      </c>
      <c r="R26" s="366">
        <v>1156</v>
      </c>
      <c r="S26" s="366">
        <v>58</v>
      </c>
      <c r="T26" s="366">
        <v>2528</v>
      </c>
      <c r="U26" s="366">
        <v>3</v>
      </c>
      <c r="V26" s="366">
        <v>24</v>
      </c>
      <c r="W26" s="366">
        <v>7</v>
      </c>
      <c r="X26" s="366">
        <v>32</v>
      </c>
      <c r="Y26" s="366">
        <v>2</v>
      </c>
      <c r="Z26" s="366">
        <v>38</v>
      </c>
      <c r="AA26" s="366">
        <v>0</v>
      </c>
      <c r="AB26" s="366">
        <v>0</v>
      </c>
      <c r="AC26" s="366">
        <v>0</v>
      </c>
      <c r="AD26" s="366">
        <v>0</v>
      </c>
      <c r="AE26" s="366">
        <v>0</v>
      </c>
      <c r="AF26" s="366">
        <v>0</v>
      </c>
      <c r="AG26" s="366">
        <v>0</v>
      </c>
      <c r="AH26" s="366">
        <v>0</v>
      </c>
      <c r="AI26" s="366">
        <v>0</v>
      </c>
      <c r="AJ26" s="366">
        <v>0</v>
      </c>
      <c r="AK26" s="366">
        <v>4</v>
      </c>
      <c r="AL26" s="367">
        <v>369</v>
      </c>
      <c r="AM26" s="361" t="s">
        <v>392</v>
      </c>
    </row>
    <row r="27" spans="1:39" s="361" customFormat="1" ht="22.5" customHeight="1" thickBot="1" x14ac:dyDescent="0.2">
      <c r="A27" s="369"/>
      <c r="B27" s="370" t="s">
        <v>39</v>
      </c>
      <c r="C27" s="371">
        <v>94</v>
      </c>
      <c r="D27" s="372">
        <v>1527</v>
      </c>
      <c r="E27" s="372">
        <v>0</v>
      </c>
      <c r="F27" s="372">
        <v>0</v>
      </c>
      <c r="G27" s="372">
        <v>0</v>
      </c>
      <c r="H27" s="372">
        <v>0</v>
      </c>
      <c r="I27" s="372">
        <v>0</v>
      </c>
      <c r="J27" s="372">
        <v>0</v>
      </c>
      <c r="K27" s="372">
        <v>7</v>
      </c>
      <c r="L27" s="372">
        <v>71</v>
      </c>
      <c r="M27" s="372">
        <v>0</v>
      </c>
      <c r="N27" s="372">
        <v>0</v>
      </c>
      <c r="O27" s="373">
        <v>1</v>
      </c>
      <c r="P27" s="373">
        <v>21</v>
      </c>
      <c r="Q27" s="373">
        <v>13</v>
      </c>
      <c r="R27" s="373">
        <v>318</v>
      </c>
      <c r="S27" s="373">
        <v>54</v>
      </c>
      <c r="T27" s="373">
        <v>781</v>
      </c>
      <c r="U27" s="373">
        <v>2</v>
      </c>
      <c r="V27" s="373">
        <v>8</v>
      </c>
      <c r="W27" s="373">
        <v>1</v>
      </c>
      <c r="X27" s="373">
        <v>1</v>
      </c>
      <c r="Y27" s="373">
        <v>2</v>
      </c>
      <c r="Z27" s="373">
        <v>18</v>
      </c>
      <c r="AA27" s="373">
        <v>2</v>
      </c>
      <c r="AB27" s="373">
        <v>8</v>
      </c>
      <c r="AC27" s="373">
        <v>2</v>
      </c>
      <c r="AD27" s="373">
        <v>25</v>
      </c>
      <c r="AE27" s="373">
        <v>0</v>
      </c>
      <c r="AF27" s="373">
        <v>0</v>
      </c>
      <c r="AG27" s="373">
        <v>0</v>
      </c>
      <c r="AH27" s="373">
        <v>0</v>
      </c>
      <c r="AI27" s="373">
        <v>1</v>
      </c>
      <c r="AJ27" s="373">
        <v>2</v>
      </c>
      <c r="AK27" s="373">
        <v>9</v>
      </c>
      <c r="AL27" s="374">
        <v>274</v>
      </c>
      <c r="AM27" s="361" t="s">
        <v>393</v>
      </c>
    </row>
    <row r="28" spans="1:39" s="361" customFormat="1" ht="15" customHeight="1" x14ac:dyDescent="0.15">
      <c r="A28" s="164" t="s">
        <v>246</v>
      </c>
      <c r="B28" s="164"/>
      <c r="C28" s="164"/>
      <c r="D28" s="164"/>
      <c r="E28" s="164"/>
      <c r="F28" s="164"/>
      <c r="G28" s="164"/>
      <c r="H28" s="164"/>
      <c r="I28" s="164"/>
      <c r="J28" s="164"/>
      <c r="K28" s="164"/>
      <c r="L28" s="164"/>
      <c r="M28" s="164"/>
      <c r="N28" s="164"/>
      <c r="O28" s="164"/>
      <c r="P28" s="164"/>
      <c r="Q28" s="164"/>
      <c r="R28" s="164"/>
      <c r="S28" s="164"/>
      <c r="T28" s="164"/>
      <c r="U28" s="164"/>
      <c r="V28" s="164"/>
      <c r="W28" s="375"/>
      <c r="X28" s="375"/>
      <c r="Y28" s="375"/>
      <c r="Z28" s="375"/>
      <c r="AA28" s="375"/>
      <c r="AB28" s="375"/>
      <c r="AC28" s="375"/>
      <c r="AD28" s="375"/>
      <c r="AE28" s="375"/>
      <c r="AF28" s="375"/>
      <c r="AG28" s="375"/>
      <c r="AH28" s="375"/>
      <c r="AI28" s="375"/>
      <c r="AJ28" s="375"/>
      <c r="AL28" s="478" t="s">
        <v>559</v>
      </c>
    </row>
    <row r="29" spans="1:39" s="361" customFormat="1" ht="12" customHeight="1" x14ac:dyDescent="0.15">
      <c r="A29" s="164"/>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row>
    <row r="30" spans="1:39" s="361" customFormat="1" ht="15" customHeight="1" thickBot="1" x14ac:dyDescent="0.2">
      <c r="A30" s="164" t="s">
        <v>457</v>
      </c>
      <c r="B30" s="164"/>
      <c r="C30" s="164"/>
      <c r="D30" s="164"/>
      <c r="E30" s="164"/>
      <c r="F30" s="164"/>
      <c r="G30" s="164"/>
      <c r="H30" s="164"/>
      <c r="I30" s="164"/>
      <c r="J30" s="164"/>
      <c r="K30" s="164"/>
      <c r="L30" s="164"/>
      <c r="M30" s="164"/>
      <c r="N30" s="164"/>
      <c r="O30" s="164"/>
      <c r="P30" s="164"/>
      <c r="Q30" s="164"/>
      <c r="R30" s="164"/>
      <c r="S30" s="164"/>
      <c r="T30" s="164"/>
      <c r="U30" s="164"/>
      <c r="V30" s="164"/>
      <c r="W30" s="164"/>
      <c r="X30" s="739"/>
      <c r="Y30" s="739"/>
      <c r="Z30" s="739"/>
      <c r="AA30" s="739"/>
      <c r="AB30" s="739"/>
      <c r="AC30" s="739"/>
      <c r="AD30" s="739"/>
      <c r="AE30" s="739"/>
      <c r="AF30" s="739"/>
      <c r="AG30" s="739"/>
      <c r="AH30" s="739"/>
      <c r="AI30" s="164"/>
      <c r="AJ30" s="164"/>
      <c r="AK30" s="164"/>
      <c r="AL30" s="164"/>
    </row>
    <row r="31" spans="1:39" s="361" customFormat="1" ht="8.25" customHeight="1" x14ac:dyDescent="0.15">
      <c r="A31" s="705" t="s">
        <v>15</v>
      </c>
      <c r="B31" s="706"/>
      <c r="C31" s="757" t="s">
        <v>285</v>
      </c>
      <c r="D31" s="706"/>
      <c r="E31" s="706"/>
      <c r="F31" s="376"/>
      <c r="G31" s="376"/>
      <c r="H31" s="376"/>
      <c r="I31" s="376"/>
      <c r="J31" s="377"/>
      <c r="K31" s="377"/>
      <c r="L31" s="376"/>
      <c r="M31" s="376"/>
      <c r="N31" s="376"/>
      <c r="O31" s="376"/>
      <c r="P31" s="376"/>
      <c r="Q31" s="376"/>
      <c r="R31" s="376"/>
      <c r="S31" s="376"/>
      <c r="T31" s="378"/>
      <c r="U31" s="164"/>
      <c r="V31" s="164"/>
      <c r="W31" s="379"/>
      <c r="X31" s="379"/>
      <c r="Y31" s="379"/>
      <c r="Z31" s="379"/>
      <c r="AA31" s="379"/>
      <c r="AB31" s="379"/>
      <c r="AC31" s="379"/>
      <c r="AD31" s="379"/>
      <c r="AE31" s="379"/>
      <c r="AF31" s="379"/>
      <c r="AG31" s="164"/>
      <c r="AH31" s="164"/>
      <c r="AI31" s="164"/>
      <c r="AJ31" s="164"/>
      <c r="AK31" s="164"/>
      <c r="AL31" s="164"/>
    </row>
    <row r="32" spans="1:39" s="361" customFormat="1" ht="8.25" customHeight="1" x14ac:dyDescent="0.15">
      <c r="A32" s="707"/>
      <c r="B32" s="708"/>
      <c r="C32" s="758"/>
      <c r="D32" s="708"/>
      <c r="E32" s="708"/>
      <c r="F32" s="725" t="s">
        <v>286</v>
      </c>
      <c r="G32" s="726"/>
      <c r="H32" s="726"/>
      <c r="I32" s="727"/>
      <c r="J32" s="731" t="s">
        <v>287</v>
      </c>
      <c r="K32" s="732"/>
      <c r="L32" s="732"/>
      <c r="M32" s="732"/>
      <c r="N32" s="380"/>
      <c r="O32" s="381"/>
      <c r="P32" s="381"/>
      <c r="Q32" s="382"/>
      <c r="R32" s="382"/>
      <c r="S32" s="382"/>
      <c r="T32" s="383"/>
      <c r="U32" s="164"/>
      <c r="V32" s="164"/>
      <c r="W32" s="164"/>
      <c r="X32" s="164"/>
      <c r="Y32" s="164"/>
      <c r="Z32" s="164"/>
      <c r="AA32" s="164"/>
      <c r="AB32" s="164"/>
      <c r="AC32" s="164"/>
      <c r="AD32" s="164"/>
      <c r="AE32" s="164"/>
      <c r="AF32" s="164"/>
      <c r="AG32" s="164"/>
      <c r="AH32" s="164"/>
      <c r="AI32" s="164"/>
      <c r="AJ32" s="164"/>
    </row>
    <row r="33" spans="1:38" s="361" customFormat="1" ht="13.5" customHeight="1" x14ac:dyDescent="0.15">
      <c r="A33" s="707"/>
      <c r="B33" s="708"/>
      <c r="C33" s="759"/>
      <c r="D33" s="710"/>
      <c r="E33" s="710"/>
      <c r="F33" s="728"/>
      <c r="G33" s="729"/>
      <c r="H33" s="729"/>
      <c r="I33" s="730"/>
      <c r="J33" s="733"/>
      <c r="K33" s="734"/>
      <c r="L33" s="734"/>
      <c r="M33" s="734"/>
      <c r="N33" s="753" t="s">
        <v>288</v>
      </c>
      <c r="O33" s="754"/>
      <c r="P33" s="754"/>
      <c r="Q33" s="756"/>
      <c r="R33" s="753" t="s">
        <v>249</v>
      </c>
      <c r="S33" s="754"/>
      <c r="T33" s="755"/>
      <c r="U33" s="164"/>
      <c r="V33" s="164"/>
      <c r="W33" s="164"/>
      <c r="X33" s="164"/>
      <c r="Y33" s="164"/>
      <c r="Z33" s="164"/>
      <c r="AA33" s="164"/>
      <c r="AB33" s="164"/>
      <c r="AC33" s="164"/>
      <c r="AD33" s="164"/>
      <c r="AE33" s="164"/>
      <c r="AF33" s="164"/>
      <c r="AG33" s="164"/>
      <c r="AH33" s="164"/>
      <c r="AI33" s="164"/>
      <c r="AJ33" s="164"/>
    </row>
    <row r="34" spans="1:38" s="361" customFormat="1" ht="15" customHeight="1" x14ac:dyDescent="0.15">
      <c r="A34" s="709"/>
      <c r="B34" s="710"/>
      <c r="C34" s="545" t="s">
        <v>12</v>
      </c>
      <c r="D34" s="751" t="s">
        <v>19</v>
      </c>
      <c r="E34" s="760"/>
      <c r="F34" s="751" t="s">
        <v>12</v>
      </c>
      <c r="G34" s="760"/>
      <c r="H34" s="761" t="s">
        <v>247</v>
      </c>
      <c r="I34" s="762"/>
      <c r="J34" s="763" t="s">
        <v>248</v>
      </c>
      <c r="K34" s="762"/>
      <c r="L34" s="763" t="s">
        <v>247</v>
      </c>
      <c r="M34" s="764"/>
      <c r="N34" s="749" t="s">
        <v>248</v>
      </c>
      <c r="O34" s="750"/>
      <c r="P34" s="749" t="s">
        <v>247</v>
      </c>
      <c r="Q34" s="750"/>
      <c r="R34" s="385" t="s">
        <v>248</v>
      </c>
      <c r="S34" s="751" t="s">
        <v>247</v>
      </c>
      <c r="T34" s="752"/>
      <c r="U34" s="386"/>
      <c r="V34" s="386"/>
      <c r="W34" s="387"/>
      <c r="X34" s="386"/>
      <c r="Y34" s="386"/>
      <c r="Z34" s="386"/>
      <c r="AA34" s="386"/>
      <c r="AB34" s="386"/>
      <c r="AC34" s="386"/>
      <c r="AD34" s="386"/>
      <c r="AE34" s="386"/>
      <c r="AF34" s="386"/>
      <c r="AG34" s="386"/>
      <c r="AH34" s="386"/>
      <c r="AI34" s="386"/>
      <c r="AJ34" s="386"/>
      <c r="AK34" s="386"/>
      <c r="AL34" s="386"/>
    </row>
    <row r="35" spans="1:38" s="361" customFormat="1" ht="20.25" customHeight="1" x14ac:dyDescent="0.15">
      <c r="A35" s="697" t="s">
        <v>284</v>
      </c>
      <c r="B35" s="698"/>
      <c r="C35" s="366">
        <v>5206</v>
      </c>
      <c r="D35" s="745">
        <v>55345</v>
      </c>
      <c r="E35" s="745"/>
      <c r="F35" s="747">
        <v>2500</v>
      </c>
      <c r="G35" s="747"/>
      <c r="H35" s="748">
        <v>7072</v>
      </c>
      <c r="I35" s="748"/>
      <c r="J35" s="735">
        <v>2606</v>
      </c>
      <c r="K35" s="735"/>
      <c r="L35" s="735">
        <v>47985</v>
      </c>
      <c r="M35" s="735"/>
      <c r="N35" s="735">
        <v>2288</v>
      </c>
      <c r="O35" s="735"/>
      <c r="P35" s="735">
        <v>40223</v>
      </c>
      <c r="Q35" s="735"/>
      <c r="R35" s="366">
        <v>318</v>
      </c>
      <c r="S35" s="745">
        <v>7762</v>
      </c>
      <c r="T35" s="746"/>
      <c r="U35" s="386"/>
      <c r="V35" s="386"/>
      <c r="W35" s="386"/>
      <c r="X35" s="386"/>
      <c r="Y35" s="386"/>
      <c r="Z35" s="386"/>
      <c r="AA35" s="386"/>
      <c r="AB35" s="386"/>
      <c r="AC35" s="386"/>
      <c r="AD35" s="386"/>
      <c r="AE35" s="386"/>
      <c r="AF35" s="386"/>
      <c r="AG35" s="386"/>
      <c r="AH35" s="386"/>
      <c r="AI35" s="386"/>
      <c r="AJ35" s="386"/>
      <c r="AK35" s="386"/>
      <c r="AL35" s="386"/>
    </row>
    <row r="36" spans="1:38" s="361" customFormat="1" ht="22.5" customHeight="1" x14ac:dyDescent="0.15">
      <c r="A36" s="388"/>
      <c r="B36" s="389" t="s">
        <v>20</v>
      </c>
      <c r="C36" s="366">
        <v>220</v>
      </c>
      <c r="D36" s="740">
        <v>1365</v>
      </c>
      <c r="E36" s="740"/>
      <c r="F36" s="766">
        <v>120</v>
      </c>
      <c r="G36" s="766"/>
      <c r="H36" s="740">
        <v>295</v>
      </c>
      <c r="I36" s="740"/>
      <c r="J36" s="740">
        <v>88</v>
      </c>
      <c r="K36" s="740"/>
      <c r="L36" s="740">
        <v>1016</v>
      </c>
      <c r="M36" s="740"/>
      <c r="N36" s="740">
        <v>56</v>
      </c>
      <c r="O36" s="740"/>
      <c r="P36" s="740">
        <v>698</v>
      </c>
      <c r="Q36" s="740"/>
      <c r="R36" s="366">
        <v>32</v>
      </c>
      <c r="S36" s="740">
        <v>318</v>
      </c>
      <c r="T36" s="765"/>
      <c r="U36" s="386"/>
      <c r="V36" s="386"/>
      <c r="W36" s="386"/>
      <c r="X36" s="386"/>
      <c r="Y36" s="386"/>
      <c r="Z36" s="386"/>
      <c r="AA36" s="386"/>
      <c r="AB36" s="386"/>
      <c r="AC36" s="386"/>
      <c r="AD36" s="386"/>
      <c r="AE36" s="386"/>
      <c r="AF36" s="386"/>
      <c r="AG36" s="386"/>
      <c r="AH36" s="386"/>
      <c r="AI36" s="386"/>
      <c r="AJ36" s="386"/>
      <c r="AK36" s="386"/>
      <c r="AL36" s="386"/>
    </row>
    <row r="37" spans="1:38" s="361" customFormat="1" ht="22.5" customHeight="1" x14ac:dyDescent="0.15">
      <c r="A37" s="388"/>
      <c r="B37" s="390" t="s">
        <v>21</v>
      </c>
      <c r="C37" s="366">
        <v>207</v>
      </c>
      <c r="D37" s="740">
        <v>1207</v>
      </c>
      <c r="E37" s="740"/>
      <c r="F37" s="766">
        <v>116</v>
      </c>
      <c r="G37" s="766"/>
      <c r="H37" s="740">
        <v>278</v>
      </c>
      <c r="I37" s="740"/>
      <c r="J37" s="740">
        <v>87</v>
      </c>
      <c r="K37" s="740"/>
      <c r="L37" s="740">
        <v>921</v>
      </c>
      <c r="M37" s="740"/>
      <c r="N37" s="740">
        <v>75</v>
      </c>
      <c r="O37" s="740"/>
      <c r="P37" s="740">
        <v>784</v>
      </c>
      <c r="Q37" s="740"/>
      <c r="R37" s="366">
        <v>12</v>
      </c>
      <c r="S37" s="740">
        <v>137</v>
      </c>
      <c r="T37" s="765"/>
      <c r="U37" s="386"/>
      <c r="V37" s="386"/>
      <c r="W37" s="386"/>
      <c r="X37" s="386"/>
      <c r="Y37" s="386"/>
      <c r="Z37" s="386"/>
      <c r="AA37" s="386"/>
      <c r="AB37" s="386"/>
      <c r="AC37" s="386"/>
      <c r="AD37" s="386"/>
      <c r="AE37" s="386"/>
      <c r="AF37" s="386"/>
      <c r="AG37" s="386"/>
      <c r="AH37" s="386"/>
      <c r="AI37" s="386"/>
      <c r="AJ37" s="386"/>
      <c r="AK37" s="386"/>
      <c r="AL37" s="386"/>
    </row>
    <row r="38" spans="1:38" s="361" customFormat="1" ht="22.5" customHeight="1" x14ac:dyDescent="0.15">
      <c r="A38" s="388"/>
      <c r="B38" s="390" t="s">
        <v>22</v>
      </c>
      <c r="C38" s="366">
        <v>435</v>
      </c>
      <c r="D38" s="740">
        <v>4682</v>
      </c>
      <c r="E38" s="740"/>
      <c r="F38" s="766">
        <v>194</v>
      </c>
      <c r="G38" s="766"/>
      <c r="H38" s="740">
        <v>668</v>
      </c>
      <c r="I38" s="740"/>
      <c r="J38" s="740">
        <v>236</v>
      </c>
      <c r="K38" s="740"/>
      <c r="L38" s="740">
        <v>4005</v>
      </c>
      <c r="M38" s="740"/>
      <c r="N38" s="740">
        <v>202</v>
      </c>
      <c r="O38" s="740"/>
      <c r="P38" s="740">
        <v>2245</v>
      </c>
      <c r="Q38" s="740"/>
      <c r="R38" s="366">
        <v>34</v>
      </c>
      <c r="S38" s="740">
        <v>1760</v>
      </c>
      <c r="T38" s="765"/>
      <c r="U38" s="386"/>
      <c r="V38" s="386"/>
      <c r="W38" s="386"/>
      <c r="X38" s="386"/>
      <c r="Y38" s="386"/>
      <c r="Z38" s="386"/>
      <c r="AA38" s="386"/>
      <c r="AB38" s="386"/>
      <c r="AC38" s="386"/>
      <c r="AD38" s="386"/>
      <c r="AE38" s="386"/>
      <c r="AF38" s="386"/>
      <c r="AG38" s="386"/>
      <c r="AH38" s="386"/>
      <c r="AI38" s="386"/>
      <c r="AJ38" s="386"/>
      <c r="AK38" s="386"/>
      <c r="AL38" s="386"/>
    </row>
    <row r="39" spans="1:38" s="361" customFormat="1" ht="22.5" customHeight="1" x14ac:dyDescent="0.15">
      <c r="A39" s="388"/>
      <c r="B39" s="390" t="s">
        <v>23</v>
      </c>
      <c r="C39" s="366">
        <v>557</v>
      </c>
      <c r="D39" s="740">
        <v>8972</v>
      </c>
      <c r="E39" s="740"/>
      <c r="F39" s="766">
        <v>215</v>
      </c>
      <c r="G39" s="766"/>
      <c r="H39" s="740">
        <v>617</v>
      </c>
      <c r="I39" s="740"/>
      <c r="J39" s="740">
        <v>330</v>
      </c>
      <c r="K39" s="740"/>
      <c r="L39" s="740">
        <v>8319</v>
      </c>
      <c r="M39" s="740"/>
      <c r="N39" s="740">
        <v>283</v>
      </c>
      <c r="O39" s="740"/>
      <c r="P39" s="740">
        <v>7158</v>
      </c>
      <c r="Q39" s="740"/>
      <c r="R39" s="366">
        <v>47</v>
      </c>
      <c r="S39" s="740">
        <v>1161</v>
      </c>
      <c r="T39" s="765"/>
      <c r="U39" s="386"/>
      <c r="V39" s="386"/>
      <c r="W39" s="386"/>
      <c r="X39" s="386"/>
      <c r="Y39" s="386"/>
      <c r="Z39" s="386"/>
      <c r="AA39" s="386"/>
      <c r="AB39" s="386"/>
      <c r="AC39" s="386"/>
      <c r="AD39" s="386"/>
      <c r="AE39" s="386"/>
      <c r="AF39" s="386"/>
      <c r="AG39" s="386"/>
      <c r="AH39" s="386"/>
      <c r="AI39" s="386"/>
      <c r="AJ39" s="386"/>
      <c r="AK39" s="386"/>
      <c r="AL39" s="386"/>
    </row>
    <row r="40" spans="1:38" s="361" customFormat="1" ht="22.5" customHeight="1" x14ac:dyDescent="0.15">
      <c r="A40" s="388"/>
      <c r="B40" s="390" t="s">
        <v>24</v>
      </c>
      <c r="C40" s="366">
        <v>271</v>
      </c>
      <c r="D40" s="740">
        <v>3273</v>
      </c>
      <c r="E40" s="740"/>
      <c r="F40" s="766">
        <v>119</v>
      </c>
      <c r="G40" s="766"/>
      <c r="H40" s="740">
        <v>382</v>
      </c>
      <c r="I40" s="740"/>
      <c r="J40" s="740">
        <v>146</v>
      </c>
      <c r="K40" s="740"/>
      <c r="L40" s="740">
        <v>2872</v>
      </c>
      <c r="M40" s="740"/>
      <c r="N40" s="740">
        <v>129</v>
      </c>
      <c r="O40" s="740"/>
      <c r="P40" s="740">
        <v>2663</v>
      </c>
      <c r="Q40" s="740"/>
      <c r="R40" s="366">
        <v>17</v>
      </c>
      <c r="S40" s="740">
        <v>209</v>
      </c>
      <c r="T40" s="765"/>
      <c r="U40" s="386"/>
      <c r="V40" s="386"/>
      <c r="W40" s="386"/>
      <c r="X40" s="386"/>
      <c r="Y40" s="386"/>
      <c r="Z40" s="386"/>
      <c r="AA40" s="386"/>
      <c r="AB40" s="386"/>
      <c r="AC40" s="386"/>
      <c r="AD40" s="386"/>
      <c r="AE40" s="386"/>
      <c r="AF40" s="386"/>
      <c r="AG40" s="386"/>
      <c r="AH40" s="386"/>
      <c r="AI40" s="386"/>
      <c r="AJ40" s="386"/>
      <c r="AK40" s="386"/>
      <c r="AL40" s="386"/>
    </row>
    <row r="41" spans="1:38" s="361" customFormat="1" ht="22.5" customHeight="1" x14ac:dyDescent="0.15">
      <c r="A41" s="388"/>
      <c r="B41" s="390" t="s">
        <v>25</v>
      </c>
      <c r="C41" s="366">
        <v>454</v>
      </c>
      <c r="D41" s="740">
        <v>3690</v>
      </c>
      <c r="E41" s="740"/>
      <c r="F41" s="766">
        <v>214</v>
      </c>
      <c r="G41" s="766"/>
      <c r="H41" s="740">
        <v>565</v>
      </c>
      <c r="I41" s="740"/>
      <c r="J41" s="740">
        <v>237</v>
      </c>
      <c r="K41" s="740"/>
      <c r="L41" s="740">
        <v>3119</v>
      </c>
      <c r="M41" s="740"/>
      <c r="N41" s="740">
        <v>216</v>
      </c>
      <c r="O41" s="740"/>
      <c r="P41" s="740">
        <v>2601</v>
      </c>
      <c r="Q41" s="740"/>
      <c r="R41" s="366">
        <v>21</v>
      </c>
      <c r="S41" s="740">
        <v>518</v>
      </c>
      <c r="T41" s="765"/>
      <c r="U41" s="386"/>
      <c r="V41" s="386"/>
      <c r="W41" s="386"/>
      <c r="X41" s="386"/>
      <c r="Y41" s="386"/>
      <c r="Z41" s="386"/>
      <c r="AA41" s="386"/>
      <c r="AB41" s="386"/>
      <c r="AC41" s="386"/>
      <c r="AD41" s="386"/>
      <c r="AE41" s="386"/>
      <c r="AF41" s="386"/>
      <c r="AG41" s="386"/>
      <c r="AH41" s="386"/>
      <c r="AI41" s="386"/>
      <c r="AJ41" s="386"/>
      <c r="AK41" s="386"/>
      <c r="AL41" s="386"/>
    </row>
    <row r="42" spans="1:38" s="361" customFormat="1" ht="22.5" customHeight="1" x14ac:dyDescent="0.15">
      <c r="A42" s="388"/>
      <c r="B42" s="390" t="s">
        <v>26</v>
      </c>
      <c r="C42" s="366">
        <v>382</v>
      </c>
      <c r="D42" s="740">
        <v>1561</v>
      </c>
      <c r="E42" s="740"/>
      <c r="F42" s="766">
        <v>289</v>
      </c>
      <c r="G42" s="766"/>
      <c r="H42" s="740">
        <v>678</v>
      </c>
      <c r="I42" s="740"/>
      <c r="J42" s="740">
        <v>87</v>
      </c>
      <c r="K42" s="740"/>
      <c r="L42" s="740">
        <v>870</v>
      </c>
      <c r="M42" s="740"/>
      <c r="N42" s="740">
        <v>79</v>
      </c>
      <c r="O42" s="740"/>
      <c r="P42" s="740">
        <v>788</v>
      </c>
      <c r="Q42" s="740"/>
      <c r="R42" s="366">
        <v>8</v>
      </c>
      <c r="S42" s="740">
        <v>82</v>
      </c>
      <c r="T42" s="765"/>
      <c r="U42" s="386"/>
      <c r="V42" s="386"/>
      <c r="W42" s="386"/>
      <c r="X42" s="386"/>
      <c r="Y42" s="386"/>
      <c r="Z42" s="386"/>
      <c r="AA42" s="386"/>
      <c r="AB42" s="386"/>
      <c r="AC42" s="386"/>
      <c r="AD42" s="386"/>
      <c r="AE42" s="386"/>
      <c r="AF42" s="386"/>
      <c r="AG42" s="386"/>
      <c r="AH42" s="386"/>
      <c r="AI42" s="386"/>
      <c r="AJ42" s="386"/>
      <c r="AK42" s="386"/>
      <c r="AL42" s="386"/>
    </row>
    <row r="43" spans="1:38" s="361" customFormat="1" ht="22.5" customHeight="1" x14ac:dyDescent="0.15">
      <c r="A43" s="388"/>
      <c r="B43" s="390" t="s">
        <v>27</v>
      </c>
      <c r="C43" s="366">
        <v>436</v>
      </c>
      <c r="D43" s="740">
        <v>2788</v>
      </c>
      <c r="E43" s="740"/>
      <c r="F43" s="766">
        <v>254</v>
      </c>
      <c r="G43" s="766"/>
      <c r="H43" s="740">
        <v>688</v>
      </c>
      <c r="I43" s="740"/>
      <c r="J43" s="740">
        <v>174</v>
      </c>
      <c r="K43" s="740"/>
      <c r="L43" s="740">
        <v>2074</v>
      </c>
      <c r="M43" s="740"/>
      <c r="N43" s="740">
        <v>150</v>
      </c>
      <c r="O43" s="740"/>
      <c r="P43" s="740">
        <v>1663</v>
      </c>
      <c r="Q43" s="740"/>
      <c r="R43" s="366">
        <v>24</v>
      </c>
      <c r="S43" s="740">
        <v>411</v>
      </c>
      <c r="T43" s="765"/>
      <c r="U43" s="386"/>
      <c r="V43" s="386"/>
      <c r="W43" s="386"/>
      <c r="X43" s="386"/>
      <c r="Y43" s="386"/>
      <c r="Z43" s="386"/>
      <c r="AA43" s="386"/>
      <c r="AB43" s="386"/>
      <c r="AC43" s="386"/>
      <c r="AD43" s="386"/>
      <c r="AE43" s="386"/>
      <c r="AF43" s="386"/>
      <c r="AG43" s="386"/>
      <c r="AH43" s="386"/>
      <c r="AI43" s="386"/>
      <c r="AJ43" s="386"/>
      <c r="AK43" s="386"/>
      <c r="AL43" s="386"/>
    </row>
    <row r="44" spans="1:38" s="361" customFormat="1" ht="22.5" customHeight="1" x14ac:dyDescent="0.15">
      <c r="A44" s="388"/>
      <c r="B44" s="390" t="s">
        <v>28</v>
      </c>
      <c r="C44" s="366">
        <v>140</v>
      </c>
      <c r="D44" s="740">
        <v>775</v>
      </c>
      <c r="E44" s="740"/>
      <c r="F44" s="766">
        <v>73</v>
      </c>
      <c r="G44" s="766"/>
      <c r="H44" s="740">
        <v>176</v>
      </c>
      <c r="I44" s="740"/>
      <c r="J44" s="740">
        <v>66</v>
      </c>
      <c r="K44" s="740"/>
      <c r="L44" s="740">
        <v>595</v>
      </c>
      <c r="M44" s="740"/>
      <c r="N44" s="740">
        <v>61</v>
      </c>
      <c r="O44" s="740"/>
      <c r="P44" s="740">
        <v>532</v>
      </c>
      <c r="Q44" s="740"/>
      <c r="R44" s="366">
        <v>5</v>
      </c>
      <c r="S44" s="740">
        <v>63</v>
      </c>
      <c r="T44" s="765"/>
      <c r="U44" s="386"/>
      <c r="V44" s="386"/>
      <c r="W44" s="386"/>
      <c r="X44" s="386"/>
      <c r="Y44" s="386"/>
      <c r="Z44" s="386"/>
      <c r="AA44" s="386"/>
      <c r="AB44" s="386"/>
      <c r="AC44" s="386"/>
      <c r="AD44" s="386"/>
      <c r="AE44" s="386"/>
      <c r="AF44" s="386"/>
      <c r="AG44" s="386"/>
      <c r="AH44" s="386"/>
      <c r="AI44" s="386"/>
      <c r="AJ44" s="386"/>
      <c r="AK44" s="386"/>
      <c r="AL44" s="386"/>
    </row>
    <row r="45" spans="1:38" s="361" customFormat="1" ht="22.5" customHeight="1" x14ac:dyDescent="0.15">
      <c r="A45" s="388"/>
      <c r="B45" s="390" t="s">
        <v>29</v>
      </c>
      <c r="C45" s="366">
        <v>4</v>
      </c>
      <c r="D45" s="740">
        <v>222</v>
      </c>
      <c r="E45" s="740"/>
      <c r="F45" s="766">
        <v>0</v>
      </c>
      <c r="G45" s="766"/>
      <c r="H45" s="740">
        <v>0</v>
      </c>
      <c r="I45" s="740"/>
      <c r="J45" s="740">
        <v>4</v>
      </c>
      <c r="K45" s="740"/>
      <c r="L45" s="740">
        <v>222</v>
      </c>
      <c r="M45" s="740"/>
      <c r="N45" s="740">
        <v>4</v>
      </c>
      <c r="O45" s="740"/>
      <c r="P45" s="740">
        <v>222</v>
      </c>
      <c r="Q45" s="740"/>
      <c r="R45" s="366">
        <v>0</v>
      </c>
      <c r="S45" s="740">
        <v>0</v>
      </c>
      <c r="T45" s="765"/>
      <c r="U45" s="386"/>
      <c r="V45" s="386"/>
      <c r="W45" s="386"/>
      <c r="X45" s="386"/>
      <c r="Y45" s="386"/>
      <c r="Z45" s="386"/>
      <c r="AA45" s="386"/>
      <c r="AB45" s="386"/>
      <c r="AC45" s="386"/>
      <c r="AD45" s="386"/>
      <c r="AE45" s="386"/>
      <c r="AF45" s="386"/>
      <c r="AG45" s="386"/>
      <c r="AH45" s="386"/>
      <c r="AI45" s="386"/>
      <c r="AJ45" s="386"/>
      <c r="AK45" s="386"/>
      <c r="AL45" s="386"/>
    </row>
    <row r="46" spans="1:38" s="361" customFormat="1" ht="22.5" customHeight="1" x14ac:dyDescent="0.15">
      <c r="A46" s="388"/>
      <c r="B46" s="390" t="s">
        <v>30</v>
      </c>
      <c r="C46" s="366">
        <v>305</v>
      </c>
      <c r="D46" s="740">
        <v>5798</v>
      </c>
      <c r="E46" s="740"/>
      <c r="F46" s="766">
        <v>108</v>
      </c>
      <c r="G46" s="766"/>
      <c r="H46" s="740">
        <v>315</v>
      </c>
      <c r="I46" s="740"/>
      <c r="J46" s="740">
        <v>188</v>
      </c>
      <c r="K46" s="740"/>
      <c r="L46" s="740">
        <v>5456</v>
      </c>
      <c r="M46" s="740"/>
      <c r="N46" s="740">
        <v>176</v>
      </c>
      <c r="O46" s="740"/>
      <c r="P46" s="740">
        <v>5206</v>
      </c>
      <c r="Q46" s="740"/>
      <c r="R46" s="366">
        <v>12</v>
      </c>
      <c r="S46" s="740">
        <v>250</v>
      </c>
      <c r="T46" s="765"/>
      <c r="U46" s="386"/>
      <c r="V46" s="386"/>
      <c r="W46" s="386"/>
      <c r="X46" s="386"/>
      <c r="Y46" s="386"/>
      <c r="Z46" s="386"/>
      <c r="AA46" s="386"/>
      <c r="AB46" s="386"/>
      <c r="AC46" s="386"/>
      <c r="AD46" s="386"/>
      <c r="AE46" s="386"/>
      <c r="AF46" s="386"/>
      <c r="AG46" s="386"/>
      <c r="AH46" s="386"/>
      <c r="AI46" s="386"/>
      <c r="AJ46" s="386"/>
      <c r="AK46" s="386"/>
      <c r="AL46" s="386"/>
    </row>
    <row r="47" spans="1:38" s="361" customFormat="1" ht="22.5" customHeight="1" x14ac:dyDescent="0.15">
      <c r="A47" s="388"/>
      <c r="B47" s="390" t="s">
        <v>31</v>
      </c>
      <c r="C47" s="366">
        <v>320</v>
      </c>
      <c r="D47" s="740">
        <v>1985</v>
      </c>
      <c r="E47" s="740"/>
      <c r="F47" s="766">
        <v>192</v>
      </c>
      <c r="G47" s="766"/>
      <c r="H47" s="740">
        <v>475</v>
      </c>
      <c r="I47" s="740"/>
      <c r="J47" s="740">
        <v>121</v>
      </c>
      <c r="K47" s="740"/>
      <c r="L47" s="740">
        <v>1498</v>
      </c>
      <c r="M47" s="740"/>
      <c r="N47" s="740">
        <v>106</v>
      </c>
      <c r="O47" s="740"/>
      <c r="P47" s="740">
        <v>1276</v>
      </c>
      <c r="Q47" s="740"/>
      <c r="R47" s="366">
        <v>15</v>
      </c>
      <c r="S47" s="740">
        <v>222</v>
      </c>
      <c r="T47" s="765"/>
      <c r="U47" s="386"/>
      <c r="V47" s="386"/>
      <c r="W47" s="386"/>
      <c r="X47" s="386"/>
      <c r="Y47" s="386"/>
      <c r="Z47" s="386"/>
      <c r="AA47" s="386"/>
      <c r="AB47" s="386"/>
      <c r="AC47" s="386"/>
      <c r="AD47" s="386"/>
      <c r="AE47" s="386"/>
      <c r="AF47" s="386"/>
      <c r="AG47" s="386"/>
      <c r="AH47" s="386"/>
      <c r="AI47" s="386"/>
      <c r="AJ47" s="386"/>
      <c r="AK47" s="386"/>
      <c r="AL47" s="386"/>
    </row>
    <row r="48" spans="1:38" s="361" customFormat="1" ht="22.5" customHeight="1" x14ac:dyDescent="0.15">
      <c r="A48" s="388"/>
      <c r="B48" s="390" t="s">
        <v>32</v>
      </c>
      <c r="C48" s="366">
        <v>85</v>
      </c>
      <c r="D48" s="740">
        <v>943</v>
      </c>
      <c r="E48" s="740"/>
      <c r="F48" s="766">
        <v>37</v>
      </c>
      <c r="G48" s="766"/>
      <c r="H48" s="740">
        <v>148</v>
      </c>
      <c r="I48" s="740"/>
      <c r="J48" s="740">
        <v>44</v>
      </c>
      <c r="K48" s="740"/>
      <c r="L48" s="740">
        <v>788</v>
      </c>
      <c r="M48" s="740"/>
      <c r="N48" s="740">
        <v>36</v>
      </c>
      <c r="O48" s="740"/>
      <c r="P48" s="740">
        <v>618</v>
      </c>
      <c r="Q48" s="740"/>
      <c r="R48" s="366">
        <v>8</v>
      </c>
      <c r="S48" s="740">
        <v>170</v>
      </c>
      <c r="T48" s="765"/>
      <c r="U48" s="386"/>
      <c r="V48" s="386"/>
      <c r="W48" s="386"/>
      <c r="X48" s="386"/>
      <c r="Y48" s="386"/>
      <c r="Z48" s="386"/>
      <c r="AA48" s="386"/>
      <c r="AB48" s="386"/>
      <c r="AC48" s="386"/>
      <c r="AD48" s="386"/>
      <c r="AE48" s="386"/>
      <c r="AF48" s="386"/>
      <c r="AG48" s="386"/>
      <c r="AH48" s="386"/>
      <c r="AI48" s="386"/>
      <c r="AJ48" s="386"/>
      <c r="AK48" s="386"/>
      <c r="AL48" s="386"/>
    </row>
    <row r="49" spans="1:38" s="361" customFormat="1" ht="22.5" customHeight="1" x14ac:dyDescent="0.15">
      <c r="A49" s="388"/>
      <c r="B49" s="390" t="s">
        <v>33</v>
      </c>
      <c r="C49" s="366">
        <v>231</v>
      </c>
      <c r="D49" s="740">
        <v>2683</v>
      </c>
      <c r="E49" s="740"/>
      <c r="F49" s="766">
        <v>105</v>
      </c>
      <c r="G49" s="766"/>
      <c r="H49" s="740">
        <v>465</v>
      </c>
      <c r="I49" s="740"/>
      <c r="J49" s="740">
        <v>124</v>
      </c>
      <c r="K49" s="740"/>
      <c r="L49" s="740">
        <v>2216</v>
      </c>
      <c r="M49" s="740"/>
      <c r="N49" s="740">
        <v>108</v>
      </c>
      <c r="O49" s="740"/>
      <c r="P49" s="740">
        <v>1469</v>
      </c>
      <c r="Q49" s="740"/>
      <c r="R49" s="366">
        <v>16</v>
      </c>
      <c r="S49" s="740">
        <v>747</v>
      </c>
      <c r="T49" s="765"/>
      <c r="U49" s="386"/>
      <c r="V49" s="386"/>
      <c r="W49" s="386"/>
      <c r="X49" s="386"/>
      <c r="Y49" s="386"/>
      <c r="Z49" s="386"/>
      <c r="AA49" s="386"/>
      <c r="AB49" s="386"/>
      <c r="AC49" s="386"/>
      <c r="AD49" s="386"/>
      <c r="AE49" s="386"/>
      <c r="AF49" s="386"/>
      <c r="AG49" s="386"/>
      <c r="AH49" s="386"/>
      <c r="AI49" s="386"/>
      <c r="AJ49" s="386"/>
      <c r="AK49" s="386"/>
      <c r="AL49" s="386"/>
    </row>
    <row r="50" spans="1:38" s="361" customFormat="1" ht="22.5" customHeight="1" x14ac:dyDescent="0.15">
      <c r="A50" s="388"/>
      <c r="B50" s="390" t="s">
        <v>34</v>
      </c>
      <c r="C50" s="366">
        <v>265</v>
      </c>
      <c r="D50" s="740">
        <v>2465</v>
      </c>
      <c r="E50" s="740"/>
      <c r="F50" s="766">
        <v>143</v>
      </c>
      <c r="G50" s="766"/>
      <c r="H50" s="740">
        <v>403</v>
      </c>
      <c r="I50" s="740"/>
      <c r="J50" s="740">
        <v>118</v>
      </c>
      <c r="K50" s="740"/>
      <c r="L50" s="740">
        <v>2058</v>
      </c>
      <c r="M50" s="740"/>
      <c r="N50" s="740">
        <v>101</v>
      </c>
      <c r="O50" s="740"/>
      <c r="P50" s="740">
        <v>1636</v>
      </c>
      <c r="Q50" s="740"/>
      <c r="R50" s="366">
        <v>17</v>
      </c>
      <c r="S50" s="740">
        <v>422</v>
      </c>
      <c r="T50" s="765"/>
      <c r="U50" s="386"/>
      <c r="V50" s="386"/>
      <c r="W50" s="386"/>
      <c r="X50" s="386"/>
      <c r="Y50" s="386"/>
      <c r="Z50" s="386"/>
      <c r="AA50" s="386"/>
      <c r="AB50" s="386"/>
      <c r="AC50" s="386"/>
      <c r="AD50" s="386"/>
      <c r="AE50" s="386"/>
      <c r="AF50" s="386"/>
      <c r="AG50" s="386"/>
      <c r="AH50" s="386"/>
      <c r="AI50" s="386"/>
      <c r="AJ50" s="386"/>
      <c r="AK50" s="386"/>
      <c r="AL50" s="386"/>
    </row>
    <row r="51" spans="1:38" s="361" customFormat="1" ht="22.5" customHeight="1" x14ac:dyDescent="0.15">
      <c r="A51" s="388"/>
      <c r="B51" s="390" t="s">
        <v>35</v>
      </c>
      <c r="C51" s="366">
        <v>330</v>
      </c>
      <c r="D51" s="740">
        <v>3269</v>
      </c>
      <c r="E51" s="740"/>
      <c r="F51" s="766">
        <v>154</v>
      </c>
      <c r="G51" s="766"/>
      <c r="H51" s="740">
        <v>404</v>
      </c>
      <c r="I51" s="740"/>
      <c r="J51" s="740">
        <v>171</v>
      </c>
      <c r="K51" s="740"/>
      <c r="L51" s="740">
        <v>2844</v>
      </c>
      <c r="M51" s="740"/>
      <c r="N51" s="740">
        <v>158</v>
      </c>
      <c r="O51" s="740"/>
      <c r="P51" s="740">
        <v>2251</v>
      </c>
      <c r="Q51" s="740"/>
      <c r="R51" s="366">
        <v>13</v>
      </c>
      <c r="S51" s="740">
        <v>593</v>
      </c>
      <c r="T51" s="765"/>
      <c r="U51" s="386"/>
      <c r="V51" s="386"/>
      <c r="W51" s="386"/>
      <c r="X51" s="386"/>
      <c r="Y51" s="386"/>
      <c r="Z51" s="386"/>
      <c r="AA51" s="386"/>
      <c r="AB51" s="386"/>
      <c r="AC51" s="386"/>
      <c r="AD51" s="386"/>
      <c r="AE51" s="386"/>
      <c r="AF51" s="386"/>
      <c r="AG51" s="386"/>
      <c r="AH51" s="386"/>
      <c r="AI51" s="386"/>
      <c r="AJ51" s="386"/>
      <c r="AK51" s="386"/>
      <c r="AL51" s="386"/>
    </row>
    <row r="52" spans="1:38" s="361" customFormat="1" ht="22.5" customHeight="1" x14ac:dyDescent="0.15">
      <c r="A52" s="388"/>
      <c r="B52" s="390" t="s">
        <v>36</v>
      </c>
      <c r="C52" s="366">
        <v>173</v>
      </c>
      <c r="D52" s="740">
        <v>1700</v>
      </c>
      <c r="E52" s="740"/>
      <c r="F52" s="766">
        <v>63</v>
      </c>
      <c r="G52" s="766"/>
      <c r="H52" s="740">
        <v>206</v>
      </c>
      <c r="I52" s="740"/>
      <c r="J52" s="740">
        <v>104</v>
      </c>
      <c r="K52" s="740"/>
      <c r="L52" s="740">
        <v>1478</v>
      </c>
      <c r="M52" s="740"/>
      <c r="N52" s="740">
        <v>90</v>
      </c>
      <c r="O52" s="740"/>
      <c r="P52" s="740">
        <v>1248</v>
      </c>
      <c r="Q52" s="740"/>
      <c r="R52" s="366">
        <v>14</v>
      </c>
      <c r="S52" s="740">
        <v>230</v>
      </c>
      <c r="T52" s="765"/>
      <c r="U52" s="386"/>
      <c r="V52" s="386"/>
      <c r="W52" s="386"/>
      <c r="X52" s="386"/>
      <c r="Y52" s="386"/>
      <c r="Z52" s="386"/>
      <c r="AA52" s="386"/>
      <c r="AB52" s="386"/>
      <c r="AC52" s="386"/>
      <c r="AD52" s="386"/>
      <c r="AE52" s="386"/>
      <c r="AF52" s="386"/>
      <c r="AG52" s="386"/>
      <c r="AH52" s="386"/>
      <c r="AI52" s="386"/>
      <c r="AJ52" s="386"/>
      <c r="AK52" s="386"/>
      <c r="AL52" s="386"/>
    </row>
    <row r="53" spans="1:38" s="361" customFormat="1" ht="22.5" customHeight="1" x14ac:dyDescent="0.15">
      <c r="A53" s="388"/>
      <c r="B53" s="390" t="s">
        <v>37</v>
      </c>
      <c r="C53" s="366">
        <v>193</v>
      </c>
      <c r="D53" s="740">
        <v>1657</v>
      </c>
      <c r="E53" s="740"/>
      <c r="F53" s="766">
        <v>98</v>
      </c>
      <c r="G53" s="766"/>
      <c r="H53" s="740">
        <v>271</v>
      </c>
      <c r="I53" s="740"/>
      <c r="J53" s="740">
        <v>92</v>
      </c>
      <c r="K53" s="740"/>
      <c r="L53" s="740">
        <v>1381</v>
      </c>
      <c r="M53" s="740"/>
      <c r="N53" s="740">
        <v>81</v>
      </c>
      <c r="O53" s="740"/>
      <c r="P53" s="740">
        <v>1074</v>
      </c>
      <c r="Q53" s="740"/>
      <c r="R53" s="366">
        <v>11</v>
      </c>
      <c r="S53" s="740">
        <v>307</v>
      </c>
      <c r="T53" s="765"/>
      <c r="U53" s="386"/>
      <c r="V53" s="386"/>
      <c r="W53" s="386"/>
      <c r="X53" s="386"/>
      <c r="Y53" s="386"/>
      <c r="Z53" s="386"/>
      <c r="AA53" s="386"/>
      <c r="AB53" s="386"/>
      <c r="AC53" s="386"/>
      <c r="AD53" s="386"/>
      <c r="AE53" s="386"/>
      <c r="AF53" s="386"/>
      <c r="AG53" s="386"/>
      <c r="AH53" s="386"/>
      <c r="AI53" s="386"/>
      <c r="AJ53" s="386"/>
      <c r="AK53" s="386"/>
      <c r="AL53" s="386"/>
    </row>
    <row r="54" spans="1:38" s="361" customFormat="1" ht="22.5" customHeight="1" x14ac:dyDescent="0.15">
      <c r="A54" s="388"/>
      <c r="B54" s="390" t="s">
        <v>38</v>
      </c>
      <c r="C54" s="366">
        <v>104</v>
      </c>
      <c r="D54" s="740">
        <v>4783</v>
      </c>
      <c r="E54" s="740"/>
      <c r="F54" s="766">
        <v>1</v>
      </c>
      <c r="G54" s="766"/>
      <c r="H54" s="740">
        <v>23</v>
      </c>
      <c r="I54" s="740"/>
      <c r="J54" s="740">
        <v>103</v>
      </c>
      <c r="K54" s="740"/>
      <c r="L54" s="740">
        <v>4760</v>
      </c>
      <c r="M54" s="740"/>
      <c r="N54" s="740">
        <v>101</v>
      </c>
      <c r="O54" s="740"/>
      <c r="P54" s="740">
        <v>4734</v>
      </c>
      <c r="Q54" s="740"/>
      <c r="R54" s="366">
        <v>2</v>
      </c>
      <c r="S54" s="740">
        <v>26</v>
      </c>
      <c r="T54" s="765"/>
      <c r="U54" s="386"/>
      <c r="V54" s="386"/>
      <c r="W54" s="386"/>
      <c r="X54" s="386"/>
      <c r="Y54" s="386"/>
      <c r="Z54" s="386"/>
      <c r="AA54" s="386"/>
      <c r="AB54" s="386"/>
      <c r="AC54" s="386"/>
      <c r="AD54" s="386"/>
      <c r="AE54" s="386"/>
      <c r="AF54" s="386"/>
      <c r="AG54" s="386"/>
      <c r="AH54" s="386"/>
      <c r="AI54" s="386"/>
      <c r="AJ54" s="386"/>
      <c r="AK54" s="386"/>
      <c r="AL54" s="386"/>
    </row>
    <row r="55" spans="1:38" s="361" customFormat="1" ht="22.5" customHeight="1" thickBot="1" x14ac:dyDescent="0.2">
      <c r="A55" s="391"/>
      <c r="B55" s="392" t="s">
        <v>39</v>
      </c>
      <c r="C55" s="393">
        <v>94</v>
      </c>
      <c r="D55" s="767">
        <v>1527</v>
      </c>
      <c r="E55" s="767"/>
      <c r="F55" s="770">
        <v>5</v>
      </c>
      <c r="G55" s="770"/>
      <c r="H55" s="767">
        <v>15</v>
      </c>
      <c r="I55" s="767"/>
      <c r="J55" s="767">
        <v>86</v>
      </c>
      <c r="K55" s="767"/>
      <c r="L55" s="767">
        <v>1493</v>
      </c>
      <c r="M55" s="767"/>
      <c r="N55" s="767">
        <v>76</v>
      </c>
      <c r="O55" s="767"/>
      <c r="P55" s="767">
        <v>1357</v>
      </c>
      <c r="Q55" s="767"/>
      <c r="R55" s="393">
        <v>10</v>
      </c>
      <c r="S55" s="767">
        <v>136</v>
      </c>
      <c r="T55" s="768"/>
      <c r="U55" s="386"/>
      <c r="V55" s="386"/>
      <c r="W55" s="386"/>
      <c r="X55" s="386"/>
      <c r="Y55" s="386"/>
      <c r="Z55" s="386"/>
      <c r="AA55" s="386"/>
      <c r="AB55" s="386"/>
      <c r="AC55" s="386"/>
      <c r="AD55" s="386"/>
      <c r="AE55" s="386"/>
      <c r="AF55" s="386"/>
      <c r="AG55" s="386"/>
      <c r="AH55" s="386"/>
      <c r="AI55" s="386"/>
      <c r="AJ55" s="386"/>
      <c r="AK55" s="386"/>
      <c r="AL55" s="386"/>
    </row>
    <row r="56" spans="1:38" ht="13.5" customHeight="1" x14ac:dyDescent="0.15">
      <c r="A56" s="769" t="s">
        <v>250</v>
      </c>
      <c r="B56" s="769"/>
      <c r="C56" s="769"/>
      <c r="D56" s="769"/>
      <c r="E56" s="769"/>
      <c r="F56" s="769"/>
      <c r="G56" s="769"/>
      <c r="H56" s="769"/>
      <c r="I56" s="769"/>
      <c r="J56" s="769"/>
      <c r="K56" s="769"/>
      <c r="L56" s="769"/>
      <c r="M56" s="394"/>
      <c r="N56" s="394"/>
      <c r="O56" s="395"/>
      <c r="Q56" s="394"/>
      <c r="R56" s="394"/>
      <c r="S56" s="394"/>
      <c r="T56" s="544" t="s">
        <v>560</v>
      </c>
      <c r="U56" s="394"/>
      <c r="V56" s="394"/>
      <c r="AK56" s="349"/>
      <c r="AL56" s="349"/>
    </row>
  </sheetData>
  <sheetProtection sheet="1"/>
  <mergeCells count="208">
    <mergeCell ref="P53:Q53"/>
    <mergeCell ref="P36:Q36"/>
    <mergeCell ref="P37:Q37"/>
    <mergeCell ref="P38:Q38"/>
    <mergeCell ref="P39:Q39"/>
    <mergeCell ref="P40:Q40"/>
    <mergeCell ref="P41:Q41"/>
    <mergeCell ref="P42:Q42"/>
    <mergeCell ref="P43:Q43"/>
    <mergeCell ref="P50:Q50"/>
    <mergeCell ref="S37:T37"/>
    <mergeCell ref="S38:T38"/>
    <mergeCell ref="S39:T39"/>
    <mergeCell ref="N52:O52"/>
    <mergeCell ref="N53:O53"/>
    <mergeCell ref="P44:Q44"/>
    <mergeCell ref="P45:Q45"/>
    <mergeCell ref="P46:Q46"/>
    <mergeCell ref="P47:Q47"/>
    <mergeCell ref="S40:T40"/>
    <mergeCell ref="S41:T41"/>
    <mergeCell ref="S44:T44"/>
    <mergeCell ref="S45:T45"/>
    <mergeCell ref="S42:T42"/>
    <mergeCell ref="S43:T43"/>
    <mergeCell ref="S46:T46"/>
    <mergeCell ref="S47:T47"/>
    <mergeCell ref="P51:Q51"/>
    <mergeCell ref="S52:T52"/>
    <mergeCell ref="S53:T53"/>
    <mergeCell ref="S48:T48"/>
    <mergeCell ref="S49:T49"/>
    <mergeCell ref="S50:T50"/>
    <mergeCell ref="S51:T51"/>
    <mergeCell ref="N50:O50"/>
    <mergeCell ref="N51:O51"/>
    <mergeCell ref="N40:O40"/>
    <mergeCell ref="N41:O41"/>
    <mergeCell ref="N42:O42"/>
    <mergeCell ref="N43:O43"/>
    <mergeCell ref="P48:Q48"/>
    <mergeCell ref="P49:Q49"/>
    <mergeCell ref="N44:O44"/>
    <mergeCell ref="N45:O45"/>
    <mergeCell ref="N46:O46"/>
    <mergeCell ref="N47:O47"/>
    <mergeCell ref="N48:O48"/>
    <mergeCell ref="N49:O49"/>
    <mergeCell ref="D44:E44"/>
    <mergeCell ref="D45:E45"/>
    <mergeCell ref="D46:E46"/>
    <mergeCell ref="D47:E47"/>
    <mergeCell ref="H46:I46"/>
    <mergeCell ref="H47:I47"/>
    <mergeCell ref="F44:G44"/>
    <mergeCell ref="F50:G50"/>
    <mergeCell ref="F48:G48"/>
    <mergeCell ref="F42:G42"/>
    <mergeCell ref="F43:G43"/>
    <mergeCell ref="H42:I42"/>
    <mergeCell ref="H43:I43"/>
    <mergeCell ref="H44:I44"/>
    <mergeCell ref="H45:I45"/>
    <mergeCell ref="H40:I40"/>
    <mergeCell ref="H41:I41"/>
    <mergeCell ref="J45:K45"/>
    <mergeCell ref="A56:L56"/>
    <mergeCell ref="D55:E55"/>
    <mergeCell ref="H55:I55"/>
    <mergeCell ref="J54:K54"/>
    <mergeCell ref="J55:K55"/>
    <mergeCell ref="L54:M54"/>
    <mergeCell ref="L55:M55"/>
    <mergeCell ref="D54:E54"/>
    <mergeCell ref="D48:E48"/>
    <mergeCell ref="D49:E49"/>
    <mergeCell ref="D50:E50"/>
    <mergeCell ref="D51:E51"/>
    <mergeCell ref="D52:E52"/>
    <mergeCell ref="D53:E53"/>
    <mergeCell ref="H52:I52"/>
    <mergeCell ref="H53:I53"/>
    <mergeCell ref="F54:G54"/>
    <mergeCell ref="F55:G55"/>
    <mergeCell ref="H54:I54"/>
    <mergeCell ref="F53:G53"/>
    <mergeCell ref="L52:M52"/>
    <mergeCell ref="L53:M53"/>
    <mergeCell ref="F52:G52"/>
    <mergeCell ref="J52:K52"/>
    <mergeCell ref="S55:T55"/>
    <mergeCell ref="P55:Q55"/>
    <mergeCell ref="J40:K40"/>
    <mergeCell ref="J41:K41"/>
    <mergeCell ref="J42:K42"/>
    <mergeCell ref="J43:K43"/>
    <mergeCell ref="N54:O54"/>
    <mergeCell ref="N55:O55"/>
    <mergeCell ref="L40:M40"/>
    <mergeCell ref="J53:K53"/>
    <mergeCell ref="J48:K48"/>
    <mergeCell ref="J49:K49"/>
    <mergeCell ref="J50:K50"/>
    <mergeCell ref="J51:K51"/>
    <mergeCell ref="L51:M51"/>
    <mergeCell ref="L44:M44"/>
    <mergeCell ref="L45:M45"/>
    <mergeCell ref="L46:M46"/>
    <mergeCell ref="L47:M47"/>
    <mergeCell ref="L48:M48"/>
    <mergeCell ref="L49:M49"/>
    <mergeCell ref="L50:M50"/>
    <mergeCell ref="J44:K44"/>
    <mergeCell ref="P52:Q52"/>
    <mergeCell ref="P54:Q54"/>
    <mergeCell ref="S54:T54"/>
    <mergeCell ref="D42:E42"/>
    <mergeCell ref="D43:E43"/>
    <mergeCell ref="D40:E40"/>
    <mergeCell ref="D41:E41"/>
    <mergeCell ref="J37:K37"/>
    <mergeCell ref="J38:K38"/>
    <mergeCell ref="H50:I50"/>
    <mergeCell ref="H51:I51"/>
    <mergeCell ref="H48:I48"/>
    <mergeCell ref="H49:I49"/>
    <mergeCell ref="F51:G51"/>
    <mergeCell ref="F45:G45"/>
    <mergeCell ref="F46:G46"/>
    <mergeCell ref="F49:G49"/>
    <mergeCell ref="F47:G47"/>
    <mergeCell ref="J46:K46"/>
    <mergeCell ref="J47:K47"/>
    <mergeCell ref="F38:G38"/>
    <mergeCell ref="F39:G39"/>
    <mergeCell ref="F40:G40"/>
    <mergeCell ref="H38:I38"/>
    <mergeCell ref="F41:G41"/>
    <mergeCell ref="I4:J5"/>
    <mergeCell ref="F36:G36"/>
    <mergeCell ref="J36:K36"/>
    <mergeCell ref="D37:E37"/>
    <mergeCell ref="D38:E38"/>
    <mergeCell ref="D39:E39"/>
    <mergeCell ref="F37:G37"/>
    <mergeCell ref="H37:I37"/>
    <mergeCell ref="J39:K39"/>
    <mergeCell ref="H39:I39"/>
    <mergeCell ref="H36:I36"/>
    <mergeCell ref="AG4:AH5"/>
    <mergeCell ref="M4:N5"/>
    <mergeCell ref="L35:M35"/>
    <mergeCell ref="P35:Q35"/>
    <mergeCell ref="S35:T35"/>
    <mergeCell ref="F35:G35"/>
    <mergeCell ref="H35:I35"/>
    <mergeCell ref="J35:K35"/>
    <mergeCell ref="D36:E36"/>
    <mergeCell ref="S4:T5"/>
    <mergeCell ref="N34:O34"/>
    <mergeCell ref="P34:Q34"/>
    <mergeCell ref="S34:T34"/>
    <mergeCell ref="R33:T33"/>
    <mergeCell ref="N33:Q33"/>
    <mergeCell ref="Q4:R5"/>
    <mergeCell ref="D35:E35"/>
    <mergeCell ref="C31:E33"/>
    <mergeCell ref="D34:E34"/>
    <mergeCell ref="F34:G34"/>
    <mergeCell ref="H34:I34"/>
    <mergeCell ref="J34:K34"/>
    <mergeCell ref="L34:M34"/>
    <mergeCell ref="S36:T36"/>
    <mergeCell ref="L41:M41"/>
    <mergeCell ref="L42:M42"/>
    <mergeCell ref="L43:M43"/>
    <mergeCell ref="N36:O36"/>
    <mergeCell ref="N37:O37"/>
    <mergeCell ref="N38:O38"/>
    <mergeCell ref="N39:O39"/>
    <mergeCell ref="L36:M36"/>
    <mergeCell ref="L37:M37"/>
    <mergeCell ref="L38:M38"/>
    <mergeCell ref="L39:M39"/>
    <mergeCell ref="A7:B7"/>
    <mergeCell ref="A35:B35"/>
    <mergeCell ref="A2:B6"/>
    <mergeCell ref="A31:B34"/>
    <mergeCell ref="C2:D5"/>
    <mergeCell ref="AI4:AJ5"/>
    <mergeCell ref="K4:L5"/>
    <mergeCell ref="G4:H5"/>
    <mergeCell ref="M3:AL3"/>
    <mergeCell ref="U4:V5"/>
    <mergeCell ref="O4:P5"/>
    <mergeCell ref="Y4:Z5"/>
    <mergeCell ref="AA4:AB5"/>
    <mergeCell ref="E4:F5"/>
    <mergeCell ref="E3:F3"/>
    <mergeCell ref="F32:I33"/>
    <mergeCell ref="J32:M33"/>
    <mergeCell ref="N35:O35"/>
    <mergeCell ref="G3:L3"/>
    <mergeCell ref="AC4:AD5"/>
    <mergeCell ref="AE4:AF5"/>
    <mergeCell ref="AK4:AL5"/>
    <mergeCell ref="X30:AH30"/>
    <mergeCell ref="W4:X5"/>
  </mergeCells>
  <phoneticPr fontId="8"/>
  <conditionalFormatting sqref="A8:AL27 A36:T55 A7 C7:AL7 A35 C35:T35">
    <cfRule type="expression" dxfId="39" priority="1">
      <formula>MOD(ROW(),2)=0</formula>
    </cfRule>
  </conditionalFormatting>
  <printOptions horizontalCentered="1"/>
  <pageMargins left="0.59055118110236227" right="0.59055118110236227" top="0.59055118110236227" bottom="0.59055118110236227" header="0.39370078740157483" footer="0.39370078740157483"/>
  <pageSetup paperSize="9" scale="69"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M56"/>
  <sheetViews>
    <sheetView view="pageBreakPreview" topLeftCell="L1" zoomScale="60" zoomScaleNormal="100" workbookViewId="0">
      <selection activeCell="AM8" sqref="AM8:AM28"/>
    </sheetView>
  </sheetViews>
  <sheetFormatPr defaultColWidth="9.140625" defaultRowHeight="15" customHeight="1" x14ac:dyDescent="0.15"/>
  <cols>
    <col min="1" max="1" width="2" style="69" customWidth="1"/>
    <col min="2" max="2" width="13.140625" style="69" customWidth="1"/>
    <col min="3" max="3" width="7.7109375" style="69" customWidth="1"/>
    <col min="4" max="4" width="8.7109375" style="69" customWidth="1"/>
    <col min="5" max="5" width="4.85546875" style="69" customWidth="1"/>
    <col min="6" max="6" width="5.42578125" style="69" customWidth="1"/>
    <col min="7" max="7" width="5.140625" style="69" customWidth="1"/>
    <col min="8" max="8" width="5.5703125" style="69" customWidth="1"/>
    <col min="9" max="9" width="7" style="69" customWidth="1"/>
    <col min="10" max="10" width="8.42578125" style="69" customWidth="1"/>
    <col min="11" max="11" width="5.7109375" style="69" customWidth="1"/>
    <col min="12" max="12" width="9.42578125" style="69" customWidth="1"/>
    <col min="13" max="13" width="5.5703125" style="69" customWidth="1"/>
    <col min="14" max="14" width="7.7109375" style="69" customWidth="1"/>
    <col min="15" max="15" width="5.28515625" style="69" customWidth="1"/>
    <col min="16" max="16" width="7.85546875" style="69" customWidth="1"/>
    <col min="17" max="17" width="6.28515625" style="69" customWidth="1"/>
    <col min="18" max="19" width="7.7109375" style="69" customWidth="1"/>
    <col min="20" max="20" width="8.7109375" style="69" customWidth="1"/>
    <col min="21" max="21" width="5.140625" style="69" customWidth="1"/>
    <col min="22" max="22" width="6.85546875" style="69" customWidth="1"/>
    <col min="23" max="23" width="6.5703125" style="69" customWidth="1"/>
    <col min="24" max="24" width="7" style="69" customWidth="1"/>
    <col min="25" max="26" width="7.140625" style="69" customWidth="1"/>
    <col min="27" max="28" width="6.85546875" style="69" customWidth="1"/>
    <col min="29" max="29" width="7.140625" style="69" customWidth="1"/>
    <col min="30" max="30" width="7.7109375" style="69" customWidth="1"/>
    <col min="31" max="31" width="7.28515625" style="69" customWidth="1"/>
    <col min="32" max="32" width="7.7109375" style="69" customWidth="1"/>
    <col min="33" max="33" width="7" style="69" customWidth="1"/>
    <col min="34" max="34" width="8.7109375" style="69" customWidth="1"/>
    <col min="35" max="35" width="5.7109375" style="69" customWidth="1"/>
    <col min="36" max="36" width="7.5703125" style="69" customWidth="1"/>
    <col min="37" max="37" width="7.7109375" style="69" customWidth="1"/>
    <col min="38" max="38" width="7.5703125" style="69" customWidth="1"/>
    <col min="39" max="39" width="9.140625" style="349" customWidth="1"/>
    <col min="40" max="16384" width="9.140625" style="349"/>
  </cols>
  <sheetData>
    <row r="1" spans="1:39" ht="15" customHeight="1" thickBot="1" x14ac:dyDescent="0.2">
      <c r="A1" s="348" t="s">
        <v>456</v>
      </c>
      <c r="B1" s="348"/>
      <c r="C1" s="348"/>
      <c r="D1" s="348"/>
      <c r="AJ1" s="539"/>
      <c r="AL1" s="539" t="s">
        <v>10</v>
      </c>
    </row>
    <row r="2" spans="1:39" ht="6.75" customHeight="1" x14ac:dyDescent="0.15">
      <c r="A2" s="699" t="s">
        <v>15</v>
      </c>
      <c r="B2" s="700"/>
      <c r="C2" s="711" t="s">
        <v>234</v>
      </c>
      <c r="D2" s="712"/>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1"/>
      <c r="AK2" s="350"/>
      <c r="AL2" s="352"/>
    </row>
    <row r="3" spans="1:39" ht="14.25" customHeight="1" x14ac:dyDescent="0.15">
      <c r="A3" s="701"/>
      <c r="B3" s="702"/>
      <c r="C3" s="713"/>
      <c r="D3" s="784"/>
      <c r="E3" s="785" t="s">
        <v>471</v>
      </c>
      <c r="F3" s="786"/>
      <c r="G3" s="787" t="s">
        <v>472</v>
      </c>
      <c r="H3" s="788"/>
      <c r="I3" s="788"/>
      <c r="J3" s="788"/>
      <c r="K3" s="788"/>
      <c r="L3" s="789"/>
      <c r="M3" s="720" t="s">
        <v>473</v>
      </c>
      <c r="N3" s="721"/>
      <c r="O3" s="721"/>
      <c r="P3" s="721"/>
      <c r="Q3" s="721"/>
      <c r="R3" s="721"/>
      <c r="S3" s="721"/>
      <c r="T3" s="721"/>
      <c r="U3" s="721"/>
      <c r="V3" s="721"/>
      <c r="W3" s="721"/>
      <c r="X3" s="721"/>
      <c r="Y3" s="721"/>
      <c r="Z3" s="721"/>
      <c r="AA3" s="721"/>
      <c r="AB3" s="721"/>
      <c r="AC3" s="721"/>
      <c r="AD3" s="721"/>
      <c r="AE3" s="721"/>
      <c r="AF3" s="721"/>
      <c r="AG3" s="721"/>
      <c r="AH3" s="721"/>
      <c r="AI3" s="721"/>
      <c r="AJ3" s="721"/>
      <c r="AK3" s="721"/>
      <c r="AL3" s="722"/>
    </row>
    <row r="4" spans="1:39" ht="28.5" customHeight="1" x14ac:dyDescent="0.15">
      <c r="A4" s="701"/>
      <c r="B4" s="702"/>
      <c r="C4" s="713"/>
      <c r="D4" s="784"/>
      <c r="E4" s="713" t="s">
        <v>470</v>
      </c>
      <c r="F4" s="790"/>
      <c r="G4" s="791" t="s">
        <v>235</v>
      </c>
      <c r="H4" s="792"/>
      <c r="I4" s="791" t="s">
        <v>281</v>
      </c>
      <c r="J4" s="792"/>
      <c r="K4" s="793" t="s">
        <v>282</v>
      </c>
      <c r="L4" s="794"/>
      <c r="M4" s="717" t="s">
        <v>337</v>
      </c>
      <c r="N4" s="718"/>
      <c r="O4" s="717" t="s">
        <v>239</v>
      </c>
      <c r="P4" s="718"/>
      <c r="Q4" s="717" t="s">
        <v>338</v>
      </c>
      <c r="R4" s="718"/>
      <c r="S4" s="717" t="s">
        <v>236</v>
      </c>
      <c r="T4" s="718"/>
      <c r="U4" s="717" t="s">
        <v>237</v>
      </c>
      <c r="V4" s="718"/>
      <c r="W4" s="717" t="s">
        <v>238</v>
      </c>
      <c r="X4" s="718"/>
      <c r="Y4" s="717" t="s">
        <v>240</v>
      </c>
      <c r="Z4" s="718"/>
      <c r="AA4" s="717" t="s">
        <v>241</v>
      </c>
      <c r="AB4" s="718"/>
      <c r="AC4" s="717" t="s">
        <v>242</v>
      </c>
      <c r="AD4" s="718"/>
      <c r="AE4" s="717" t="s">
        <v>243</v>
      </c>
      <c r="AF4" s="718"/>
      <c r="AG4" s="741" t="s">
        <v>336</v>
      </c>
      <c r="AH4" s="742"/>
      <c r="AI4" s="717" t="s">
        <v>244</v>
      </c>
      <c r="AJ4" s="718"/>
      <c r="AK4" s="717" t="s">
        <v>245</v>
      </c>
      <c r="AL4" s="737"/>
    </row>
    <row r="5" spans="1:39" ht="28.5" customHeight="1" x14ac:dyDescent="0.15">
      <c r="A5" s="701"/>
      <c r="B5" s="702"/>
      <c r="C5" s="715"/>
      <c r="D5" s="716"/>
      <c r="E5" s="715"/>
      <c r="F5" s="719"/>
      <c r="G5" s="792"/>
      <c r="H5" s="792"/>
      <c r="I5" s="792"/>
      <c r="J5" s="792"/>
      <c r="K5" s="794"/>
      <c r="L5" s="794"/>
      <c r="M5" s="715"/>
      <c r="N5" s="719"/>
      <c r="O5" s="715"/>
      <c r="P5" s="719"/>
      <c r="Q5" s="715"/>
      <c r="R5" s="719"/>
      <c r="S5" s="715"/>
      <c r="T5" s="719"/>
      <c r="U5" s="715"/>
      <c r="V5" s="719"/>
      <c r="W5" s="715"/>
      <c r="X5" s="719"/>
      <c r="Y5" s="715"/>
      <c r="Z5" s="719"/>
      <c r="AA5" s="715"/>
      <c r="AB5" s="719"/>
      <c r="AC5" s="715"/>
      <c r="AD5" s="719"/>
      <c r="AE5" s="715"/>
      <c r="AF5" s="719"/>
      <c r="AG5" s="743"/>
      <c r="AH5" s="744"/>
      <c r="AI5" s="715"/>
      <c r="AJ5" s="719"/>
      <c r="AK5" s="715"/>
      <c r="AL5" s="738"/>
    </row>
    <row r="6" spans="1:39" ht="15" customHeight="1" x14ac:dyDescent="0.15">
      <c r="A6" s="703"/>
      <c r="B6" s="704"/>
      <c r="C6" s="353" t="s">
        <v>12</v>
      </c>
      <c r="D6" s="354" t="s">
        <v>19</v>
      </c>
      <c r="E6" s="353" t="s">
        <v>12</v>
      </c>
      <c r="F6" s="353" t="s">
        <v>19</v>
      </c>
      <c r="G6" s="353" t="s">
        <v>12</v>
      </c>
      <c r="H6" s="353" t="s">
        <v>19</v>
      </c>
      <c r="I6" s="353" t="s">
        <v>12</v>
      </c>
      <c r="J6" s="353" t="s">
        <v>19</v>
      </c>
      <c r="K6" s="353" t="s">
        <v>12</v>
      </c>
      <c r="L6" s="353" t="s">
        <v>19</v>
      </c>
      <c r="M6" s="353" t="s">
        <v>12</v>
      </c>
      <c r="N6" s="353" t="s">
        <v>19</v>
      </c>
      <c r="O6" s="353" t="s">
        <v>12</v>
      </c>
      <c r="P6" s="353" t="s">
        <v>19</v>
      </c>
      <c r="Q6" s="353" t="s">
        <v>12</v>
      </c>
      <c r="R6" s="353" t="s">
        <v>19</v>
      </c>
      <c r="S6" s="353" t="s">
        <v>12</v>
      </c>
      <c r="T6" s="355" t="s">
        <v>19</v>
      </c>
      <c r="U6" s="356" t="s">
        <v>12</v>
      </c>
      <c r="V6" s="353" t="s">
        <v>19</v>
      </c>
      <c r="W6" s="353" t="s">
        <v>12</v>
      </c>
      <c r="X6" s="353" t="s">
        <v>19</v>
      </c>
      <c r="Y6" s="353" t="s">
        <v>12</v>
      </c>
      <c r="Z6" s="353" t="s">
        <v>19</v>
      </c>
      <c r="AA6" s="353" t="s">
        <v>12</v>
      </c>
      <c r="AB6" s="353" t="s">
        <v>19</v>
      </c>
      <c r="AC6" s="353" t="s">
        <v>12</v>
      </c>
      <c r="AD6" s="353" t="s">
        <v>19</v>
      </c>
      <c r="AE6" s="353" t="s">
        <v>12</v>
      </c>
      <c r="AF6" s="353" t="s">
        <v>19</v>
      </c>
      <c r="AG6" s="353" t="s">
        <v>12</v>
      </c>
      <c r="AH6" s="353" t="s">
        <v>19</v>
      </c>
      <c r="AI6" s="353" t="s">
        <v>283</v>
      </c>
      <c r="AJ6" s="353" t="s">
        <v>19</v>
      </c>
      <c r="AK6" s="353" t="s">
        <v>283</v>
      </c>
      <c r="AL6" s="357" t="s">
        <v>19</v>
      </c>
    </row>
    <row r="7" spans="1:39" s="361" customFormat="1" ht="22.5" customHeight="1" x14ac:dyDescent="0.15">
      <c r="A7" s="695" t="s">
        <v>284</v>
      </c>
      <c r="B7" s="696"/>
      <c r="C7" s="358">
        <f>SUM(C8:C27)</f>
        <v>5206</v>
      </c>
      <c r="D7" s="359">
        <f>SUM(D8:D27)</f>
        <v>55345</v>
      </c>
      <c r="E7" s="359">
        <f>SUM(E8:E27)</f>
        <v>1</v>
      </c>
      <c r="F7" s="359">
        <f>SUM(F8:F27)</f>
        <v>1</v>
      </c>
      <c r="G7" s="359">
        <f t="shared" ref="G7:L7" si="0">SUM(G8:G27)</f>
        <v>2</v>
      </c>
      <c r="H7" s="359">
        <f t="shared" si="0"/>
        <v>2</v>
      </c>
      <c r="I7" s="359">
        <f t="shared" si="0"/>
        <v>415</v>
      </c>
      <c r="J7" s="359">
        <f t="shared" si="0"/>
        <v>4202</v>
      </c>
      <c r="K7" s="359">
        <f t="shared" si="0"/>
        <v>156</v>
      </c>
      <c r="L7" s="359">
        <f t="shared" si="0"/>
        <v>2840</v>
      </c>
      <c r="M7" s="359">
        <v>4</v>
      </c>
      <c r="N7" s="359">
        <v>1072</v>
      </c>
      <c r="O7" s="359">
        <v>92</v>
      </c>
      <c r="P7" s="359">
        <v>1545</v>
      </c>
      <c r="Q7" s="359">
        <v>122</v>
      </c>
      <c r="R7" s="359">
        <v>3273</v>
      </c>
      <c r="S7" s="359">
        <v>1228</v>
      </c>
      <c r="T7" s="359">
        <v>15407</v>
      </c>
      <c r="U7" s="359">
        <v>85</v>
      </c>
      <c r="V7" s="359">
        <v>1009</v>
      </c>
      <c r="W7" s="359">
        <v>624</v>
      </c>
      <c r="X7" s="359">
        <v>1602</v>
      </c>
      <c r="Y7" s="359">
        <v>286</v>
      </c>
      <c r="Z7" s="359">
        <v>2175</v>
      </c>
      <c r="AA7" s="359">
        <v>690</v>
      </c>
      <c r="AB7" s="359">
        <v>3866</v>
      </c>
      <c r="AC7" s="359">
        <v>414</v>
      </c>
      <c r="AD7" s="359">
        <v>1698</v>
      </c>
      <c r="AE7" s="359">
        <v>241</v>
      </c>
      <c r="AF7" s="359">
        <v>1226</v>
      </c>
      <c r="AG7" s="359">
        <v>467</v>
      </c>
      <c r="AH7" s="359">
        <v>8074</v>
      </c>
      <c r="AI7" s="359">
        <v>21</v>
      </c>
      <c r="AJ7" s="359">
        <v>367</v>
      </c>
      <c r="AK7" s="359">
        <v>358</v>
      </c>
      <c r="AL7" s="360">
        <v>6986</v>
      </c>
      <c r="AM7" s="579"/>
    </row>
    <row r="8" spans="1:39" s="361" customFormat="1" ht="22.5" customHeight="1" x14ac:dyDescent="0.15">
      <c r="A8" s="362"/>
      <c r="B8" s="363" t="s">
        <v>20</v>
      </c>
      <c r="C8" s="364">
        <v>220</v>
      </c>
      <c r="D8" s="365">
        <v>1365</v>
      </c>
      <c r="E8" s="365">
        <v>0</v>
      </c>
      <c r="F8" s="365">
        <v>0</v>
      </c>
      <c r="G8" s="365">
        <v>0</v>
      </c>
      <c r="H8" s="365">
        <v>0</v>
      </c>
      <c r="I8" s="365">
        <v>22</v>
      </c>
      <c r="J8" s="365">
        <v>120</v>
      </c>
      <c r="K8" s="365">
        <v>6</v>
      </c>
      <c r="L8" s="365">
        <v>18</v>
      </c>
      <c r="M8" s="365">
        <v>0</v>
      </c>
      <c r="N8" s="365">
        <v>0</v>
      </c>
      <c r="O8" s="366">
        <v>0</v>
      </c>
      <c r="P8" s="366">
        <v>0</v>
      </c>
      <c r="Q8" s="366">
        <v>1</v>
      </c>
      <c r="R8" s="366">
        <v>9</v>
      </c>
      <c r="S8" s="366">
        <v>32</v>
      </c>
      <c r="T8" s="366">
        <v>212</v>
      </c>
      <c r="U8" s="366">
        <v>0</v>
      </c>
      <c r="V8" s="366">
        <v>0</v>
      </c>
      <c r="W8" s="366">
        <v>46</v>
      </c>
      <c r="X8" s="366">
        <v>82</v>
      </c>
      <c r="Y8" s="366">
        <v>10</v>
      </c>
      <c r="Z8" s="366">
        <v>73</v>
      </c>
      <c r="AA8" s="366">
        <v>22</v>
      </c>
      <c r="AB8" s="366">
        <v>147</v>
      </c>
      <c r="AC8" s="366">
        <v>12</v>
      </c>
      <c r="AD8" s="366">
        <v>86</v>
      </c>
      <c r="AE8" s="366">
        <v>14</v>
      </c>
      <c r="AF8" s="366">
        <v>31</v>
      </c>
      <c r="AG8" s="366">
        <v>34</v>
      </c>
      <c r="AH8" s="366">
        <v>274</v>
      </c>
      <c r="AI8" s="366">
        <v>1</v>
      </c>
      <c r="AJ8" s="366">
        <v>224</v>
      </c>
      <c r="AK8" s="366">
        <v>20</v>
      </c>
      <c r="AL8" s="367">
        <v>89</v>
      </c>
      <c r="AM8" s="579"/>
    </row>
    <row r="9" spans="1:39" s="361" customFormat="1" ht="22.5" customHeight="1" x14ac:dyDescent="0.15">
      <c r="A9" s="362"/>
      <c r="B9" s="368" t="s">
        <v>21</v>
      </c>
      <c r="C9" s="364">
        <v>207</v>
      </c>
      <c r="D9" s="365">
        <v>1207</v>
      </c>
      <c r="E9" s="365">
        <v>1</v>
      </c>
      <c r="F9" s="365">
        <v>1</v>
      </c>
      <c r="G9" s="365">
        <v>0</v>
      </c>
      <c r="H9" s="365">
        <v>0</v>
      </c>
      <c r="I9" s="365">
        <v>27</v>
      </c>
      <c r="J9" s="365">
        <v>157</v>
      </c>
      <c r="K9" s="365">
        <v>6</v>
      </c>
      <c r="L9" s="365">
        <v>37</v>
      </c>
      <c r="M9" s="365">
        <v>0</v>
      </c>
      <c r="N9" s="365">
        <v>0</v>
      </c>
      <c r="O9" s="366">
        <v>2</v>
      </c>
      <c r="P9" s="366">
        <v>9</v>
      </c>
      <c r="Q9" s="366">
        <v>8</v>
      </c>
      <c r="R9" s="366">
        <v>15</v>
      </c>
      <c r="S9" s="366">
        <v>34</v>
      </c>
      <c r="T9" s="366">
        <v>109</v>
      </c>
      <c r="U9" s="366">
        <v>4</v>
      </c>
      <c r="V9" s="366">
        <v>55</v>
      </c>
      <c r="W9" s="366">
        <v>23</v>
      </c>
      <c r="X9" s="366">
        <v>38</v>
      </c>
      <c r="Y9" s="366">
        <v>18</v>
      </c>
      <c r="Z9" s="366">
        <v>77</v>
      </c>
      <c r="AA9" s="366">
        <v>25</v>
      </c>
      <c r="AB9" s="366">
        <v>70</v>
      </c>
      <c r="AC9" s="366">
        <v>15</v>
      </c>
      <c r="AD9" s="366">
        <v>76</v>
      </c>
      <c r="AE9" s="366">
        <v>16</v>
      </c>
      <c r="AF9" s="366">
        <v>28</v>
      </c>
      <c r="AG9" s="366">
        <v>17</v>
      </c>
      <c r="AH9" s="366">
        <v>132</v>
      </c>
      <c r="AI9" s="366">
        <v>1</v>
      </c>
      <c r="AJ9" s="366">
        <v>56</v>
      </c>
      <c r="AK9" s="366">
        <v>10</v>
      </c>
      <c r="AL9" s="367">
        <v>347</v>
      </c>
      <c r="AM9" s="579"/>
    </row>
    <row r="10" spans="1:39" s="361" customFormat="1" ht="22.5" customHeight="1" x14ac:dyDescent="0.15">
      <c r="A10" s="362"/>
      <c r="B10" s="368" t="s">
        <v>172</v>
      </c>
      <c r="C10" s="364">
        <v>435</v>
      </c>
      <c r="D10" s="365">
        <v>4682</v>
      </c>
      <c r="E10" s="365">
        <v>0</v>
      </c>
      <c r="F10" s="365">
        <v>0</v>
      </c>
      <c r="G10" s="365">
        <v>0</v>
      </c>
      <c r="H10" s="365">
        <v>0</v>
      </c>
      <c r="I10" s="365">
        <v>40</v>
      </c>
      <c r="J10" s="365">
        <v>430</v>
      </c>
      <c r="K10" s="365">
        <v>11</v>
      </c>
      <c r="L10" s="365">
        <v>205</v>
      </c>
      <c r="M10" s="365">
        <v>0</v>
      </c>
      <c r="N10" s="365">
        <v>0</v>
      </c>
      <c r="O10" s="366">
        <v>6</v>
      </c>
      <c r="P10" s="366">
        <v>29</v>
      </c>
      <c r="Q10" s="366">
        <v>2</v>
      </c>
      <c r="R10" s="366">
        <v>5</v>
      </c>
      <c r="S10" s="366">
        <v>98</v>
      </c>
      <c r="T10" s="366">
        <v>772</v>
      </c>
      <c r="U10" s="366">
        <v>8</v>
      </c>
      <c r="V10" s="366">
        <v>37</v>
      </c>
      <c r="W10" s="366">
        <v>56</v>
      </c>
      <c r="X10" s="366">
        <v>193</v>
      </c>
      <c r="Y10" s="366">
        <v>29</v>
      </c>
      <c r="Z10" s="366">
        <v>254</v>
      </c>
      <c r="AA10" s="366">
        <v>48</v>
      </c>
      <c r="AB10" s="366">
        <v>404</v>
      </c>
      <c r="AC10" s="366">
        <v>45</v>
      </c>
      <c r="AD10" s="366">
        <v>116</v>
      </c>
      <c r="AE10" s="366">
        <v>20</v>
      </c>
      <c r="AF10" s="366">
        <v>160</v>
      </c>
      <c r="AG10" s="366">
        <v>48</v>
      </c>
      <c r="AH10" s="366">
        <v>1824</v>
      </c>
      <c r="AI10" s="366">
        <v>2</v>
      </c>
      <c r="AJ10" s="366">
        <v>10</v>
      </c>
      <c r="AK10" s="366">
        <v>22</v>
      </c>
      <c r="AL10" s="367">
        <v>243</v>
      </c>
      <c r="AM10" s="579"/>
    </row>
    <row r="11" spans="1:39" s="361" customFormat="1" ht="22.5" customHeight="1" x14ac:dyDescent="0.15">
      <c r="A11" s="362"/>
      <c r="B11" s="368" t="s">
        <v>23</v>
      </c>
      <c r="C11" s="364">
        <v>557</v>
      </c>
      <c r="D11" s="365">
        <v>8972</v>
      </c>
      <c r="E11" s="365">
        <v>0</v>
      </c>
      <c r="F11" s="365">
        <v>0</v>
      </c>
      <c r="G11" s="365">
        <v>0</v>
      </c>
      <c r="H11" s="365">
        <v>0</v>
      </c>
      <c r="I11" s="365">
        <v>50</v>
      </c>
      <c r="J11" s="365">
        <v>970</v>
      </c>
      <c r="K11" s="365">
        <v>15</v>
      </c>
      <c r="L11" s="365">
        <v>329</v>
      </c>
      <c r="M11" s="365">
        <v>3</v>
      </c>
      <c r="N11" s="366">
        <v>1071</v>
      </c>
      <c r="O11" s="366">
        <v>10</v>
      </c>
      <c r="P11" s="366">
        <v>173</v>
      </c>
      <c r="Q11" s="366">
        <v>8</v>
      </c>
      <c r="R11" s="366">
        <v>121</v>
      </c>
      <c r="S11" s="366">
        <v>143</v>
      </c>
      <c r="T11" s="366">
        <v>2041</v>
      </c>
      <c r="U11" s="366">
        <v>12</v>
      </c>
      <c r="V11" s="366">
        <v>162</v>
      </c>
      <c r="W11" s="366">
        <v>40</v>
      </c>
      <c r="X11" s="366">
        <v>308</v>
      </c>
      <c r="Y11" s="366">
        <v>32</v>
      </c>
      <c r="Z11" s="366">
        <v>278</v>
      </c>
      <c r="AA11" s="366">
        <v>84</v>
      </c>
      <c r="AB11" s="366">
        <v>504</v>
      </c>
      <c r="AC11" s="366">
        <v>41</v>
      </c>
      <c r="AD11" s="366">
        <v>194</v>
      </c>
      <c r="AE11" s="366">
        <v>24</v>
      </c>
      <c r="AF11" s="366">
        <v>192</v>
      </c>
      <c r="AG11" s="366">
        <v>43</v>
      </c>
      <c r="AH11" s="366">
        <v>1030</v>
      </c>
      <c r="AI11" s="366">
        <v>2</v>
      </c>
      <c r="AJ11" s="366">
        <v>10</v>
      </c>
      <c r="AK11" s="366">
        <v>50</v>
      </c>
      <c r="AL11" s="367">
        <v>1589</v>
      </c>
      <c r="AM11" s="579"/>
    </row>
    <row r="12" spans="1:39" s="361" customFormat="1" ht="22.5" customHeight="1" x14ac:dyDescent="0.15">
      <c r="A12" s="362"/>
      <c r="B12" s="368" t="s">
        <v>24</v>
      </c>
      <c r="C12" s="364">
        <v>271</v>
      </c>
      <c r="D12" s="365">
        <v>3273</v>
      </c>
      <c r="E12" s="365">
        <v>0</v>
      </c>
      <c r="F12" s="365">
        <v>0</v>
      </c>
      <c r="G12" s="365">
        <v>0</v>
      </c>
      <c r="H12" s="365">
        <v>0</v>
      </c>
      <c r="I12" s="365">
        <v>16</v>
      </c>
      <c r="J12" s="365">
        <v>153</v>
      </c>
      <c r="K12" s="365">
        <v>17</v>
      </c>
      <c r="L12" s="365">
        <v>429</v>
      </c>
      <c r="M12" s="365">
        <v>0</v>
      </c>
      <c r="N12" s="365">
        <v>0</v>
      </c>
      <c r="O12" s="366">
        <v>1</v>
      </c>
      <c r="P12" s="366">
        <v>15</v>
      </c>
      <c r="Q12" s="366">
        <v>4</v>
      </c>
      <c r="R12" s="366">
        <v>142</v>
      </c>
      <c r="S12" s="366">
        <v>62</v>
      </c>
      <c r="T12" s="366">
        <v>1155</v>
      </c>
      <c r="U12" s="366">
        <v>10</v>
      </c>
      <c r="V12" s="366">
        <v>256</v>
      </c>
      <c r="W12" s="366">
        <v>12</v>
      </c>
      <c r="X12" s="366">
        <v>65</v>
      </c>
      <c r="Y12" s="366">
        <v>28</v>
      </c>
      <c r="Z12" s="366">
        <v>175</v>
      </c>
      <c r="AA12" s="366">
        <v>38</v>
      </c>
      <c r="AB12" s="366">
        <v>204</v>
      </c>
      <c r="AC12" s="366">
        <v>14</v>
      </c>
      <c r="AD12" s="366">
        <v>29</v>
      </c>
      <c r="AE12" s="366">
        <v>17</v>
      </c>
      <c r="AF12" s="366">
        <v>55</v>
      </c>
      <c r="AG12" s="366">
        <v>21</v>
      </c>
      <c r="AH12" s="366">
        <v>174</v>
      </c>
      <c r="AI12" s="366">
        <v>0</v>
      </c>
      <c r="AJ12" s="366">
        <v>0</v>
      </c>
      <c r="AK12" s="366">
        <v>31</v>
      </c>
      <c r="AL12" s="367">
        <v>421</v>
      </c>
      <c r="AM12" s="579"/>
    </row>
    <row r="13" spans="1:39" s="361" customFormat="1" ht="22.5" customHeight="1" x14ac:dyDescent="0.15">
      <c r="A13" s="362"/>
      <c r="B13" s="368" t="s">
        <v>25</v>
      </c>
      <c r="C13" s="364">
        <v>454</v>
      </c>
      <c r="D13" s="365">
        <v>3690</v>
      </c>
      <c r="E13" s="365">
        <v>0</v>
      </c>
      <c r="F13" s="365">
        <v>0</v>
      </c>
      <c r="G13" s="365">
        <v>0</v>
      </c>
      <c r="H13" s="365">
        <v>0</v>
      </c>
      <c r="I13" s="365">
        <v>20</v>
      </c>
      <c r="J13" s="365">
        <v>124</v>
      </c>
      <c r="K13" s="365">
        <v>7</v>
      </c>
      <c r="L13" s="365">
        <v>13</v>
      </c>
      <c r="M13" s="365">
        <v>0</v>
      </c>
      <c r="N13" s="365">
        <v>0</v>
      </c>
      <c r="O13" s="366">
        <v>13</v>
      </c>
      <c r="P13" s="366">
        <v>83</v>
      </c>
      <c r="Q13" s="366">
        <v>7</v>
      </c>
      <c r="R13" s="366">
        <v>56</v>
      </c>
      <c r="S13" s="366">
        <v>122</v>
      </c>
      <c r="T13" s="366">
        <v>1666</v>
      </c>
      <c r="U13" s="366">
        <v>8</v>
      </c>
      <c r="V13" s="366">
        <v>96</v>
      </c>
      <c r="W13" s="366">
        <v>50</v>
      </c>
      <c r="X13" s="366">
        <v>115</v>
      </c>
      <c r="Y13" s="366">
        <v>22</v>
      </c>
      <c r="Z13" s="366">
        <v>130</v>
      </c>
      <c r="AA13" s="366">
        <v>64</v>
      </c>
      <c r="AB13" s="366">
        <v>304</v>
      </c>
      <c r="AC13" s="366">
        <v>57</v>
      </c>
      <c r="AD13" s="366">
        <v>193</v>
      </c>
      <c r="AE13" s="366">
        <v>26</v>
      </c>
      <c r="AF13" s="366">
        <v>91</v>
      </c>
      <c r="AG13" s="366">
        <v>37</v>
      </c>
      <c r="AH13" s="366">
        <v>670</v>
      </c>
      <c r="AI13" s="366">
        <v>3</v>
      </c>
      <c r="AJ13" s="366">
        <v>14</v>
      </c>
      <c r="AK13" s="366">
        <v>18</v>
      </c>
      <c r="AL13" s="367">
        <v>135</v>
      </c>
      <c r="AM13" s="579"/>
    </row>
    <row r="14" spans="1:39" s="361" customFormat="1" ht="22.5" customHeight="1" x14ac:dyDescent="0.15">
      <c r="A14" s="362"/>
      <c r="B14" s="368" t="s">
        <v>26</v>
      </c>
      <c r="C14" s="364">
        <v>382</v>
      </c>
      <c r="D14" s="365">
        <v>1561</v>
      </c>
      <c r="E14" s="365">
        <v>0</v>
      </c>
      <c r="F14" s="365">
        <v>0</v>
      </c>
      <c r="G14" s="365">
        <v>0</v>
      </c>
      <c r="H14" s="365">
        <v>0</v>
      </c>
      <c r="I14" s="365">
        <v>11</v>
      </c>
      <c r="J14" s="365">
        <v>57</v>
      </c>
      <c r="K14" s="365">
        <v>5</v>
      </c>
      <c r="L14" s="365">
        <v>15</v>
      </c>
      <c r="M14" s="365">
        <v>0</v>
      </c>
      <c r="N14" s="365">
        <v>0</v>
      </c>
      <c r="O14" s="366">
        <v>6</v>
      </c>
      <c r="P14" s="366">
        <v>71</v>
      </c>
      <c r="Q14" s="366">
        <v>4</v>
      </c>
      <c r="R14" s="366">
        <v>114</v>
      </c>
      <c r="S14" s="366">
        <v>49</v>
      </c>
      <c r="T14" s="366">
        <v>178</v>
      </c>
      <c r="U14" s="366">
        <v>6</v>
      </c>
      <c r="V14" s="366">
        <v>74</v>
      </c>
      <c r="W14" s="366">
        <v>32</v>
      </c>
      <c r="X14" s="366">
        <v>91</v>
      </c>
      <c r="Y14" s="366">
        <v>21</v>
      </c>
      <c r="Z14" s="366">
        <v>105</v>
      </c>
      <c r="AA14" s="366">
        <v>171</v>
      </c>
      <c r="AB14" s="366">
        <v>492</v>
      </c>
      <c r="AC14" s="366">
        <v>30</v>
      </c>
      <c r="AD14" s="366">
        <v>102</v>
      </c>
      <c r="AE14" s="366">
        <v>14</v>
      </c>
      <c r="AF14" s="366">
        <v>50</v>
      </c>
      <c r="AG14" s="366">
        <v>21</v>
      </c>
      <c r="AH14" s="366">
        <v>184</v>
      </c>
      <c r="AI14" s="366">
        <v>0</v>
      </c>
      <c r="AJ14" s="366">
        <v>0</v>
      </c>
      <c r="AK14" s="366">
        <v>12</v>
      </c>
      <c r="AL14" s="367">
        <v>28</v>
      </c>
      <c r="AM14" s="579"/>
    </row>
    <row r="15" spans="1:39" s="361" customFormat="1" ht="22.5" customHeight="1" x14ac:dyDescent="0.15">
      <c r="A15" s="362"/>
      <c r="B15" s="368" t="s">
        <v>27</v>
      </c>
      <c r="C15" s="364">
        <v>436</v>
      </c>
      <c r="D15" s="365">
        <v>2788</v>
      </c>
      <c r="E15" s="365">
        <v>0</v>
      </c>
      <c r="F15" s="365">
        <v>0</v>
      </c>
      <c r="G15" s="365">
        <v>0</v>
      </c>
      <c r="H15" s="365">
        <v>0</v>
      </c>
      <c r="I15" s="365">
        <v>30</v>
      </c>
      <c r="J15" s="365">
        <v>152</v>
      </c>
      <c r="K15" s="365">
        <v>10</v>
      </c>
      <c r="L15" s="365">
        <v>111</v>
      </c>
      <c r="M15" s="365">
        <v>0</v>
      </c>
      <c r="N15" s="365">
        <v>0</v>
      </c>
      <c r="O15" s="366">
        <v>6</v>
      </c>
      <c r="P15" s="366">
        <v>18</v>
      </c>
      <c r="Q15" s="366">
        <v>3</v>
      </c>
      <c r="R15" s="366">
        <v>109</v>
      </c>
      <c r="S15" s="366">
        <v>100</v>
      </c>
      <c r="T15" s="366">
        <v>697</v>
      </c>
      <c r="U15" s="366">
        <v>6</v>
      </c>
      <c r="V15" s="366">
        <v>54</v>
      </c>
      <c r="W15" s="366">
        <v>92</v>
      </c>
      <c r="X15" s="366">
        <v>164</v>
      </c>
      <c r="Y15" s="366">
        <v>23</v>
      </c>
      <c r="Z15" s="366">
        <v>155</v>
      </c>
      <c r="AA15" s="366">
        <v>27</v>
      </c>
      <c r="AB15" s="366">
        <v>150</v>
      </c>
      <c r="AC15" s="366">
        <v>44</v>
      </c>
      <c r="AD15" s="366">
        <v>132</v>
      </c>
      <c r="AE15" s="366">
        <v>22</v>
      </c>
      <c r="AF15" s="366">
        <v>123</v>
      </c>
      <c r="AG15" s="366">
        <v>52</v>
      </c>
      <c r="AH15" s="366">
        <v>708</v>
      </c>
      <c r="AI15" s="366">
        <v>3</v>
      </c>
      <c r="AJ15" s="366">
        <v>14</v>
      </c>
      <c r="AK15" s="366">
        <v>18</v>
      </c>
      <c r="AL15" s="367">
        <v>201</v>
      </c>
      <c r="AM15" s="579"/>
    </row>
    <row r="16" spans="1:39" s="361" customFormat="1" ht="22.5" customHeight="1" x14ac:dyDescent="0.15">
      <c r="A16" s="362"/>
      <c r="B16" s="368" t="s">
        <v>28</v>
      </c>
      <c r="C16" s="364">
        <v>140</v>
      </c>
      <c r="D16" s="365">
        <v>775</v>
      </c>
      <c r="E16" s="365">
        <v>0</v>
      </c>
      <c r="F16" s="365">
        <v>0</v>
      </c>
      <c r="G16" s="365">
        <v>0</v>
      </c>
      <c r="H16" s="365">
        <v>0</v>
      </c>
      <c r="I16" s="365">
        <v>9</v>
      </c>
      <c r="J16" s="365">
        <v>54</v>
      </c>
      <c r="K16" s="365">
        <v>4</v>
      </c>
      <c r="L16" s="365">
        <v>10</v>
      </c>
      <c r="M16" s="365">
        <v>0</v>
      </c>
      <c r="N16" s="365">
        <v>0</v>
      </c>
      <c r="O16" s="366">
        <v>3</v>
      </c>
      <c r="P16" s="366">
        <v>11</v>
      </c>
      <c r="Q16" s="366">
        <v>3</v>
      </c>
      <c r="R16" s="366">
        <v>9</v>
      </c>
      <c r="S16" s="366">
        <v>37</v>
      </c>
      <c r="T16" s="366">
        <v>302</v>
      </c>
      <c r="U16" s="366">
        <v>4</v>
      </c>
      <c r="V16" s="366">
        <v>13</v>
      </c>
      <c r="W16" s="366">
        <v>20</v>
      </c>
      <c r="X16" s="366">
        <v>43</v>
      </c>
      <c r="Y16" s="366">
        <v>5</v>
      </c>
      <c r="Z16" s="366">
        <v>19</v>
      </c>
      <c r="AA16" s="366">
        <v>16</v>
      </c>
      <c r="AB16" s="366">
        <v>55</v>
      </c>
      <c r="AC16" s="366">
        <v>9</v>
      </c>
      <c r="AD16" s="366">
        <v>12</v>
      </c>
      <c r="AE16" s="366">
        <v>7</v>
      </c>
      <c r="AF16" s="366">
        <v>60</v>
      </c>
      <c r="AG16" s="366">
        <v>13</v>
      </c>
      <c r="AH16" s="366">
        <v>104</v>
      </c>
      <c r="AI16" s="366">
        <v>0</v>
      </c>
      <c r="AJ16" s="366">
        <v>0</v>
      </c>
      <c r="AK16" s="366">
        <v>10</v>
      </c>
      <c r="AL16" s="367">
        <v>83</v>
      </c>
      <c r="AM16" s="579"/>
    </row>
    <row r="17" spans="1:39" s="361" customFormat="1" ht="22.5" customHeight="1" x14ac:dyDescent="0.15">
      <c r="A17" s="362"/>
      <c r="B17" s="368" t="s">
        <v>29</v>
      </c>
      <c r="C17" s="364">
        <v>4</v>
      </c>
      <c r="D17" s="365">
        <v>222</v>
      </c>
      <c r="E17" s="365">
        <v>0</v>
      </c>
      <c r="F17" s="365">
        <v>0</v>
      </c>
      <c r="G17" s="365">
        <v>0</v>
      </c>
      <c r="H17" s="365">
        <v>0</v>
      </c>
      <c r="I17" s="365">
        <v>0</v>
      </c>
      <c r="J17" s="365">
        <v>0</v>
      </c>
      <c r="K17" s="365">
        <v>0</v>
      </c>
      <c r="L17" s="365">
        <v>0</v>
      </c>
      <c r="M17" s="365">
        <v>0</v>
      </c>
      <c r="N17" s="365">
        <v>0</v>
      </c>
      <c r="O17" s="366">
        <v>2</v>
      </c>
      <c r="P17" s="366">
        <v>40</v>
      </c>
      <c r="Q17" s="366">
        <v>1</v>
      </c>
      <c r="R17" s="366">
        <v>173</v>
      </c>
      <c r="S17" s="366">
        <v>1</v>
      </c>
      <c r="T17" s="366">
        <v>9</v>
      </c>
      <c r="U17" s="366">
        <v>0</v>
      </c>
      <c r="V17" s="366">
        <v>0</v>
      </c>
      <c r="W17" s="365">
        <v>0</v>
      </c>
      <c r="X17" s="366">
        <v>0</v>
      </c>
      <c r="Y17" s="366">
        <v>0</v>
      </c>
      <c r="Z17" s="366">
        <v>0</v>
      </c>
      <c r="AA17" s="365">
        <v>0</v>
      </c>
      <c r="AB17" s="366">
        <v>0</v>
      </c>
      <c r="AC17" s="366">
        <v>0</v>
      </c>
      <c r="AD17" s="366">
        <v>0</v>
      </c>
      <c r="AE17" s="366">
        <v>0</v>
      </c>
      <c r="AF17" s="366">
        <v>0</v>
      </c>
      <c r="AG17" s="365">
        <v>0</v>
      </c>
      <c r="AH17" s="366">
        <v>0</v>
      </c>
      <c r="AI17" s="366">
        <v>0</v>
      </c>
      <c r="AJ17" s="366">
        <v>0</v>
      </c>
      <c r="AK17" s="366">
        <v>0</v>
      </c>
      <c r="AL17" s="367">
        <v>0</v>
      </c>
      <c r="AM17" s="579"/>
    </row>
    <row r="18" spans="1:39" s="361" customFormat="1" ht="22.5" customHeight="1" x14ac:dyDescent="0.15">
      <c r="A18" s="362"/>
      <c r="B18" s="368" t="s">
        <v>30</v>
      </c>
      <c r="C18" s="364">
        <v>305</v>
      </c>
      <c r="D18" s="365">
        <v>5798</v>
      </c>
      <c r="E18" s="365">
        <v>0</v>
      </c>
      <c r="F18" s="365">
        <v>0</v>
      </c>
      <c r="G18" s="365">
        <v>0</v>
      </c>
      <c r="H18" s="365">
        <v>0</v>
      </c>
      <c r="I18" s="365">
        <v>23</v>
      </c>
      <c r="J18" s="365">
        <v>345</v>
      </c>
      <c r="K18" s="365">
        <v>17</v>
      </c>
      <c r="L18" s="365">
        <v>601</v>
      </c>
      <c r="M18" s="365">
        <v>0</v>
      </c>
      <c r="N18" s="365">
        <v>0</v>
      </c>
      <c r="O18" s="366">
        <v>19</v>
      </c>
      <c r="P18" s="366">
        <v>326</v>
      </c>
      <c r="Q18" s="366">
        <v>11</v>
      </c>
      <c r="R18" s="366">
        <v>351</v>
      </c>
      <c r="S18" s="366">
        <v>85</v>
      </c>
      <c r="T18" s="366">
        <v>1304</v>
      </c>
      <c r="U18" s="366">
        <v>7</v>
      </c>
      <c r="V18" s="366">
        <v>39</v>
      </c>
      <c r="W18" s="366">
        <v>34</v>
      </c>
      <c r="X18" s="366">
        <v>82</v>
      </c>
      <c r="Y18" s="366">
        <v>19</v>
      </c>
      <c r="Z18" s="366">
        <v>414</v>
      </c>
      <c r="AA18" s="366">
        <v>25</v>
      </c>
      <c r="AB18" s="366">
        <v>111</v>
      </c>
      <c r="AC18" s="366">
        <v>14</v>
      </c>
      <c r="AD18" s="366">
        <v>103</v>
      </c>
      <c r="AE18" s="366">
        <v>9</v>
      </c>
      <c r="AF18" s="366">
        <v>76</v>
      </c>
      <c r="AG18" s="366">
        <v>16</v>
      </c>
      <c r="AH18" s="366">
        <v>121</v>
      </c>
      <c r="AI18" s="366">
        <v>1</v>
      </c>
      <c r="AJ18" s="366">
        <v>3</v>
      </c>
      <c r="AK18" s="366">
        <v>25</v>
      </c>
      <c r="AL18" s="367">
        <v>1922</v>
      </c>
      <c r="AM18" s="579"/>
    </row>
    <row r="19" spans="1:39" s="361" customFormat="1" ht="22.5" customHeight="1" x14ac:dyDescent="0.15">
      <c r="A19" s="362"/>
      <c r="B19" s="368" t="s">
        <v>31</v>
      </c>
      <c r="C19" s="364">
        <v>320</v>
      </c>
      <c r="D19" s="365">
        <v>1985</v>
      </c>
      <c r="E19" s="365">
        <v>0</v>
      </c>
      <c r="F19" s="365">
        <v>0</v>
      </c>
      <c r="G19" s="365">
        <v>1</v>
      </c>
      <c r="H19" s="365">
        <v>0</v>
      </c>
      <c r="I19" s="365">
        <v>15</v>
      </c>
      <c r="J19" s="365">
        <v>146</v>
      </c>
      <c r="K19" s="365">
        <v>5</v>
      </c>
      <c r="L19" s="365">
        <v>13</v>
      </c>
      <c r="M19" s="365">
        <v>0</v>
      </c>
      <c r="N19" s="365">
        <v>0</v>
      </c>
      <c r="O19" s="366">
        <v>4</v>
      </c>
      <c r="P19" s="366">
        <v>132</v>
      </c>
      <c r="Q19" s="366">
        <v>2</v>
      </c>
      <c r="R19" s="366">
        <v>67</v>
      </c>
      <c r="S19" s="366">
        <v>63</v>
      </c>
      <c r="T19" s="366">
        <v>467</v>
      </c>
      <c r="U19" s="366">
        <v>3</v>
      </c>
      <c r="V19" s="366">
        <v>80</v>
      </c>
      <c r="W19" s="366">
        <v>50</v>
      </c>
      <c r="X19" s="366">
        <v>86</v>
      </c>
      <c r="Y19" s="366">
        <v>16</v>
      </c>
      <c r="Z19" s="366">
        <v>47</v>
      </c>
      <c r="AA19" s="366">
        <v>53</v>
      </c>
      <c r="AB19" s="366">
        <v>262</v>
      </c>
      <c r="AC19" s="366">
        <v>40</v>
      </c>
      <c r="AD19" s="366">
        <v>104</v>
      </c>
      <c r="AE19" s="366">
        <v>17</v>
      </c>
      <c r="AF19" s="366">
        <v>26</v>
      </c>
      <c r="AG19" s="366">
        <v>30</v>
      </c>
      <c r="AH19" s="366">
        <v>339</v>
      </c>
      <c r="AI19" s="366">
        <v>2</v>
      </c>
      <c r="AJ19" s="366">
        <v>9</v>
      </c>
      <c r="AK19" s="366">
        <v>19</v>
      </c>
      <c r="AL19" s="367">
        <v>207</v>
      </c>
      <c r="AM19" s="579"/>
    </row>
    <row r="20" spans="1:39" s="361" customFormat="1" ht="22.5" customHeight="1" x14ac:dyDescent="0.15">
      <c r="A20" s="362"/>
      <c r="B20" s="368" t="s">
        <v>32</v>
      </c>
      <c r="C20" s="364">
        <v>85</v>
      </c>
      <c r="D20" s="365">
        <v>943</v>
      </c>
      <c r="E20" s="365">
        <v>0</v>
      </c>
      <c r="F20" s="365">
        <v>0</v>
      </c>
      <c r="G20" s="365">
        <v>0</v>
      </c>
      <c r="H20" s="365">
        <v>0</v>
      </c>
      <c r="I20" s="365">
        <v>15</v>
      </c>
      <c r="J20" s="365">
        <v>115</v>
      </c>
      <c r="K20" s="365">
        <v>5</v>
      </c>
      <c r="L20" s="365">
        <v>19</v>
      </c>
      <c r="M20" s="365">
        <v>0</v>
      </c>
      <c r="N20" s="365">
        <v>0</v>
      </c>
      <c r="O20" s="366">
        <v>3</v>
      </c>
      <c r="P20" s="366">
        <v>291</v>
      </c>
      <c r="Q20" s="366">
        <v>2</v>
      </c>
      <c r="R20" s="366">
        <v>9</v>
      </c>
      <c r="S20" s="366">
        <v>12</v>
      </c>
      <c r="T20" s="366">
        <v>54</v>
      </c>
      <c r="U20" s="366">
        <v>0</v>
      </c>
      <c r="V20" s="366">
        <v>0</v>
      </c>
      <c r="W20" s="366">
        <v>5</v>
      </c>
      <c r="X20" s="366">
        <v>10</v>
      </c>
      <c r="Y20" s="366">
        <v>1</v>
      </c>
      <c r="Z20" s="366">
        <v>4</v>
      </c>
      <c r="AA20" s="366">
        <v>4</v>
      </c>
      <c r="AB20" s="366">
        <v>73</v>
      </c>
      <c r="AC20" s="366">
        <v>4</v>
      </c>
      <c r="AD20" s="366">
        <v>95</v>
      </c>
      <c r="AE20" s="366">
        <v>2</v>
      </c>
      <c r="AF20" s="366">
        <v>90</v>
      </c>
      <c r="AG20" s="366">
        <v>13</v>
      </c>
      <c r="AH20" s="366">
        <v>121</v>
      </c>
      <c r="AI20" s="366">
        <v>1</v>
      </c>
      <c r="AJ20" s="366">
        <v>4</v>
      </c>
      <c r="AK20" s="366">
        <v>18</v>
      </c>
      <c r="AL20" s="367">
        <v>58</v>
      </c>
      <c r="AM20" s="579"/>
    </row>
    <row r="21" spans="1:39" s="361" customFormat="1" ht="22.5" customHeight="1" x14ac:dyDescent="0.15">
      <c r="A21" s="362"/>
      <c r="B21" s="368" t="s">
        <v>33</v>
      </c>
      <c r="C21" s="364">
        <v>231</v>
      </c>
      <c r="D21" s="365">
        <v>2683</v>
      </c>
      <c r="E21" s="365">
        <v>0</v>
      </c>
      <c r="F21" s="365">
        <v>0</v>
      </c>
      <c r="G21" s="365">
        <v>0</v>
      </c>
      <c r="H21" s="365">
        <v>0</v>
      </c>
      <c r="I21" s="365">
        <v>18</v>
      </c>
      <c r="J21" s="365">
        <v>220</v>
      </c>
      <c r="K21" s="365">
        <v>3</v>
      </c>
      <c r="L21" s="365">
        <v>25</v>
      </c>
      <c r="M21" s="365">
        <v>0</v>
      </c>
      <c r="N21" s="365">
        <v>0</v>
      </c>
      <c r="O21" s="366">
        <v>1</v>
      </c>
      <c r="P21" s="366">
        <v>1</v>
      </c>
      <c r="Q21" s="366">
        <v>2</v>
      </c>
      <c r="R21" s="366">
        <v>12</v>
      </c>
      <c r="S21" s="366">
        <v>65</v>
      </c>
      <c r="T21" s="366">
        <v>859</v>
      </c>
      <c r="U21" s="366">
        <v>6</v>
      </c>
      <c r="V21" s="366">
        <v>74</v>
      </c>
      <c r="W21" s="366">
        <v>24</v>
      </c>
      <c r="X21" s="366">
        <v>38</v>
      </c>
      <c r="Y21" s="366">
        <v>6</v>
      </c>
      <c r="Z21" s="366">
        <v>30</v>
      </c>
      <c r="AA21" s="366">
        <v>27</v>
      </c>
      <c r="AB21" s="366">
        <v>259</v>
      </c>
      <c r="AC21" s="366">
        <v>22</v>
      </c>
      <c r="AD21" s="366">
        <v>65</v>
      </c>
      <c r="AE21" s="366">
        <v>9</v>
      </c>
      <c r="AF21" s="366">
        <v>30</v>
      </c>
      <c r="AG21" s="366">
        <v>36</v>
      </c>
      <c r="AH21" s="366">
        <v>1008</v>
      </c>
      <c r="AI21" s="366">
        <v>1</v>
      </c>
      <c r="AJ21" s="366">
        <v>5</v>
      </c>
      <c r="AK21" s="366">
        <v>11</v>
      </c>
      <c r="AL21" s="367">
        <v>57</v>
      </c>
      <c r="AM21" s="579"/>
    </row>
    <row r="22" spans="1:39" s="361" customFormat="1" ht="22.5" customHeight="1" x14ac:dyDescent="0.15">
      <c r="A22" s="362"/>
      <c r="B22" s="368" t="s">
        <v>34</v>
      </c>
      <c r="C22" s="364">
        <v>265</v>
      </c>
      <c r="D22" s="365">
        <v>2465</v>
      </c>
      <c r="E22" s="365">
        <v>0</v>
      </c>
      <c r="F22" s="365">
        <v>0</v>
      </c>
      <c r="G22" s="365">
        <v>0</v>
      </c>
      <c r="H22" s="365">
        <v>0</v>
      </c>
      <c r="I22" s="365">
        <v>33</v>
      </c>
      <c r="J22" s="365">
        <v>310</v>
      </c>
      <c r="K22" s="365">
        <v>6</v>
      </c>
      <c r="L22" s="365">
        <v>119</v>
      </c>
      <c r="M22" s="365">
        <v>0</v>
      </c>
      <c r="N22" s="365">
        <v>0</v>
      </c>
      <c r="O22" s="366">
        <v>2</v>
      </c>
      <c r="P22" s="366">
        <v>67</v>
      </c>
      <c r="Q22" s="366">
        <v>4</v>
      </c>
      <c r="R22" s="366">
        <v>158</v>
      </c>
      <c r="S22" s="366">
        <v>56</v>
      </c>
      <c r="T22" s="366">
        <v>386</v>
      </c>
      <c r="U22" s="366">
        <v>1</v>
      </c>
      <c r="V22" s="366">
        <v>8</v>
      </c>
      <c r="W22" s="366">
        <v>24</v>
      </c>
      <c r="X22" s="366">
        <v>51</v>
      </c>
      <c r="Y22" s="366">
        <v>19</v>
      </c>
      <c r="Z22" s="366">
        <v>159</v>
      </c>
      <c r="AA22" s="366">
        <v>24</v>
      </c>
      <c r="AB22" s="366">
        <v>94</v>
      </c>
      <c r="AC22" s="366">
        <v>22</v>
      </c>
      <c r="AD22" s="366">
        <v>137</v>
      </c>
      <c r="AE22" s="366">
        <v>20</v>
      </c>
      <c r="AF22" s="366">
        <v>95</v>
      </c>
      <c r="AG22" s="366">
        <v>27</v>
      </c>
      <c r="AH22" s="366">
        <v>436</v>
      </c>
      <c r="AI22" s="366">
        <v>1</v>
      </c>
      <c r="AJ22" s="366">
        <v>4</v>
      </c>
      <c r="AK22" s="366">
        <v>26</v>
      </c>
      <c r="AL22" s="367">
        <v>441</v>
      </c>
      <c r="AM22" s="579"/>
    </row>
    <row r="23" spans="1:39" s="361" customFormat="1" ht="22.5" customHeight="1" x14ac:dyDescent="0.15">
      <c r="A23" s="362"/>
      <c r="B23" s="368" t="s">
        <v>35</v>
      </c>
      <c r="C23" s="364">
        <v>330</v>
      </c>
      <c r="D23" s="365">
        <v>3269</v>
      </c>
      <c r="E23" s="365">
        <v>0</v>
      </c>
      <c r="F23" s="365">
        <v>0</v>
      </c>
      <c r="G23" s="365">
        <v>0</v>
      </c>
      <c r="H23" s="365">
        <v>0</v>
      </c>
      <c r="I23" s="365">
        <v>54</v>
      </c>
      <c r="J23" s="365">
        <v>549</v>
      </c>
      <c r="K23" s="365">
        <v>11</v>
      </c>
      <c r="L23" s="365">
        <v>208</v>
      </c>
      <c r="M23" s="365">
        <v>1</v>
      </c>
      <c r="N23" s="365">
        <v>1</v>
      </c>
      <c r="O23" s="366">
        <v>5</v>
      </c>
      <c r="P23" s="366">
        <v>78</v>
      </c>
      <c r="Q23" s="366">
        <v>19</v>
      </c>
      <c r="R23" s="366">
        <v>385</v>
      </c>
      <c r="S23" s="366">
        <v>62</v>
      </c>
      <c r="T23" s="366">
        <v>895</v>
      </c>
      <c r="U23" s="366">
        <v>2</v>
      </c>
      <c r="V23" s="366">
        <v>13</v>
      </c>
      <c r="W23" s="366">
        <v>51</v>
      </c>
      <c r="X23" s="366">
        <v>94</v>
      </c>
      <c r="Y23" s="366">
        <v>12</v>
      </c>
      <c r="Z23" s="366">
        <v>56</v>
      </c>
      <c r="AA23" s="366">
        <v>23</v>
      </c>
      <c r="AB23" s="366">
        <v>276</v>
      </c>
      <c r="AC23" s="366">
        <v>23</v>
      </c>
      <c r="AD23" s="366">
        <v>148</v>
      </c>
      <c r="AE23" s="366">
        <v>9</v>
      </c>
      <c r="AF23" s="366">
        <v>21</v>
      </c>
      <c r="AG23" s="366">
        <v>24</v>
      </c>
      <c r="AH23" s="366">
        <v>339</v>
      </c>
      <c r="AI23" s="366">
        <v>2</v>
      </c>
      <c r="AJ23" s="366">
        <v>12</v>
      </c>
      <c r="AK23" s="366">
        <v>32</v>
      </c>
      <c r="AL23" s="367">
        <v>194</v>
      </c>
      <c r="AM23" s="579"/>
    </row>
    <row r="24" spans="1:39" s="361" customFormat="1" ht="22.5" customHeight="1" x14ac:dyDescent="0.15">
      <c r="A24" s="362"/>
      <c r="B24" s="368" t="s">
        <v>36</v>
      </c>
      <c r="C24" s="364">
        <v>173</v>
      </c>
      <c r="D24" s="365">
        <v>1700</v>
      </c>
      <c r="E24" s="365">
        <v>0</v>
      </c>
      <c r="F24" s="365">
        <v>0</v>
      </c>
      <c r="G24" s="365">
        <v>0</v>
      </c>
      <c r="H24" s="365">
        <v>0</v>
      </c>
      <c r="I24" s="365">
        <v>14</v>
      </c>
      <c r="J24" s="365">
        <v>67</v>
      </c>
      <c r="K24" s="365">
        <v>8</v>
      </c>
      <c r="L24" s="365">
        <v>58</v>
      </c>
      <c r="M24" s="365">
        <v>0</v>
      </c>
      <c r="N24" s="365">
        <v>0</v>
      </c>
      <c r="O24" s="366">
        <v>0</v>
      </c>
      <c r="P24" s="366">
        <v>0</v>
      </c>
      <c r="Q24" s="366">
        <v>2</v>
      </c>
      <c r="R24" s="366">
        <v>57</v>
      </c>
      <c r="S24" s="366">
        <v>44</v>
      </c>
      <c r="T24" s="366">
        <v>589</v>
      </c>
      <c r="U24" s="365">
        <v>2</v>
      </c>
      <c r="V24" s="365">
        <v>8</v>
      </c>
      <c r="W24" s="366">
        <v>22</v>
      </c>
      <c r="X24" s="366">
        <v>48</v>
      </c>
      <c r="Y24" s="366">
        <v>4</v>
      </c>
      <c r="Z24" s="366">
        <v>35</v>
      </c>
      <c r="AA24" s="366">
        <v>25</v>
      </c>
      <c r="AB24" s="366">
        <v>412</v>
      </c>
      <c r="AC24" s="366">
        <v>10</v>
      </c>
      <c r="AD24" s="366">
        <v>48</v>
      </c>
      <c r="AE24" s="366">
        <v>11</v>
      </c>
      <c r="AF24" s="366">
        <v>68</v>
      </c>
      <c r="AG24" s="366">
        <v>19</v>
      </c>
      <c r="AH24" s="366">
        <v>268</v>
      </c>
      <c r="AI24" s="366">
        <v>0</v>
      </c>
      <c r="AJ24" s="366">
        <v>0</v>
      </c>
      <c r="AK24" s="366">
        <v>12</v>
      </c>
      <c r="AL24" s="367">
        <v>42</v>
      </c>
      <c r="AM24" s="579"/>
    </row>
    <row r="25" spans="1:39" s="361" customFormat="1" ht="22.5" customHeight="1" x14ac:dyDescent="0.15">
      <c r="A25" s="362"/>
      <c r="B25" s="368" t="s">
        <v>37</v>
      </c>
      <c r="C25" s="364">
        <v>193</v>
      </c>
      <c r="D25" s="365">
        <v>1657</v>
      </c>
      <c r="E25" s="365">
        <v>0</v>
      </c>
      <c r="F25" s="365">
        <v>0</v>
      </c>
      <c r="G25" s="365">
        <v>0</v>
      </c>
      <c r="H25" s="365">
        <v>0</v>
      </c>
      <c r="I25" s="365">
        <v>17</v>
      </c>
      <c r="J25" s="365">
        <v>229</v>
      </c>
      <c r="K25" s="365">
        <v>11</v>
      </c>
      <c r="L25" s="365">
        <v>51</v>
      </c>
      <c r="M25" s="365">
        <v>0</v>
      </c>
      <c r="N25" s="365">
        <v>0</v>
      </c>
      <c r="O25" s="366">
        <v>5</v>
      </c>
      <c r="P25" s="366">
        <v>58</v>
      </c>
      <c r="Q25" s="366">
        <v>3</v>
      </c>
      <c r="R25" s="366">
        <v>7</v>
      </c>
      <c r="S25" s="366">
        <v>51</v>
      </c>
      <c r="T25" s="366">
        <v>403</v>
      </c>
      <c r="U25" s="366">
        <v>1</v>
      </c>
      <c r="V25" s="366">
        <v>8</v>
      </c>
      <c r="W25" s="366">
        <v>35</v>
      </c>
      <c r="X25" s="366">
        <v>61</v>
      </c>
      <c r="Y25" s="366">
        <v>17</v>
      </c>
      <c r="Z25" s="366">
        <v>108</v>
      </c>
      <c r="AA25" s="366">
        <v>12</v>
      </c>
      <c r="AB25" s="366">
        <v>41</v>
      </c>
      <c r="AC25" s="366">
        <v>10</v>
      </c>
      <c r="AD25" s="366">
        <v>33</v>
      </c>
      <c r="AE25" s="366">
        <v>4</v>
      </c>
      <c r="AF25" s="366">
        <v>30</v>
      </c>
      <c r="AG25" s="366">
        <v>16</v>
      </c>
      <c r="AH25" s="366">
        <v>342</v>
      </c>
      <c r="AI25" s="366">
        <v>0</v>
      </c>
      <c r="AJ25" s="366">
        <v>0</v>
      </c>
      <c r="AK25" s="366">
        <v>11</v>
      </c>
      <c r="AL25" s="367">
        <v>286</v>
      </c>
      <c r="AM25" s="579"/>
    </row>
    <row r="26" spans="1:39" s="361" customFormat="1" ht="22.5" customHeight="1" x14ac:dyDescent="0.15">
      <c r="A26" s="362"/>
      <c r="B26" s="368" t="s">
        <v>38</v>
      </c>
      <c r="C26" s="364">
        <v>104</v>
      </c>
      <c r="D26" s="365">
        <v>4783</v>
      </c>
      <c r="E26" s="365">
        <v>0</v>
      </c>
      <c r="F26" s="365">
        <v>0</v>
      </c>
      <c r="G26" s="365">
        <v>1</v>
      </c>
      <c r="H26" s="365">
        <v>2</v>
      </c>
      <c r="I26" s="365">
        <v>1</v>
      </c>
      <c r="J26" s="365">
        <v>4</v>
      </c>
      <c r="K26" s="365">
        <v>2</v>
      </c>
      <c r="L26" s="365">
        <v>508</v>
      </c>
      <c r="M26" s="365">
        <v>0</v>
      </c>
      <c r="N26" s="365">
        <v>0</v>
      </c>
      <c r="O26" s="366">
        <v>3</v>
      </c>
      <c r="P26" s="366">
        <v>122</v>
      </c>
      <c r="Q26" s="366">
        <v>23</v>
      </c>
      <c r="R26" s="366">
        <v>1156</v>
      </c>
      <c r="S26" s="366">
        <v>58</v>
      </c>
      <c r="T26" s="366">
        <v>2528</v>
      </c>
      <c r="U26" s="366">
        <v>3</v>
      </c>
      <c r="V26" s="366">
        <v>24</v>
      </c>
      <c r="W26" s="366">
        <v>7</v>
      </c>
      <c r="X26" s="366">
        <v>32</v>
      </c>
      <c r="Y26" s="366">
        <v>2</v>
      </c>
      <c r="Z26" s="366">
        <v>38</v>
      </c>
      <c r="AA26" s="366">
        <v>0</v>
      </c>
      <c r="AB26" s="366">
        <v>0</v>
      </c>
      <c r="AC26" s="366">
        <v>0</v>
      </c>
      <c r="AD26" s="366">
        <v>0</v>
      </c>
      <c r="AE26" s="366">
        <v>0</v>
      </c>
      <c r="AF26" s="366">
        <v>0</v>
      </c>
      <c r="AG26" s="366">
        <v>0</v>
      </c>
      <c r="AH26" s="366">
        <v>0</v>
      </c>
      <c r="AI26" s="366">
        <v>0</v>
      </c>
      <c r="AJ26" s="366">
        <v>0</v>
      </c>
      <c r="AK26" s="366">
        <v>4</v>
      </c>
      <c r="AL26" s="367">
        <v>369</v>
      </c>
      <c r="AM26" s="579"/>
    </row>
    <row r="27" spans="1:39" s="361" customFormat="1" ht="22.5" customHeight="1" thickBot="1" x14ac:dyDescent="0.2">
      <c r="A27" s="369"/>
      <c r="B27" s="370" t="s">
        <v>39</v>
      </c>
      <c r="C27" s="371">
        <v>94</v>
      </c>
      <c r="D27" s="372">
        <v>1527</v>
      </c>
      <c r="E27" s="372">
        <v>0</v>
      </c>
      <c r="F27" s="372">
        <v>0</v>
      </c>
      <c r="G27" s="372">
        <v>0</v>
      </c>
      <c r="H27" s="372">
        <v>0</v>
      </c>
      <c r="I27" s="372">
        <v>0</v>
      </c>
      <c r="J27" s="372">
        <v>0</v>
      </c>
      <c r="K27" s="372">
        <v>7</v>
      </c>
      <c r="L27" s="372">
        <v>71</v>
      </c>
      <c r="M27" s="372">
        <v>0</v>
      </c>
      <c r="N27" s="372">
        <v>0</v>
      </c>
      <c r="O27" s="373">
        <v>1</v>
      </c>
      <c r="P27" s="373">
        <v>21</v>
      </c>
      <c r="Q27" s="373">
        <v>13</v>
      </c>
      <c r="R27" s="373">
        <v>318</v>
      </c>
      <c r="S27" s="373">
        <v>54</v>
      </c>
      <c r="T27" s="373">
        <v>781</v>
      </c>
      <c r="U27" s="373">
        <v>2</v>
      </c>
      <c r="V27" s="373">
        <v>8</v>
      </c>
      <c r="W27" s="373">
        <v>1</v>
      </c>
      <c r="X27" s="373">
        <v>1</v>
      </c>
      <c r="Y27" s="373">
        <v>2</v>
      </c>
      <c r="Z27" s="373">
        <v>18</v>
      </c>
      <c r="AA27" s="373">
        <v>2</v>
      </c>
      <c r="AB27" s="373">
        <v>8</v>
      </c>
      <c r="AC27" s="373">
        <v>2</v>
      </c>
      <c r="AD27" s="373">
        <v>25</v>
      </c>
      <c r="AE27" s="373">
        <v>0</v>
      </c>
      <c r="AF27" s="373">
        <v>0</v>
      </c>
      <c r="AG27" s="373">
        <v>0</v>
      </c>
      <c r="AH27" s="373">
        <v>0</v>
      </c>
      <c r="AI27" s="373">
        <v>1</v>
      </c>
      <c r="AJ27" s="373">
        <v>2</v>
      </c>
      <c r="AK27" s="373">
        <v>9</v>
      </c>
      <c r="AL27" s="374">
        <v>274</v>
      </c>
      <c r="AM27" s="579"/>
    </row>
    <row r="28" spans="1:39" s="361" customFormat="1" ht="15" customHeight="1" x14ac:dyDescent="0.15">
      <c r="A28" s="164" t="s">
        <v>246</v>
      </c>
      <c r="B28" s="164"/>
      <c r="C28" s="164"/>
      <c r="D28" s="164"/>
      <c r="E28" s="164"/>
      <c r="F28" s="164"/>
      <c r="G28" s="164"/>
      <c r="H28" s="164"/>
      <c r="I28" s="164"/>
      <c r="J28" s="164"/>
      <c r="K28" s="164"/>
      <c r="L28" s="164"/>
      <c r="M28" s="164"/>
      <c r="N28" s="164"/>
      <c r="O28" s="164"/>
      <c r="P28" s="164"/>
      <c r="Q28" s="164"/>
      <c r="R28" s="164"/>
      <c r="S28" s="164"/>
      <c r="T28" s="164"/>
      <c r="U28" s="164"/>
      <c r="V28" s="164"/>
      <c r="W28" s="375"/>
      <c r="X28" s="375"/>
      <c r="Y28" s="375"/>
      <c r="Z28" s="375"/>
      <c r="AA28" s="375"/>
      <c r="AB28" s="375"/>
      <c r="AC28" s="375"/>
      <c r="AD28" s="375"/>
      <c r="AE28" s="375"/>
      <c r="AF28" s="375"/>
      <c r="AG28" s="375"/>
      <c r="AH28" s="375"/>
      <c r="AI28" s="375"/>
      <c r="AJ28" s="375"/>
      <c r="AL28" s="478" t="s">
        <v>559</v>
      </c>
      <c r="AM28" s="579"/>
    </row>
    <row r="29" spans="1:39" s="361" customFormat="1" ht="12" customHeight="1" x14ac:dyDescent="0.15">
      <c r="A29" s="164"/>
      <c r="B29" s="164"/>
      <c r="C29" s="164"/>
      <c r="D29" s="164"/>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579"/>
    </row>
    <row r="30" spans="1:39" s="361" customFormat="1" ht="15" customHeight="1" thickBot="1" x14ac:dyDescent="0.2">
      <c r="A30" s="164" t="s">
        <v>457</v>
      </c>
      <c r="B30" s="164"/>
      <c r="C30" s="164"/>
      <c r="D30" s="164"/>
      <c r="E30" s="164"/>
      <c r="F30" s="164"/>
      <c r="G30" s="164"/>
      <c r="H30" s="164"/>
      <c r="I30" s="164"/>
      <c r="J30" s="164"/>
      <c r="K30" s="164"/>
      <c r="L30" s="164"/>
      <c r="M30" s="164"/>
      <c r="N30" s="164"/>
      <c r="O30" s="164"/>
      <c r="P30" s="164"/>
      <c r="Q30" s="164"/>
      <c r="R30" s="164"/>
      <c r="S30" s="164"/>
      <c r="T30" s="164"/>
      <c r="U30" s="164"/>
      <c r="V30" s="164"/>
      <c r="W30" s="164"/>
      <c r="X30" s="739"/>
      <c r="Y30" s="739"/>
      <c r="Z30" s="739"/>
      <c r="AA30" s="739"/>
      <c r="AB30" s="739"/>
      <c r="AC30" s="739"/>
      <c r="AD30" s="739"/>
      <c r="AE30" s="739"/>
      <c r="AF30" s="739"/>
      <c r="AG30" s="739"/>
      <c r="AH30" s="739"/>
      <c r="AI30" s="164"/>
      <c r="AJ30" s="164"/>
      <c r="AK30" s="164"/>
      <c r="AL30" s="164"/>
    </row>
    <row r="31" spans="1:39" s="361" customFormat="1" ht="8.25" customHeight="1" x14ac:dyDescent="0.15">
      <c r="A31" s="705" t="s">
        <v>15</v>
      </c>
      <c r="B31" s="706"/>
      <c r="C31" s="757" t="s">
        <v>285</v>
      </c>
      <c r="D31" s="706"/>
      <c r="E31" s="706"/>
      <c r="F31" s="376"/>
      <c r="G31" s="376"/>
      <c r="H31" s="376"/>
      <c r="I31" s="376"/>
      <c r="J31" s="377"/>
      <c r="K31" s="377"/>
      <c r="L31" s="376"/>
      <c r="M31" s="376"/>
      <c r="N31" s="376"/>
      <c r="O31" s="376"/>
      <c r="P31" s="376"/>
      <c r="Q31" s="376"/>
      <c r="R31" s="376"/>
      <c r="S31" s="376"/>
      <c r="T31" s="378"/>
      <c r="U31" s="164"/>
      <c r="V31" s="164"/>
      <c r="W31" s="379"/>
      <c r="X31" s="379"/>
      <c r="Y31" s="379"/>
      <c r="Z31" s="379"/>
      <c r="AA31" s="379"/>
      <c r="AB31" s="379"/>
      <c r="AC31" s="379"/>
      <c r="AD31" s="379"/>
      <c r="AE31" s="379"/>
      <c r="AF31" s="379"/>
      <c r="AG31" s="164"/>
      <c r="AH31" s="164"/>
      <c r="AI31" s="164"/>
      <c r="AJ31" s="164"/>
      <c r="AK31" s="164"/>
      <c r="AL31" s="164"/>
    </row>
    <row r="32" spans="1:39" s="361" customFormat="1" ht="8.25" customHeight="1" x14ac:dyDescent="0.15">
      <c r="A32" s="707"/>
      <c r="B32" s="774"/>
      <c r="C32" s="758"/>
      <c r="D32" s="774"/>
      <c r="E32" s="774"/>
      <c r="F32" s="725" t="s">
        <v>286</v>
      </c>
      <c r="G32" s="726"/>
      <c r="H32" s="726"/>
      <c r="I32" s="727"/>
      <c r="J32" s="776" t="s">
        <v>287</v>
      </c>
      <c r="K32" s="777"/>
      <c r="L32" s="777"/>
      <c r="M32" s="777"/>
      <c r="N32" s="380"/>
      <c r="O32" s="381"/>
      <c r="P32" s="381"/>
      <c r="Q32" s="382"/>
      <c r="R32" s="382"/>
      <c r="S32" s="382"/>
      <c r="T32" s="383"/>
      <c r="U32" s="164"/>
      <c r="V32" s="164"/>
      <c r="W32" s="164"/>
      <c r="X32" s="164"/>
      <c r="Y32" s="164"/>
      <c r="Z32" s="164"/>
      <c r="AA32" s="164"/>
      <c r="AB32" s="164"/>
      <c r="AC32" s="164"/>
      <c r="AD32" s="164"/>
      <c r="AE32" s="164"/>
      <c r="AF32" s="164"/>
      <c r="AG32" s="164"/>
      <c r="AH32" s="164"/>
      <c r="AI32" s="164"/>
      <c r="AJ32" s="164"/>
    </row>
    <row r="33" spans="1:38" s="361" customFormat="1" ht="13.5" customHeight="1" x14ac:dyDescent="0.15">
      <c r="A33" s="707"/>
      <c r="B33" s="774"/>
      <c r="C33" s="759"/>
      <c r="D33" s="710"/>
      <c r="E33" s="710"/>
      <c r="F33" s="728"/>
      <c r="G33" s="775"/>
      <c r="H33" s="775"/>
      <c r="I33" s="730"/>
      <c r="J33" s="733"/>
      <c r="K33" s="734"/>
      <c r="L33" s="734"/>
      <c r="M33" s="734"/>
      <c r="N33" s="778" t="s">
        <v>288</v>
      </c>
      <c r="O33" s="778"/>
      <c r="P33" s="778"/>
      <c r="Q33" s="778"/>
      <c r="R33" s="778" t="s">
        <v>249</v>
      </c>
      <c r="S33" s="778"/>
      <c r="T33" s="779"/>
      <c r="U33" s="164"/>
      <c r="V33" s="164"/>
      <c r="W33" s="164"/>
      <c r="X33" s="164"/>
      <c r="Y33" s="164"/>
      <c r="Z33" s="164"/>
      <c r="AA33" s="164"/>
      <c r="AB33" s="164"/>
      <c r="AC33" s="164"/>
      <c r="AD33" s="164"/>
      <c r="AE33" s="164"/>
      <c r="AF33" s="164"/>
      <c r="AG33" s="164"/>
      <c r="AH33" s="164"/>
      <c r="AI33" s="164"/>
      <c r="AJ33" s="164"/>
    </row>
    <row r="34" spans="1:38" s="361" customFormat="1" ht="15" customHeight="1" x14ac:dyDescent="0.15">
      <c r="A34" s="707"/>
      <c r="B34" s="774"/>
      <c r="C34" s="384" t="s">
        <v>12</v>
      </c>
      <c r="D34" s="780" t="s">
        <v>19</v>
      </c>
      <c r="E34" s="780"/>
      <c r="F34" s="780" t="s">
        <v>12</v>
      </c>
      <c r="G34" s="780"/>
      <c r="H34" s="781" t="s">
        <v>247</v>
      </c>
      <c r="I34" s="762"/>
      <c r="J34" s="782" t="s">
        <v>248</v>
      </c>
      <c r="K34" s="762"/>
      <c r="L34" s="782" t="s">
        <v>247</v>
      </c>
      <c r="M34" s="781"/>
      <c r="N34" s="780" t="s">
        <v>248</v>
      </c>
      <c r="O34" s="780"/>
      <c r="P34" s="780" t="s">
        <v>247</v>
      </c>
      <c r="Q34" s="780"/>
      <c r="R34" s="385" t="s">
        <v>248</v>
      </c>
      <c r="S34" s="780" t="s">
        <v>247</v>
      </c>
      <c r="T34" s="783"/>
      <c r="U34" s="386"/>
      <c r="V34" s="386"/>
      <c r="W34" s="387"/>
      <c r="X34" s="386"/>
      <c r="Y34" s="386"/>
      <c r="Z34" s="386"/>
      <c r="AA34" s="386"/>
      <c r="AB34" s="386"/>
      <c r="AC34" s="386"/>
      <c r="AD34" s="386"/>
      <c r="AE34" s="386"/>
      <c r="AF34" s="386"/>
      <c r="AG34" s="386"/>
      <c r="AH34" s="386"/>
      <c r="AI34" s="386"/>
      <c r="AJ34" s="386"/>
      <c r="AK34" s="386"/>
      <c r="AL34" s="386"/>
    </row>
    <row r="35" spans="1:38" s="361" customFormat="1" ht="20.25" customHeight="1" x14ac:dyDescent="0.15">
      <c r="A35" s="697" t="s">
        <v>284</v>
      </c>
      <c r="B35" s="698"/>
      <c r="C35" s="366">
        <f>SUM(C36:C55)</f>
        <v>5206</v>
      </c>
      <c r="D35" s="740">
        <f>SUM(D36:D55)</f>
        <v>55345</v>
      </c>
      <c r="E35" s="740"/>
      <c r="F35" s="747">
        <f>SUM(F36:G55)</f>
        <v>2500</v>
      </c>
      <c r="G35" s="747"/>
      <c r="H35" s="795">
        <f>SUM(H36:I55)</f>
        <v>7072</v>
      </c>
      <c r="I35" s="795"/>
      <c r="J35" s="773">
        <f>SUM(J36:K55)</f>
        <v>2606</v>
      </c>
      <c r="K35" s="773"/>
      <c r="L35" s="773">
        <f>SUM(L36:L55)</f>
        <v>47985</v>
      </c>
      <c r="M35" s="773"/>
      <c r="N35" s="773">
        <f>SUM(N36:N55)</f>
        <v>2288</v>
      </c>
      <c r="O35" s="773"/>
      <c r="P35" s="773">
        <f>SUM(P36:P55)</f>
        <v>40223</v>
      </c>
      <c r="Q35" s="773"/>
      <c r="R35" s="366">
        <f>SUM(R36:R55)</f>
        <v>318</v>
      </c>
      <c r="S35" s="745">
        <f>SUM(S36:S55)</f>
        <v>7762</v>
      </c>
      <c r="T35" s="746"/>
      <c r="U35" s="386"/>
      <c r="V35" s="386"/>
      <c r="W35" s="386"/>
      <c r="X35" s="386"/>
      <c r="Y35" s="386"/>
      <c r="Z35" s="386"/>
      <c r="AA35" s="386"/>
      <c r="AB35" s="386"/>
      <c r="AC35" s="386"/>
      <c r="AD35" s="386"/>
      <c r="AE35" s="386"/>
      <c r="AF35" s="386"/>
      <c r="AG35" s="386"/>
      <c r="AH35" s="386"/>
      <c r="AI35" s="386"/>
      <c r="AJ35" s="386"/>
      <c r="AK35" s="386"/>
      <c r="AL35" s="386"/>
    </row>
    <row r="36" spans="1:38" s="361" customFormat="1" ht="22.5" customHeight="1" x14ac:dyDescent="0.15">
      <c r="A36" s="388"/>
      <c r="B36" s="389" t="s">
        <v>20</v>
      </c>
      <c r="C36" s="366">
        <v>220</v>
      </c>
      <c r="D36" s="740">
        <v>1365</v>
      </c>
      <c r="E36" s="740"/>
      <c r="F36" s="766">
        <v>120</v>
      </c>
      <c r="G36" s="766"/>
      <c r="H36" s="740">
        <v>295</v>
      </c>
      <c r="I36" s="740"/>
      <c r="J36" s="740">
        <v>88</v>
      </c>
      <c r="K36" s="740"/>
      <c r="L36" s="740">
        <v>1016</v>
      </c>
      <c r="M36" s="740"/>
      <c r="N36" s="740">
        <v>56</v>
      </c>
      <c r="O36" s="740"/>
      <c r="P36" s="740">
        <v>698</v>
      </c>
      <c r="Q36" s="740"/>
      <c r="R36" s="366">
        <v>32</v>
      </c>
      <c r="S36" s="740">
        <v>318</v>
      </c>
      <c r="T36" s="772"/>
      <c r="U36" s="386"/>
      <c r="V36" s="386"/>
      <c r="W36" s="386"/>
      <c r="X36" s="386"/>
      <c r="Y36" s="386"/>
      <c r="Z36" s="386"/>
      <c r="AA36" s="386"/>
      <c r="AB36" s="386"/>
      <c r="AC36" s="386"/>
      <c r="AD36" s="386"/>
      <c r="AE36" s="386"/>
      <c r="AF36" s="386"/>
      <c r="AG36" s="386"/>
      <c r="AH36" s="386"/>
      <c r="AI36" s="386"/>
      <c r="AJ36" s="386"/>
      <c r="AK36" s="386"/>
      <c r="AL36" s="386"/>
    </row>
    <row r="37" spans="1:38" s="361" customFormat="1" ht="22.5" customHeight="1" x14ac:dyDescent="0.15">
      <c r="A37" s="388"/>
      <c r="B37" s="390" t="s">
        <v>21</v>
      </c>
      <c r="C37" s="366">
        <v>207</v>
      </c>
      <c r="D37" s="740">
        <v>1207</v>
      </c>
      <c r="E37" s="740"/>
      <c r="F37" s="766">
        <v>116</v>
      </c>
      <c r="G37" s="766"/>
      <c r="H37" s="740">
        <v>278</v>
      </c>
      <c r="I37" s="740"/>
      <c r="J37" s="740">
        <v>87</v>
      </c>
      <c r="K37" s="740"/>
      <c r="L37" s="740">
        <v>921</v>
      </c>
      <c r="M37" s="740"/>
      <c r="N37" s="740">
        <v>75</v>
      </c>
      <c r="O37" s="740"/>
      <c r="P37" s="740">
        <v>784</v>
      </c>
      <c r="Q37" s="740"/>
      <c r="R37" s="366">
        <v>12</v>
      </c>
      <c r="S37" s="740">
        <v>137</v>
      </c>
      <c r="T37" s="772"/>
      <c r="U37" s="386"/>
      <c r="V37" s="386"/>
      <c r="W37" s="386"/>
      <c r="X37" s="386"/>
      <c r="Y37" s="386"/>
      <c r="Z37" s="386"/>
      <c r="AA37" s="386"/>
      <c r="AB37" s="386"/>
      <c r="AC37" s="386"/>
      <c r="AD37" s="386"/>
      <c r="AE37" s="386"/>
      <c r="AF37" s="386"/>
      <c r="AG37" s="386"/>
      <c r="AH37" s="386"/>
      <c r="AI37" s="386"/>
      <c r="AJ37" s="386"/>
      <c r="AK37" s="386"/>
      <c r="AL37" s="386"/>
    </row>
    <row r="38" spans="1:38" s="361" customFormat="1" ht="22.5" customHeight="1" x14ac:dyDescent="0.15">
      <c r="A38" s="388"/>
      <c r="B38" s="390" t="s">
        <v>22</v>
      </c>
      <c r="C38" s="366">
        <v>435</v>
      </c>
      <c r="D38" s="740">
        <v>4682</v>
      </c>
      <c r="E38" s="740"/>
      <c r="F38" s="766">
        <v>194</v>
      </c>
      <c r="G38" s="766"/>
      <c r="H38" s="740">
        <v>668</v>
      </c>
      <c r="I38" s="740"/>
      <c r="J38" s="740">
        <v>236</v>
      </c>
      <c r="K38" s="740"/>
      <c r="L38" s="740">
        <v>4005</v>
      </c>
      <c r="M38" s="740"/>
      <c r="N38" s="740">
        <v>202</v>
      </c>
      <c r="O38" s="740"/>
      <c r="P38" s="740">
        <v>2245</v>
      </c>
      <c r="Q38" s="740"/>
      <c r="R38" s="366">
        <v>34</v>
      </c>
      <c r="S38" s="740">
        <v>1760</v>
      </c>
      <c r="T38" s="772"/>
      <c r="U38" s="386"/>
      <c r="V38" s="386"/>
      <c r="W38" s="386"/>
      <c r="X38" s="386"/>
      <c r="Y38" s="386"/>
      <c r="Z38" s="386"/>
      <c r="AA38" s="386"/>
      <c r="AB38" s="386"/>
      <c r="AC38" s="386"/>
      <c r="AD38" s="386"/>
      <c r="AE38" s="386"/>
      <c r="AF38" s="386"/>
      <c r="AG38" s="386"/>
      <c r="AH38" s="386"/>
      <c r="AI38" s="386"/>
      <c r="AJ38" s="386"/>
      <c r="AK38" s="386"/>
      <c r="AL38" s="386"/>
    </row>
    <row r="39" spans="1:38" s="361" customFormat="1" ht="22.5" customHeight="1" x14ac:dyDescent="0.15">
      <c r="A39" s="388"/>
      <c r="B39" s="390" t="s">
        <v>23</v>
      </c>
      <c r="C39" s="366">
        <v>557</v>
      </c>
      <c r="D39" s="740">
        <v>8972</v>
      </c>
      <c r="E39" s="740"/>
      <c r="F39" s="766">
        <v>215</v>
      </c>
      <c r="G39" s="766"/>
      <c r="H39" s="740">
        <v>617</v>
      </c>
      <c r="I39" s="740"/>
      <c r="J39" s="740">
        <v>330</v>
      </c>
      <c r="K39" s="740"/>
      <c r="L39" s="740">
        <v>8319</v>
      </c>
      <c r="M39" s="740"/>
      <c r="N39" s="740">
        <v>283</v>
      </c>
      <c r="O39" s="740"/>
      <c r="P39" s="740">
        <v>7158</v>
      </c>
      <c r="Q39" s="740"/>
      <c r="R39" s="366">
        <v>47</v>
      </c>
      <c r="S39" s="740">
        <v>1161</v>
      </c>
      <c r="T39" s="772"/>
      <c r="U39" s="386"/>
      <c r="V39" s="386"/>
      <c r="W39" s="386"/>
      <c r="X39" s="386"/>
      <c r="Y39" s="386"/>
      <c r="Z39" s="386"/>
      <c r="AA39" s="386"/>
      <c r="AB39" s="386"/>
      <c r="AC39" s="386"/>
      <c r="AD39" s="386"/>
      <c r="AE39" s="386"/>
      <c r="AF39" s="386"/>
      <c r="AG39" s="386"/>
      <c r="AH39" s="386"/>
      <c r="AI39" s="386"/>
      <c r="AJ39" s="386"/>
      <c r="AK39" s="386"/>
      <c r="AL39" s="386"/>
    </row>
    <row r="40" spans="1:38" s="361" customFormat="1" ht="22.5" customHeight="1" x14ac:dyDescent="0.15">
      <c r="A40" s="388"/>
      <c r="B40" s="390" t="s">
        <v>24</v>
      </c>
      <c r="C40" s="366">
        <v>271</v>
      </c>
      <c r="D40" s="740">
        <v>3273</v>
      </c>
      <c r="E40" s="740"/>
      <c r="F40" s="766">
        <v>119</v>
      </c>
      <c r="G40" s="766"/>
      <c r="H40" s="740">
        <v>382</v>
      </c>
      <c r="I40" s="740"/>
      <c r="J40" s="740">
        <v>146</v>
      </c>
      <c r="K40" s="740"/>
      <c r="L40" s="740">
        <v>2872</v>
      </c>
      <c r="M40" s="740"/>
      <c r="N40" s="740">
        <v>129</v>
      </c>
      <c r="O40" s="740"/>
      <c r="P40" s="740">
        <v>2663</v>
      </c>
      <c r="Q40" s="740"/>
      <c r="R40" s="366">
        <v>17</v>
      </c>
      <c r="S40" s="740">
        <v>209</v>
      </c>
      <c r="T40" s="772"/>
      <c r="U40" s="386"/>
      <c r="V40" s="386"/>
      <c r="W40" s="386"/>
      <c r="X40" s="386"/>
      <c r="Y40" s="386"/>
      <c r="Z40" s="386"/>
      <c r="AA40" s="386"/>
      <c r="AB40" s="386"/>
      <c r="AC40" s="386"/>
      <c r="AD40" s="386"/>
      <c r="AE40" s="386"/>
      <c r="AF40" s="386"/>
      <c r="AG40" s="386"/>
      <c r="AH40" s="386"/>
      <c r="AI40" s="386"/>
      <c r="AJ40" s="386"/>
      <c r="AK40" s="386"/>
      <c r="AL40" s="386"/>
    </row>
    <row r="41" spans="1:38" s="361" customFormat="1" ht="22.5" customHeight="1" x14ac:dyDescent="0.15">
      <c r="A41" s="388"/>
      <c r="B41" s="390" t="s">
        <v>25</v>
      </c>
      <c r="C41" s="366">
        <v>454</v>
      </c>
      <c r="D41" s="740">
        <v>3690</v>
      </c>
      <c r="E41" s="740"/>
      <c r="F41" s="766">
        <v>214</v>
      </c>
      <c r="G41" s="766"/>
      <c r="H41" s="740">
        <v>565</v>
      </c>
      <c r="I41" s="740"/>
      <c r="J41" s="740">
        <v>237</v>
      </c>
      <c r="K41" s="740"/>
      <c r="L41" s="740">
        <v>3119</v>
      </c>
      <c r="M41" s="740"/>
      <c r="N41" s="740">
        <v>216</v>
      </c>
      <c r="O41" s="740"/>
      <c r="P41" s="740">
        <v>2601</v>
      </c>
      <c r="Q41" s="740"/>
      <c r="R41" s="366">
        <v>21</v>
      </c>
      <c r="S41" s="740">
        <v>518</v>
      </c>
      <c r="T41" s="772"/>
      <c r="U41" s="386"/>
      <c r="V41" s="386"/>
      <c r="W41" s="386"/>
      <c r="X41" s="386"/>
      <c r="Y41" s="386"/>
      <c r="Z41" s="386"/>
      <c r="AA41" s="386"/>
      <c r="AB41" s="386"/>
      <c r="AC41" s="386"/>
      <c r="AD41" s="386"/>
      <c r="AE41" s="386"/>
      <c r="AF41" s="386"/>
      <c r="AG41" s="386"/>
      <c r="AH41" s="386"/>
      <c r="AI41" s="386"/>
      <c r="AJ41" s="386"/>
      <c r="AK41" s="386"/>
      <c r="AL41" s="386"/>
    </row>
    <row r="42" spans="1:38" s="361" customFormat="1" ht="22.5" customHeight="1" x14ac:dyDescent="0.15">
      <c r="A42" s="388"/>
      <c r="B42" s="390" t="s">
        <v>26</v>
      </c>
      <c r="C42" s="366">
        <v>382</v>
      </c>
      <c r="D42" s="740">
        <v>1561</v>
      </c>
      <c r="E42" s="740"/>
      <c r="F42" s="766">
        <v>289</v>
      </c>
      <c r="G42" s="766"/>
      <c r="H42" s="740">
        <v>678</v>
      </c>
      <c r="I42" s="740"/>
      <c r="J42" s="740">
        <v>87</v>
      </c>
      <c r="K42" s="740"/>
      <c r="L42" s="740">
        <v>870</v>
      </c>
      <c r="M42" s="740"/>
      <c r="N42" s="740">
        <v>79</v>
      </c>
      <c r="O42" s="740"/>
      <c r="P42" s="740">
        <v>788</v>
      </c>
      <c r="Q42" s="740"/>
      <c r="R42" s="366">
        <v>8</v>
      </c>
      <c r="S42" s="740">
        <v>82</v>
      </c>
      <c r="T42" s="772"/>
      <c r="U42" s="386"/>
      <c r="V42" s="386"/>
      <c r="W42" s="386"/>
      <c r="X42" s="386"/>
      <c r="Y42" s="386"/>
      <c r="Z42" s="386"/>
      <c r="AA42" s="386"/>
      <c r="AB42" s="386"/>
      <c r="AC42" s="386"/>
      <c r="AD42" s="386"/>
      <c r="AE42" s="386"/>
      <c r="AF42" s="386"/>
      <c r="AG42" s="386"/>
      <c r="AH42" s="386"/>
      <c r="AI42" s="386"/>
      <c r="AJ42" s="386"/>
      <c r="AK42" s="386"/>
      <c r="AL42" s="386"/>
    </row>
    <row r="43" spans="1:38" s="361" customFormat="1" ht="22.5" customHeight="1" x14ac:dyDescent="0.15">
      <c r="A43" s="388"/>
      <c r="B43" s="390" t="s">
        <v>27</v>
      </c>
      <c r="C43" s="366">
        <v>436</v>
      </c>
      <c r="D43" s="740">
        <v>2788</v>
      </c>
      <c r="E43" s="740"/>
      <c r="F43" s="766">
        <v>254</v>
      </c>
      <c r="G43" s="766"/>
      <c r="H43" s="740">
        <v>688</v>
      </c>
      <c r="I43" s="740"/>
      <c r="J43" s="740">
        <v>174</v>
      </c>
      <c r="K43" s="740"/>
      <c r="L43" s="740">
        <v>2074</v>
      </c>
      <c r="M43" s="740"/>
      <c r="N43" s="740">
        <v>150</v>
      </c>
      <c r="O43" s="740"/>
      <c r="P43" s="740">
        <v>1663</v>
      </c>
      <c r="Q43" s="740"/>
      <c r="R43" s="366">
        <v>24</v>
      </c>
      <c r="S43" s="740">
        <v>411</v>
      </c>
      <c r="T43" s="772"/>
      <c r="U43" s="386"/>
      <c r="V43" s="386"/>
      <c r="W43" s="386"/>
      <c r="X43" s="386"/>
      <c r="Y43" s="386"/>
      <c r="Z43" s="386"/>
      <c r="AA43" s="386"/>
      <c r="AB43" s="386"/>
      <c r="AC43" s="386"/>
      <c r="AD43" s="386"/>
      <c r="AE43" s="386"/>
      <c r="AF43" s="386"/>
      <c r="AG43" s="386"/>
      <c r="AH43" s="386"/>
      <c r="AI43" s="386"/>
      <c r="AJ43" s="386"/>
      <c r="AK43" s="386"/>
      <c r="AL43" s="386"/>
    </row>
    <row r="44" spans="1:38" s="361" customFormat="1" ht="22.5" customHeight="1" x14ac:dyDescent="0.15">
      <c r="A44" s="388"/>
      <c r="B44" s="390" t="s">
        <v>28</v>
      </c>
      <c r="C44" s="366">
        <v>140</v>
      </c>
      <c r="D44" s="740">
        <v>775</v>
      </c>
      <c r="E44" s="740"/>
      <c r="F44" s="766">
        <v>73</v>
      </c>
      <c r="G44" s="766"/>
      <c r="H44" s="740">
        <v>176</v>
      </c>
      <c r="I44" s="740"/>
      <c r="J44" s="740">
        <v>66</v>
      </c>
      <c r="K44" s="740"/>
      <c r="L44" s="740">
        <v>595</v>
      </c>
      <c r="M44" s="740"/>
      <c r="N44" s="740">
        <v>61</v>
      </c>
      <c r="O44" s="740"/>
      <c r="P44" s="740">
        <v>532</v>
      </c>
      <c r="Q44" s="740"/>
      <c r="R44" s="366">
        <v>5</v>
      </c>
      <c r="S44" s="740">
        <v>63</v>
      </c>
      <c r="T44" s="772"/>
      <c r="U44" s="386"/>
      <c r="V44" s="386"/>
      <c r="W44" s="386"/>
      <c r="X44" s="386"/>
      <c r="Y44" s="386"/>
      <c r="Z44" s="386"/>
      <c r="AA44" s="386"/>
      <c r="AB44" s="386"/>
      <c r="AC44" s="386"/>
      <c r="AD44" s="386"/>
      <c r="AE44" s="386"/>
      <c r="AF44" s="386"/>
      <c r="AG44" s="386"/>
      <c r="AH44" s="386"/>
      <c r="AI44" s="386"/>
      <c r="AJ44" s="386"/>
      <c r="AK44" s="386"/>
      <c r="AL44" s="386"/>
    </row>
    <row r="45" spans="1:38" s="361" customFormat="1" ht="22.5" customHeight="1" x14ac:dyDescent="0.15">
      <c r="A45" s="388"/>
      <c r="B45" s="390" t="s">
        <v>29</v>
      </c>
      <c r="C45" s="366">
        <v>4</v>
      </c>
      <c r="D45" s="740">
        <v>222</v>
      </c>
      <c r="E45" s="740"/>
      <c r="F45" s="766">
        <v>0</v>
      </c>
      <c r="G45" s="766"/>
      <c r="H45" s="740">
        <v>0</v>
      </c>
      <c r="I45" s="740"/>
      <c r="J45" s="740">
        <v>4</v>
      </c>
      <c r="K45" s="740"/>
      <c r="L45" s="740">
        <v>222</v>
      </c>
      <c r="M45" s="740"/>
      <c r="N45" s="740">
        <v>4</v>
      </c>
      <c r="O45" s="740"/>
      <c r="P45" s="740">
        <v>222</v>
      </c>
      <c r="Q45" s="740"/>
      <c r="R45" s="366">
        <v>0</v>
      </c>
      <c r="S45" s="740">
        <v>0</v>
      </c>
      <c r="T45" s="772"/>
      <c r="U45" s="386"/>
      <c r="V45" s="386"/>
      <c r="W45" s="386"/>
      <c r="X45" s="386"/>
      <c r="Y45" s="386"/>
      <c r="Z45" s="386"/>
      <c r="AA45" s="386"/>
      <c r="AB45" s="386"/>
      <c r="AC45" s="386"/>
      <c r="AD45" s="386"/>
      <c r="AE45" s="386"/>
      <c r="AF45" s="386"/>
      <c r="AG45" s="386"/>
      <c r="AH45" s="386"/>
      <c r="AI45" s="386"/>
      <c r="AJ45" s="386"/>
      <c r="AK45" s="386"/>
      <c r="AL45" s="386"/>
    </row>
    <row r="46" spans="1:38" s="361" customFormat="1" ht="22.5" customHeight="1" x14ac:dyDescent="0.15">
      <c r="A46" s="388"/>
      <c r="B46" s="390" t="s">
        <v>30</v>
      </c>
      <c r="C46" s="366">
        <v>305</v>
      </c>
      <c r="D46" s="740">
        <v>5798</v>
      </c>
      <c r="E46" s="740"/>
      <c r="F46" s="766">
        <v>108</v>
      </c>
      <c r="G46" s="766"/>
      <c r="H46" s="740">
        <v>315</v>
      </c>
      <c r="I46" s="740"/>
      <c r="J46" s="740">
        <v>188</v>
      </c>
      <c r="K46" s="740"/>
      <c r="L46" s="740">
        <v>5456</v>
      </c>
      <c r="M46" s="740"/>
      <c r="N46" s="740">
        <v>176</v>
      </c>
      <c r="O46" s="740"/>
      <c r="P46" s="740">
        <v>5206</v>
      </c>
      <c r="Q46" s="740"/>
      <c r="R46" s="366">
        <v>12</v>
      </c>
      <c r="S46" s="740">
        <v>250</v>
      </c>
      <c r="T46" s="772"/>
      <c r="U46" s="386"/>
      <c r="V46" s="386"/>
      <c r="W46" s="386"/>
      <c r="X46" s="386"/>
      <c r="Y46" s="386"/>
      <c r="Z46" s="386"/>
      <c r="AA46" s="386"/>
      <c r="AB46" s="386"/>
      <c r="AC46" s="386"/>
      <c r="AD46" s="386"/>
      <c r="AE46" s="386"/>
      <c r="AF46" s="386"/>
      <c r="AG46" s="386"/>
      <c r="AH46" s="386"/>
      <c r="AI46" s="386"/>
      <c r="AJ46" s="386"/>
      <c r="AK46" s="386"/>
      <c r="AL46" s="386"/>
    </row>
    <row r="47" spans="1:38" s="361" customFormat="1" ht="22.5" customHeight="1" x14ac:dyDescent="0.15">
      <c r="A47" s="388"/>
      <c r="B47" s="390" t="s">
        <v>31</v>
      </c>
      <c r="C47" s="366">
        <v>320</v>
      </c>
      <c r="D47" s="740">
        <v>1985</v>
      </c>
      <c r="E47" s="740"/>
      <c r="F47" s="766">
        <v>192</v>
      </c>
      <c r="G47" s="766"/>
      <c r="H47" s="740">
        <v>475</v>
      </c>
      <c r="I47" s="740"/>
      <c r="J47" s="740">
        <v>121</v>
      </c>
      <c r="K47" s="740"/>
      <c r="L47" s="740">
        <v>1498</v>
      </c>
      <c r="M47" s="740"/>
      <c r="N47" s="740">
        <v>106</v>
      </c>
      <c r="O47" s="740"/>
      <c r="P47" s="740">
        <v>1276</v>
      </c>
      <c r="Q47" s="740"/>
      <c r="R47" s="366">
        <v>15</v>
      </c>
      <c r="S47" s="740">
        <v>222</v>
      </c>
      <c r="T47" s="772"/>
      <c r="U47" s="386"/>
      <c r="V47" s="386"/>
      <c r="W47" s="386"/>
      <c r="X47" s="386"/>
      <c r="Y47" s="386"/>
      <c r="Z47" s="386"/>
      <c r="AA47" s="386"/>
      <c r="AB47" s="386"/>
      <c r="AC47" s="386"/>
      <c r="AD47" s="386"/>
      <c r="AE47" s="386"/>
      <c r="AF47" s="386"/>
      <c r="AG47" s="386"/>
      <c r="AH47" s="386"/>
      <c r="AI47" s="386"/>
      <c r="AJ47" s="386"/>
      <c r="AK47" s="386"/>
      <c r="AL47" s="386"/>
    </row>
    <row r="48" spans="1:38" s="361" customFormat="1" ht="22.5" customHeight="1" x14ac:dyDescent="0.15">
      <c r="A48" s="388"/>
      <c r="B48" s="390" t="s">
        <v>32</v>
      </c>
      <c r="C48" s="366">
        <v>85</v>
      </c>
      <c r="D48" s="740">
        <v>943</v>
      </c>
      <c r="E48" s="740"/>
      <c r="F48" s="766">
        <v>37</v>
      </c>
      <c r="G48" s="766"/>
      <c r="H48" s="740">
        <v>148</v>
      </c>
      <c r="I48" s="740"/>
      <c r="J48" s="740">
        <v>44</v>
      </c>
      <c r="K48" s="740"/>
      <c r="L48" s="740">
        <v>788</v>
      </c>
      <c r="M48" s="740"/>
      <c r="N48" s="740">
        <v>36</v>
      </c>
      <c r="O48" s="740"/>
      <c r="P48" s="740">
        <v>618</v>
      </c>
      <c r="Q48" s="740"/>
      <c r="R48" s="366">
        <v>8</v>
      </c>
      <c r="S48" s="740">
        <v>170</v>
      </c>
      <c r="T48" s="772"/>
      <c r="U48" s="386"/>
      <c r="V48" s="386"/>
      <c r="W48" s="386"/>
      <c r="X48" s="386"/>
      <c r="Y48" s="386"/>
      <c r="Z48" s="386"/>
      <c r="AA48" s="386"/>
      <c r="AB48" s="386"/>
      <c r="AC48" s="386"/>
      <c r="AD48" s="386"/>
      <c r="AE48" s="386"/>
      <c r="AF48" s="386"/>
      <c r="AG48" s="386"/>
      <c r="AH48" s="386"/>
      <c r="AI48" s="386"/>
      <c r="AJ48" s="386"/>
      <c r="AK48" s="386"/>
      <c r="AL48" s="386"/>
    </row>
    <row r="49" spans="1:38" s="361" customFormat="1" ht="22.5" customHeight="1" x14ac:dyDescent="0.15">
      <c r="A49" s="388"/>
      <c r="B49" s="390" t="s">
        <v>33</v>
      </c>
      <c r="C49" s="366">
        <v>231</v>
      </c>
      <c r="D49" s="740">
        <v>2683</v>
      </c>
      <c r="E49" s="740"/>
      <c r="F49" s="766">
        <v>105</v>
      </c>
      <c r="G49" s="766"/>
      <c r="H49" s="740">
        <v>465</v>
      </c>
      <c r="I49" s="740"/>
      <c r="J49" s="740">
        <v>124</v>
      </c>
      <c r="K49" s="740"/>
      <c r="L49" s="740">
        <v>2216</v>
      </c>
      <c r="M49" s="740"/>
      <c r="N49" s="740">
        <v>108</v>
      </c>
      <c r="O49" s="740"/>
      <c r="P49" s="740">
        <v>1469</v>
      </c>
      <c r="Q49" s="740"/>
      <c r="R49" s="366">
        <v>16</v>
      </c>
      <c r="S49" s="740">
        <v>747</v>
      </c>
      <c r="T49" s="772"/>
      <c r="U49" s="386"/>
      <c r="V49" s="386"/>
      <c r="W49" s="386"/>
      <c r="X49" s="386"/>
      <c r="Y49" s="386"/>
      <c r="Z49" s="386"/>
      <c r="AA49" s="386"/>
      <c r="AB49" s="386"/>
      <c r="AC49" s="386"/>
      <c r="AD49" s="386"/>
      <c r="AE49" s="386"/>
      <c r="AF49" s="386"/>
      <c r="AG49" s="386"/>
      <c r="AH49" s="386"/>
      <c r="AI49" s="386"/>
      <c r="AJ49" s="386"/>
      <c r="AK49" s="386"/>
      <c r="AL49" s="386"/>
    </row>
    <row r="50" spans="1:38" s="361" customFormat="1" ht="22.5" customHeight="1" x14ac:dyDescent="0.15">
      <c r="A50" s="388"/>
      <c r="B50" s="390" t="s">
        <v>34</v>
      </c>
      <c r="C50" s="366">
        <v>265</v>
      </c>
      <c r="D50" s="740">
        <v>2465</v>
      </c>
      <c r="E50" s="740"/>
      <c r="F50" s="766">
        <v>143</v>
      </c>
      <c r="G50" s="766"/>
      <c r="H50" s="740">
        <v>403</v>
      </c>
      <c r="I50" s="740"/>
      <c r="J50" s="740">
        <v>118</v>
      </c>
      <c r="K50" s="740"/>
      <c r="L50" s="740">
        <v>2058</v>
      </c>
      <c r="M50" s="740"/>
      <c r="N50" s="740">
        <v>101</v>
      </c>
      <c r="O50" s="740"/>
      <c r="P50" s="740">
        <v>1636</v>
      </c>
      <c r="Q50" s="740"/>
      <c r="R50" s="366">
        <v>17</v>
      </c>
      <c r="S50" s="740">
        <v>422</v>
      </c>
      <c r="T50" s="772"/>
      <c r="U50" s="386"/>
      <c r="V50" s="386"/>
      <c r="W50" s="386"/>
      <c r="X50" s="386"/>
      <c r="Y50" s="386"/>
      <c r="Z50" s="386"/>
      <c r="AA50" s="386"/>
      <c r="AB50" s="386"/>
      <c r="AC50" s="386"/>
      <c r="AD50" s="386"/>
      <c r="AE50" s="386"/>
      <c r="AF50" s="386"/>
      <c r="AG50" s="386"/>
      <c r="AH50" s="386"/>
      <c r="AI50" s="386"/>
      <c r="AJ50" s="386"/>
      <c r="AK50" s="386"/>
      <c r="AL50" s="386"/>
    </row>
    <row r="51" spans="1:38" s="361" customFormat="1" ht="22.5" customHeight="1" x14ac:dyDescent="0.15">
      <c r="A51" s="388"/>
      <c r="B51" s="390" t="s">
        <v>35</v>
      </c>
      <c r="C51" s="366">
        <v>330</v>
      </c>
      <c r="D51" s="740">
        <v>3269</v>
      </c>
      <c r="E51" s="740"/>
      <c r="F51" s="766">
        <v>154</v>
      </c>
      <c r="G51" s="766"/>
      <c r="H51" s="740">
        <v>404</v>
      </c>
      <c r="I51" s="740"/>
      <c r="J51" s="740">
        <v>171</v>
      </c>
      <c r="K51" s="740"/>
      <c r="L51" s="740">
        <v>2844</v>
      </c>
      <c r="M51" s="740"/>
      <c r="N51" s="740">
        <v>158</v>
      </c>
      <c r="O51" s="740"/>
      <c r="P51" s="740">
        <v>2251</v>
      </c>
      <c r="Q51" s="740"/>
      <c r="R51" s="366">
        <v>13</v>
      </c>
      <c r="S51" s="740">
        <v>593</v>
      </c>
      <c r="T51" s="772"/>
      <c r="U51" s="386"/>
      <c r="V51" s="386"/>
      <c r="W51" s="386"/>
      <c r="X51" s="386"/>
      <c r="Y51" s="386"/>
      <c r="Z51" s="386"/>
      <c r="AA51" s="386"/>
      <c r="AB51" s="386"/>
      <c r="AC51" s="386"/>
      <c r="AD51" s="386"/>
      <c r="AE51" s="386"/>
      <c r="AF51" s="386"/>
      <c r="AG51" s="386"/>
      <c r="AH51" s="386"/>
      <c r="AI51" s="386"/>
      <c r="AJ51" s="386"/>
      <c r="AK51" s="386"/>
      <c r="AL51" s="386"/>
    </row>
    <row r="52" spans="1:38" s="361" customFormat="1" ht="22.5" customHeight="1" x14ac:dyDescent="0.15">
      <c r="A52" s="388"/>
      <c r="B52" s="390" t="s">
        <v>36</v>
      </c>
      <c r="C52" s="366">
        <v>173</v>
      </c>
      <c r="D52" s="740">
        <v>1700</v>
      </c>
      <c r="E52" s="740"/>
      <c r="F52" s="766">
        <v>63</v>
      </c>
      <c r="G52" s="766"/>
      <c r="H52" s="740">
        <v>206</v>
      </c>
      <c r="I52" s="740"/>
      <c r="J52" s="740">
        <v>104</v>
      </c>
      <c r="K52" s="740"/>
      <c r="L52" s="740">
        <v>1478</v>
      </c>
      <c r="M52" s="740"/>
      <c r="N52" s="740">
        <v>90</v>
      </c>
      <c r="O52" s="740"/>
      <c r="P52" s="740">
        <v>1248</v>
      </c>
      <c r="Q52" s="740"/>
      <c r="R52" s="366">
        <v>14</v>
      </c>
      <c r="S52" s="740">
        <v>230</v>
      </c>
      <c r="T52" s="772"/>
      <c r="U52" s="386"/>
      <c r="V52" s="386"/>
      <c r="W52" s="386"/>
      <c r="X52" s="386"/>
      <c r="Y52" s="386"/>
      <c r="Z52" s="386"/>
      <c r="AA52" s="386"/>
      <c r="AB52" s="386"/>
      <c r="AC52" s="386"/>
      <c r="AD52" s="386"/>
      <c r="AE52" s="386"/>
      <c r="AF52" s="386"/>
      <c r="AG52" s="386"/>
      <c r="AH52" s="386"/>
      <c r="AI52" s="386"/>
      <c r="AJ52" s="386"/>
      <c r="AK52" s="386"/>
      <c r="AL52" s="386"/>
    </row>
    <row r="53" spans="1:38" s="361" customFormat="1" ht="22.5" customHeight="1" x14ac:dyDescent="0.15">
      <c r="A53" s="388"/>
      <c r="B53" s="390" t="s">
        <v>37</v>
      </c>
      <c r="C53" s="366">
        <v>193</v>
      </c>
      <c r="D53" s="740">
        <v>1657</v>
      </c>
      <c r="E53" s="740"/>
      <c r="F53" s="766">
        <v>98</v>
      </c>
      <c r="G53" s="766"/>
      <c r="H53" s="740">
        <v>271</v>
      </c>
      <c r="I53" s="740"/>
      <c r="J53" s="740">
        <v>92</v>
      </c>
      <c r="K53" s="740"/>
      <c r="L53" s="740">
        <v>1381</v>
      </c>
      <c r="M53" s="740"/>
      <c r="N53" s="740">
        <v>81</v>
      </c>
      <c r="O53" s="740"/>
      <c r="P53" s="740">
        <v>1074</v>
      </c>
      <c r="Q53" s="740"/>
      <c r="R53" s="366">
        <v>11</v>
      </c>
      <c r="S53" s="740">
        <v>307</v>
      </c>
      <c r="T53" s="772"/>
      <c r="U53" s="386"/>
      <c r="V53" s="386"/>
      <c r="W53" s="386"/>
      <c r="X53" s="386"/>
      <c r="Y53" s="386"/>
      <c r="Z53" s="386"/>
      <c r="AA53" s="386"/>
      <c r="AB53" s="386"/>
      <c r="AC53" s="386"/>
      <c r="AD53" s="386"/>
      <c r="AE53" s="386"/>
      <c r="AF53" s="386"/>
      <c r="AG53" s="386"/>
      <c r="AH53" s="386"/>
      <c r="AI53" s="386"/>
      <c r="AJ53" s="386"/>
      <c r="AK53" s="386"/>
      <c r="AL53" s="386"/>
    </row>
    <row r="54" spans="1:38" s="361" customFormat="1" ht="22.5" customHeight="1" x14ac:dyDescent="0.15">
      <c r="A54" s="388"/>
      <c r="B54" s="390" t="s">
        <v>38</v>
      </c>
      <c r="C54" s="366">
        <v>104</v>
      </c>
      <c r="D54" s="740">
        <v>4783</v>
      </c>
      <c r="E54" s="740"/>
      <c r="F54" s="766">
        <v>1</v>
      </c>
      <c r="G54" s="766"/>
      <c r="H54" s="740">
        <v>23</v>
      </c>
      <c r="I54" s="740"/>
      <c r="J54" s="740">
        <v>103</v>
      </c>
      <c r="K54" s="740"/>
      <c r="L54" s="740">
        <v>4760</v>
      </c>
      <c r="M54" s="740"/>
      <c r="N54" s="740">
        <v>101</v>
      </c>
      <c r="O54" s="740"/>
      <c r="P54" s="740">
        <v>4734</v>
      </c>
      <c r="Q54" s="740"/>
      <c r="R54" s="366">
        <v>2</v>
      </c>
      <c r="S54" s="740">
        <v>26</v>
      </c>
      <c r="T54" s="772"/>
      <c r="U54" s="386"/>
      <c r="V54" s="386"/>
      <c r="W54" s="386"/>
      <c r="X54" s="386"/>
      <c r="Y54" s="386"/>
      <c r="Z54" s="386"/>
      <c r="AA54" s="386"/>
      <c r="AB54" s="386"/>
      <c r="AC54" s="386"/>
      <c r="AD54" s="386"/>
      <c r="AE54" s="386"/>
      <c r="AF54" s="386"/>
      <c r="AG54" s="386"/>
      <c r="AH54" s="386"/>
      <c r="AI54" s="386"/>
      <c r="AJ54" s="386"/>
      <c r="AK54" s="386"/>
      <c r="AL54" s="386"/>
    </row>
    <row r="55" spans="1:38" s="361" customFormat="1" ht="22.5" customHeight="1" thickBot="1" x14ac:dyDescent="0.2">
      <c r="A55" s="391"/>
      <c r="B55" s="392" t="s">
        <v>39</v>
      </c>
      <c r="C55" s="393">
        <v>94</v>
      </c>
      <c r="D55" s="740">
        <v>1527</v>
      </c>
      <c r="E55" s="740"/>
      <c r="F55" s="766">
        <v>5</v>
      </c>
      <c r="G55" s="766"/>
      <c r="H55" s="767">
        <v>15</v>
      </c>
      <c r="I55" s="767"/>
      <c r="J55" s="767">
        <v>86</v>
      </c>
      <c r="K55" s="767"/>
      <c r="L55" s="767">
        <v>1493</v>
      </c>
      <c r="M55" s="767"/>
      <c r="N55" s="767">
        <v>76</v>
      </c>
      <c r="O55" s="767"/>
      <c r="P55" s="767">
        <v>1357</v>
      </c>
      <c r="Q55" s="767"/>
      <c r="R55" s="393">
        <v>10</v>
      </c>
      <c r="S55" s="767">
        <v>136</v>
      </c>
      <c r="T55" s="768"/>
      <c r="U55" s="386"/>
      <c r="V55" s="386"/>
      <c r="W55" s="386"/>
      <c r="X55" s="386"/>
      <c r="Y55" s="386"/>
      <c r="Z55" s="386"/>
      <c r="AA55" s="386"/>
      <c r="AB55" s="386"/>
      <c r="AC55" s="386"/>
      <c r="AD55" s="386"/>
      <c r="AE55" s="386"/>
      <c r="AF55" s="386"/>
      <c r="AG55" s="386"/>
      <c r="AH55" s="386"/>
      <c r="AI55" s="386"/>
      <c r="AJ55" s="386"/>
      <c r="AK55" s="386"/>
      <c r="AL55" s="386"/>
    </row>
    <row r="56" spans="1:38" ht="13.5" customHeight="1" x14ac:dyDescent="0.15">
      <c r="A56" s="769" t="s">
        <v>250</v>
      </c>
      <c r="B56" s="769"/>
      <c r="C56" s="769"/>
      <c r="D56" s="769"/>
      <c r="E56" s="769"/>
      <c r="F56" s="769"/>
      <c r="G56" s="769"/>
      <c r="H56" s="771"/>
      <c r="I56" s="771"/>
      <c r="J56" s="771"/>
      <c r="K56" s="771"/>
      <c r="L56" s="771"/>
      <c r="M56" s="394"/>
      <c r="N56" s="394"/>
      <c r="O56" s="395"/>
      <c r="Q56" s="394"/>
      <c r="R56" s="394"/>
      <c r="S56" s="394"/>
      <c r="T56" s="121" t="s">
        <v>560</v>
      </c>
      <c r="U56" s="394"/>
      <c r="V56" s="394"/>
      <c r="AK56" s="349"/>
      <c r="AL56" s="349"/>
    </row>
  </sheetData>
  <sheetProtection sheet="1"/>
  <mergeCells count="208">
    <mergeCell ref="A35:B35"/>
    <mergeCell ref="D35:E35"/>
    <mergeCell ref="F35:G35"/>
    <mergeCell ref="H35:I35"/>
    <mergeCell ref="J35:K35"/>
    <mergeCell ref="L35:M35"/>
    <mergeCell ref="D40:E40"/>
    <mergeCell ref="F40:G40"/>
    <mergeCell ref="H40:I40"/>
    <mergeCell ref="J40:K40"/>
    <mergeCell ref="L40:M40"/>
    <mergeCell ref="D37:E37"/>
    <mergeCell ref="F37:G37"/>
    <mergeCell ref="H37:I37"/>
    <mergeCell ref="J37:K37"/>
    <mergeCell ref="L37:M37"/>
    <mergeCell ref="D39:E39"/>
    <mergeCell ref="F39:G39"/>
    <mergeCell ref="H39:I39"/>
    <mergeCell ref="J39:K39"/>
    <mergeCell ref="L39:M39"/>
    <mergeCell ref="N37:O37"/>
    <mergeCell ref="P37:Q37"/>
    <mergeCell ref="S37:T37"/>
    <mergeCell ref="D38:E38"/>
    <mergeCell ref="F38:G38"/>
    <mergeCell ref="H38:I38"/>
    <mergeCell ref="J38:K38"/>
    <mergeCell ref="L38:M38"/>
    <mergeCell ref="N38:O38"/>
    <mergeCell ref="P38:Q38"/>
    <mergeCell ref="S38:T38"/>
    <mergeCell ref="D44:E44"/>
    <mergeCell ref="F44:G44"/>
    <mergeCell ref="H44:I44"/>
    <mergeCell ref="J44:K44"/>
    <mergeCell ref="L44:M44"/>
    <mergeCell ref="N44:O44"/>
    <mergeCell ref="P44:Q44"/>
    <mergeCell ref="S44:T44"/>
    <mergeCell ref="D45:E45"/>
    <mergeCell ref="F45:G45"/>
    <mergeCell ref="H45:I45"/>
    <mergeCell ref="J45:K45"/>
    <mergeCell ref="L45:M45"/>
    <mergeCell ref="N45:O45"/>
    <mergeCell ref="P45:Q45"/>
    <mergeCell ref="S45:T45"/>
    <mergeCell ref="D52:E52"/>
    <mergeCell ref="F52:G52"/>
    <mergeCell ref="H52:I52"/>
    <mergeCell ref="J52:K52"/>
    <mergeCell ref="L52:M52"/>
    <mergeCell ref="N52:O52"/>
    <mergeCell ref="P52:Q52"/>
    <mergeCell ref="S52:T52"/>
    <mergeCell ref="D53:E53"/>
    <mergeCell ref="F53:G53"/>
    <mergeCell ref="H53:I53"/>
    <mergeCell ref="J53:K53"/>
    <mergeCell ref="L53:M53"/>
    <mergeCell ref="N53:O53"/>
    <mergeCell ref="P53:Q53"/>
    <mergeCell ref="S53:T53"/>
    <mergeCell ref="A2:B6"/>
    <mergeCell ref="C2:D5"/>
    <mergeCell ref="E3:F3"/>
    <mergeCell ref="G3:L3"/>
    <mergeCell ref="M3:AL3"/>
    <mergeCell ref="E4:F5"/>
    <mergeCell ref="G4:H5"/>
    <mergeCell ref="I4:J5"/>
    <mergeCell ref="K4:L5"/>
    <mergeCell ref="M4:N5"/>
    <mergeCell ref="O4:P5"/>
    <mergeCell ref="Q4:R5"/>
    <mergeCell ref="S4:T5"/>
    <mergeCell ref="U4:V5"/>
    <mergeCell ref="W4:X5"/>
    <mergeCell ref="Y4:Z5"/>
    <mergeCell ref="AA4:AB5"/>
    <mergeCell ref="AC4:AD5"/>
    <mergeCell ref="AE4:AF5"/>
    <mergeCell ref="AG4:AH5"/>
    <mergeCell ref="AI4:AJ5"/>
    <mergeCell ref="AK4:AL5"/>
    <mergeCell ref="A7:B7"/>
    <mergeCell ref="X30:AH30"/>
    <mergeCell ref="A31:B34"/>
    <mergeCell ref="C31:E33"/>
    <mergeCell ref="F32:I33"/>
    <mergeCell ref="J32:M33"/>
    <mergeCell ref="N33:Q33"/>
    <mergeCell ref="R33:T33"/>
    <mergeCell ref="D34:E34"/>
    <mergeCell ref="F34:G34"/>
    <mergeCell ref="H34:I34"/>
    <mergeCell ref="J34:K34"/>
    <mergeCell ref="L34:M34"/>
    <mergeCell ref="N34:O34"/>
    <mergeCell ref="P34:Q34"/>
    <mergeCell ref="S34:T34"/>
    <mergeCell ref="N35:O35"/>
    <mergeCell ref="P35:Q35"/>
    <mergeCell ref="S35:T35"/>
    <mergeCell ref="D36:E36"/>
    <mergeCell ref="F36:G36"/>
    <mergeCell ref="H36:I36"/>
    <mergeCell ref="J36:K36"/>
    <mergeCell ref="L36:M36"/>
    <mergeCell ref="N36:O36"/>
    <mergeCell ref="P36:Q36"/>
    <mergeCell ref="S36:T36"/>
    <mergeCell ref="N39:O39"/>
    <mergeCell ref="P39:Q39"/>
    <mergeCell ref="S39:T39"/>
    <mergeCell ref="N40:O40"/>
    <mergeCell ref="P40:Q40"/>
    <mergeCell ref="S40:T40"/>
    <mergeCell ref="D41:E41"/>
    <mergeCell ref="F41:G41"/>
    <mergeCell ref="H41:I41"/>
    <mergeCell ref="J41:K41"/>
    <mergeCell ref="L41:M41"/>
    <mergeCell ref="N41:O41"/>
    <mergeCell ref="P41:Q41"/>
    <mergeCell ref="S41:T41"/>
    <mergeCell ref="F42:G42"/>
    <mergeCell ref="H42:I42"/>
    <mergeCell ref="J42:K42"/>
    <mergeCell ref="L42:M42"/>
    <mergeCell ref="N42:O42"/>
    <mergeCell ref="P42:Q42"/>
    <mergeCell ref="S42:T42"/>
    <mergeCell ref="D43:E43"/>
    <mergeCell ref="F43:G43"/>
    <mergeCell ref="H43:I43"/>
    <mergeCell ref="J43:K43"/>
    <mergeCell ref="L43:M43"/>
    <mergeCell ref="N43:O43"/>
    <mergeCell ref="P43:Q43"/>
    <mergeCell ref="S43:T43"/>
    <mergeCell ref="D42:E42"/>
    <mergeCell ref="D46:E46"/>
    <mergeCell ref="F46:G46"/>
    <mergeCell ref="H46:I46"/>
    <mergeCell ref="J46:K46"/>
    <mergeCell ref="L46:M46"/>
    <mergeCell ref="N46:O46"/>
    <mergeCell ref="P46:Q46"/>
    <mergeCell ref="S46:T46"/>
    <mergeCell ref="S48:T48"/>
    <mergeCell ref="D47:E47"/>
    <mergeCell ref="F47:G47"/>
    <mergeCell ref="H47:I47"/>
    <mergeCell ref="J47:K47"/>
    <mergeCell ref="L47:M47"/>
    <mergeCell ref="N47:O47"/>
    <mergeCell ref="P47:Q47"/>
    <mergeCell ref="S47:T47"/>
    <mergeCell ref="D48:E48"/>
    <mergeCell ref="F48:G48"/>
    <mergeCell ref="H48:I48"/>
    <mergeCell ref="J48:K48"/>
    <mergeCell ref="L48:M48"/>
    <mergeCell ref="N48:O48"/>
    <mergeCell ref="P48:Q48"/>
    <mergeCell ref="D49:E49"/>
    <mergeCell ref="F49:G49"/>
    <mergeCell ref="H49:I49"/>
    <mergeCell ref="J49:K49"/>
    <mergeCell ref="L49:M49"/>
    <mergeCell ref="N49:O49"/>
    <mergeCell ref="P49:Q49"/>
    <mergeCell ref="S49:T49"/>
    <mergeCell ref="J50:K50"/>
    <mergeCell ref="L50:M50"/>
    <mergeCell ref="N50:O50"/>
    <mergeCell ref="P50:Q50"/>
    <mergeCell ref="S50:T50"/>
    <mergeCell ref="D51:E51"/>
    <mergeCell ref="F51:G51"/>
    <mergeCell ref="H51:I51"/>
    <mergeCell ref="J51:K51"/>
    <mergeCell ref="L51:M51"/>
    <mergeCell ref="N51:O51"/>
    <mergeCell ref="P51:Q51"/>
    <mergeCell ref="S51:T51"/>
    <mergeCell ref="D50:E50"/>
    <mergeCell ref="F50:G50"/>
    <mergeCell ref="H50:I50"/>
    <mergeCell ref="A56:L56"/>
    <mergeCell ref="D54:E54"/>
    <mergeCell ref="F54:G54"/>
    <mergeCell ref="H54:I54"/>
    <mergeCell ref="J54:K54"/>
    <mergeCell ref="L54:M54"/>
    <mergeCell ref="N54:O54"/>
    <mergeCell ref="P54:Q54"/>
    <mergeCell ref="S54:T54"/>
    <mergeCell ref="D55:E55"/>
    <mergeCell ref="F55:G55"/>
    <mergeCell ref="H55:I55"/>
    <mergeCell ref="J55:K55"/>
    <mergeCell ref="L55:M55"/>
    <mergeCell ref="N55:O55"/>
    <mergeCell ref="P55:Q55"/>
    <mergeCell ref="S55:T55"/>
  </mergeCells>
  <phoneticPr fontId="8"/>
  <conditionalFormatting sqref="A8:AL27 A36:T55 A7 C7:AL7 A35 C35:T35">
    <cfRule type="expression" dxfId="38" priority="1">
      <formula>MOD(ROW(),2)=0</formula>
    </cfRule>
  </conditionalFormatting>
  <printOptions horizontalCentered="1"/>
  <pageMargins left="0.59055118110236227" right="0.59055118110236227" top="0.59055118110236227" bottom="0.59055118110236227" header="0.39370078740157483" footer="0.39370078740157483"/>
  <pageSetup paperSize="9" scale="69"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T53"/>
  <sheetViews>
    <sheetView view="pageBreakPreview" zoomScale="60" zoomScaleNormal="100" workbookViewId="0">
      <selection sqref="A1:L50"/>
    </sheetView>
  </sheetViews>
  <sheetFormatPr defaultColWidth="9.140625" defaultRowHeight="18.95" customHeight="1" x14ac:dyDescent="0.15"/>
  <cols>
    <col min="1" max="1" width="1.7109375" style="69" customWidth="1"/>
    <col min="2" max="2" width="3.5703125" style="69" customWidth="1"/>
    <col min="3" max="3" width="1" style="69" customWidth="1"/>
    <col min="4" max="4" width="22.85546875" style="69" customWidth="1"/>
    <col min="5" max="10" width="11.140625" style="69" customWidth="1"/>
    <col min="11" max="11" width="10.7109375" style="69" customWidth="1"/>
    <col min="12" max="12" width="10" style="69" customWidth="1"/>
    <col min="13" max="13" width="10.42578125" style="69" customWidth="1"/>
    <col min="14" max="14" width="10.140625" style="69" customWidth="1"/>
    <col min="15" max="15" width="9.28515625" style="69" customWidth="1"/>
    <col min="16" max="16" width="9.85546875" style="69" customWidth="1"/>
    <col min="17" max="17" width="9.28515625" style="69" customWidth="1"/>
    <col min="18" max="18" width="10.28515625" style="69" customWidth="1"/>
    <col min="19" max="20" width="13.5703125" style="69" customWidth="1"/>
    <col min="21" max="16384" width="9.140625" style="69"/>
  </cols>
  <sheetData>
    <row r="1" spans="1:20" ht="15" customHeight="1" thickBot="1" x14ac:dyDescent="0.2">
      <c r="A1" s="69" t="s">
        <v>458</v>
      </c>
      <c r="Q1" s="92"/>
      <c r="R1" s="192"/>
      <c r="T1" s="93" t="s">
        <v>40</v>
      </c>
    </row>
    <row r="2" spans="1:20" ht="21" customHeight="1" x14ac:dyDescent="0.15">
      <c r="A2" s="840" t="s">
        <v>370</v>
      </c>
      <c r="B2" s="841"/>
      <c r="C2" s="841"/>
      <c r="D2" s="841"/>
      <c r="E2" s="841"/>
      <c r="F2" s="842"/>
      <c r="G2" s="840" t="s">
        <v>315</v>
      </c>
      <c r="H2" s="841"/>
      <c r="I2" s="841"/>
      <c r="J2" s="842"/>
      <c r="K2" s="843" t="s">
        <v>196</v>
      </c>
      <c r="L2" s="844"/>
      <c r="M2" s="825" t="s">
        <v>369</v>
      </c>
      <c r="N2" s="826"/>
      <c r="O2" s="862" t="s">
        <v>354</v>
      </c>
      <c r="P2" s="815"/>
      <c r="Q2" s="862" t="s">
        <v>396</v>
      </c>
      <c r="R2" s="815"/>
      <c r="S2" s="862" t="s">
        <v>478</v>
      </c>
      <c r="T2" s="863"/>
    </row>
    <row r="3" spans="1:20" ht="15" customHeight="1" x14ac:dyDescent="0.15">
      <c r="A3" s="851" t="s">
        <v>476</v>
      </c>
      <c r="B3" s="852"/>
      <c r="C3" s="852"/>
      <c r="D3" s="853"/>
      <c r="E3" s="547" t="s">
        <v>41</v>
      </c>
      <c r="F3" s="543" t="s">
        <v>13</v>
      </c>
      <c r="G3" s="854" t="s">
        <v>477</v>
      </c>
      <c r="H3" s="855"/>
      <c r="I3" s="98" t="s">
        <v>41</v>
      </c>
      <c r="J3" s="220" t="s">
        <v>13</v>
      </c>
      <c r="K3" s="845"/>
      <c r="L3" s="846"/>
      <c r="M3" s="99" t="s">
        <v>41</v>
      </c>
      <c r="N3" s="94" t="s">
        <v>13</v>
      </c>
      <c r="O3" s="100" t="s">
        <v>355</v>
      </c>
      <c r="P3" s="182" t="s">
        <v>356</v>
      </c>
      <c r="Q3" s="100" t="s">
        <v>355</v>
      </c>
      <c r="R3" s="182" t="s">
        <v>397</v>
      </c>
      <c r="S3" s="100" t="s">
        <v>355</v>
      </c>
      <c r="T3" s="101" t="s">
        <v>397</v>
      </c>
    </row>
    <row r="4" spans="1:20" s="107" customFormat="1" ht="16.5" customHeight="1" x14ac:dyDescent="0.15">
      <c r="A4" s="856" t="s">
        <v>316</v>
      </c>
      <c r="B4" s="857"/>
      <c r="C4" s="857"/>
      <c r="D4" s="805"/>
      <c r="E4" s="102">
        <v>5486</v>
      </c>
      <c r="F4" s="102">
        <v>52615</v>
      </c>
      <c r="G4" s="847" t="s">
        <v>195</v>
      </c>
      <c r="H4" s="848"/>
      <c r="I4" s="103">
        <v>5324</v>
      </c>
      <c r="J4" s="104">
        <v>56570</v>
      </c>
      <c r="K4" s="847" t="s">
        <v>195</v>
      </c>
      <c r="L4" s="848"/>
      <c r="M4" s="105">
        <f>M5+M6+M10</f>
        <v>4840</v>
      </c>
      <c r="N4" s="105">
        <f>N5+N6+N10</f>
        <v>53339</v>
      </c>
      <c r="O4" s="106">
        <f>O5+O6+O10</f>
        <v>5254</v>
      </c>
      <c r="P4" s="183">
        <f>P5+P6+P10</f>
        <v>55002</v>
      </c>
      <c r="Q4" s="189">
        <f t="shared" ref="Q4:R4" si="0">Q5+Q6+Q10</f>
        <v>5206</v>
      </c>
      <c r="R4" s="183">
        <f t="shared" si="0"/>
        <v>55345</v>
      </c>
      <c r="S4" s="189">
        <f t="shared" ref="S4" si="1">S5+S6+S10</f>
        <v>5261</v>
      </c>
      <c r="T4" s="190">
        <f>T5+T6+T10</f>
        <v>62012</v>
      </c>
    </row>
    <row r="5" spans="1:20" s="107" customFormat="1" ht="21" customHeight="1" x14ac:dyDescent="0.15">
      <c r="A5" s="309"/>
      <c r="B5" s="312" t="s">
        <v>475</v>
      </c>
      <c r="C5" s="858" t="s">
        <v>474</v>
      </c>
      <c r="D5" s="859"/>
      <c r="E5" s="108">
        <v>3</v>
      </c>
      <c r="F5" s="108">
        <v>20</v>
      </c>
      <c r="G5" s="847" t="s">
        <v>197</v>
      </c>
      <c r="H5" s="848"/>
      <c r="I5" s="110">
        <v>2</v>
      </c>
      <c r="J5" s="109">
        <v>13</v>
      </c>
      <c r="K5" s="847" t="s">
        <v>197</v>
      </c>
      <c r="L5" s="848"/>
      <c r="M5" s="111">
        <v>3</v>
      </c>
      <c r="N5" s="111">
        <v>31</v>
      </c>
      <c r="O5" s="112">
        <v>0</v>
      </c>
      <c r="P5" s="184">
        <v>0</v>
      </c>
      <c r="Q5" s="193">
        <v>1</v>
      </c>
      <c r="R5" s="221">
        <v>1</v>
      </c>
      <c r="S5" s="193">
        <v>3</v>
      </c>
      <c r="T5" s="194">
        <v>12</v>
      </c>
    </row>
    <row r="6" spans="1:20" s="107" customFormat="1" ht="18.75" customHeight="1" x14ac:dyDescent="0.15">
      <c r="A6" s="308"/>
      <c r="B6" s="800" t="s">
        <v>317</v>
      </c>
      <c r="C6" s="806" t="s">
        <v>43</v>
      </c>
      <c r="D6" s="805"/>
      <c r="E6" s="113">
        <v>581</v>
      </c>
      <c r="F6" s="113">
        <v>7321</v>
      </c>
      <c r="G6" s="839" t="s">
        <v>195</v>
      </c>
      <c r="H6" s="810"/>
      <c r="I6" s="103">
        <v>552</v>
      </c>
      <c r="J6" s="114">
        <v>7419</v>
      </c>
      <c r="K6" s="839" t="s">
        <v>195</v>
      </c>
      <c r="L6" s="810"/>
      <c r="M6" s="115">
        <f>SUM(M7:M9)</f>
        <v>517</v>
      </c>
      <c r="N6" s="115">
        <f>SUM(N7:N9)</f>
        <v>7486</v>
      </c>
      <c r="O6" s="116">
        <f>SUM(O7:O9)</f>
        <v>556</v>
      </c>
      <c r="P6" s="185">
        <f>SUM(P7:P9)</f>
        <v>7492</v>
      </c>
      <c r="Q6" s="116">
        <f t="shared" ref="Q6:R6" si="2">SUM(Q7:Q9)</f>
        <v>573</v>
      </c>
      <c r="R6" s="185">
        <f t="shared" si="2"/>
        <v>7044</v>
      </c>
      <c r="S6" s="116">
        <f t="shared" ref="S6:T6" si="3">SUM(S7:S9)</f>
        <v>545</v>
      </c>
      <c r="T6" s="191">
        <f t="shared" si="3"/>
        <v>7504</v>
      </c>
    </row>
    <row r="7" spans="1:20" s="107" customFormat="1" ht="21.75" customHeight="1" x14ac:dyDescent="0.15">
      <c r="A7" s="308"/>
      <c r="B7" s="801"/>
      <c r="C7" s="315"/>
      <c r="D7" s="313" t="s">
        <v>44</v>
      </c>
      <c r="E7" s="540">
        <v>3</v>
      </c>
      <c r="F7" s="540">
        <v>22</v>
      </c>
      <c r="G7" s="835" t="s">
        <v>198</v>
      </c>
      <c r="H7" s="836"/>
      <c r="I7" s="119">
        <v>7</v>
      </c>
      <c r="J7" s="120">
        <v>43</v>
      </c>
      <c r="K7" s="835" t="s">
        <v>198</v>
      </c>
      <c r="L7" s="836"/>
      <c r="M7" s="121">
        <v>3</v>
      </c>
      <c r="N7" s="121">
        <v>18</v>
      </c>
      <c r="O7" s="116">
        <v>1</v>
      </c>
      <c r="P7" s="186">
        <v>0</v>
      </c>
      <c r="Q7" s="116">
        <v>2</v>
      </c>
      <c r="R7" s="185">
        <v>2</v>
      </c>
      <c r="S7" s="116">
        <v>2</v>
      </c>
      <c r="T7" s="191">
        <v>2</v>
      </c>
    </row>
    <row r="8" spans="1:20" s="107" customFormat="1" ht="21.75" customHeight="1" x14ac:dyDescent="0.15">
      <c r="A8" s="308"/>
      <c r="B8" s="801"/>
      <c r="C8" s="315"/>
      <c r="D8" s="128" t="s">
        <v>45</v>
      </c>
      <c r="E8" s="540">
        <v>425</v>
      </c>
      <c r="F8" s="540">
        <v>4590</v>
      </c>
      <c r="G8" s="835" t="s">
        <v>199</v>
      </c>
      <c r="H8" s="836"/>
      <c r="I8" s="119">
        <v>392</v>
      </c>
      <c r="J8" s="120">
        <v>4466</v>
      </c>
      <c r="K8" s="835" t="s">
        <v>199</v>
      </c>
      <c r="L8" s="836"/>
      <c r="M8" s="121">
        <v>353</v>
      </c>
      <c r="N8" s="121">
        <v>4139</v>
      </c>
      <c r="O8" s="116">
        <v>391</v>
      </c>
      <c r="P8" s="185">
        <v>4354</v>
      </c>
      <c r="Q8" s="116">
        <v>415</v>
      </c>
      <c r="R8" s="185">
        <v>4202</v>
      </c>
      <c r="S8" s="116">
        <v>412</v>
      </c>
      <c r="T8" s="191">
        <v>4479</v>
      </c>
    </row>
    <row r="9" spans="1:20" s="107" customFormat="1" ht="17.25" customHeight="1" x14ac:dyDescent="0.15">
      <c r="A9" s="308"/>
      <c r="B9" s="802"/>
      <c r="C9" s="316"/>
      <c r="D9" s="314" t="s">
        <v>46</v>
      </c>
      <c r="E9" s="546">
        <v>153</v>
      </c>
      <c r="F9" s="546">
        <v>2709</v>
      </c>
      <c r="G9" s="837" t="s">
        <v>200</v>
      </c>
      <c r="H9" s="838"/>
      <c r="I9" s="123">
        <v>153</v>
      </c>
      <c r="J9" s="124">
        <v>2910</v>
      </c>
      <c r="K9" s="837" t="s">
        <v>200</v>
      </c>
      <c r="L9" s="838"/>
      <c r="M9" s="125">
        <v>161</v>
      </c>
      <c r="N9" s="125">
        <v>3329</v>
      </c>
      <c r="O9" s="126">
        <v>164</v>
      </c>
      <c r="P9" s="187">
        <v>3138</v>
      </c>
      <c r="Q9" s="126">
        <v>156</v>
      </c>
      <c r="R9" s="187">
        <v>2840</v>
      </c>
      <c r="S9" s="126">
        <v>131</v>
      </c>
      <c r="T9" s="127">
        <v>3023</v>
      </c>
    </row>
    <row r="10" spans="1:20" s="107" customFormat="1" ht="17.25" customHeight="1" x14ac:dyDescent="0.15">
      <c r="A10" s="308"/>
      <c r="B10" s="803" t="s">
        <v>318</v>
      </c>
      <c r="C10" s="804" t="s">
        <v>519</v>
      </c>
      <c r="D10" s="805"/>
      <c r="E10" s="540">
        <v>4902</v>
      </c>
      <c r="F10" s="540">
        <v>45274</v>
      </c>
      <c r="G10" s="839" t="s">
        <v>195</v>
      </c>
      <c r="H10" s="810"/>
      <c r="I10" s="119">
        <v>4770</v>
      </c>
      <c r="J10" s="114">
        <v>49138</v>
      </c>
      <c r="K10" s="839" t="s">
        <v>195</v>
      </c>
      <c r="L10" s="810"/>
      <c r="M10" s="121">
        <f>SUM(M11:M23)</f>
        <v>4320</v>
      </c>
      <c r="N10" s="121">
        <f>SUM(N11:N23)</f>
        <v>45822</v>
      </c>
      <c r="O10" s="116">
        <f>SUM(O11:O23)</f>
        <v>4698</v>
      </c>
      <c r="P10" s="185">
        <f>SUM(P11:P23)</f>
        <v>47510</v>
      </c>
      <c r="Q10" s="116">
        <f t="shared" ref="Q10:R10" si="4">SUM(Q11:Q23)</f>
        <v>4632</v>
      </c>
      <c r="R10" s="185">
        <f t="shared" si="4"/>
        <v>48300</v>
      </c>
      <c r="S10" s="116">
        <f t="shared" ref="S10:T10" si="5">SUM(S11:S23)</f>
        <v>4713</v>
      </c>
      <c r="T10" s="191">
        <f t="shared" si="5"/>
        <v>54496</v>
      </c>
    </row>
    <row r="11" spans="1:20" s="107" customFormat="1" ht="21.75" customHeight="1" x14ac:dyDescent="0.15">
      <c r="A11" s="308"/>
      <c r="B11" s="797"/>
      <c r="C11" s="315"/>
      <c r="D11" s="313" t="s">
        <v>47</v>
      </c>
      <c r="E11" s="540">
        <v>5</v>
      </c>
      <c r="F11" s="540">
        <v>1174</v>
      </c>
      <c r="G11" s="860" t="s">
        <v>201</v>
      </c>
      <c r="H11" s="861"/>
      <c r="I11" s="119">
        <v>4</v>
      </c>
      <c r="J11" s="120">
        <v>1146</v>
      </c>
      <c r="K11" s="818" t="s">
        <v>201</v>
      </c>
      <c r="L11" s="819"/>
      <c r="M11" s="121">
        <v>4</v>
      </c>
      <c r="N11" s="121">
        <v>1076</v>
      </c>
      <c r="O11" s="116">
        <v>5</v>
      </c>
      <c r="P11" s="185">
        <v>1084</v>
      </c>
      <c r="Q11" s="116">
        <v>4</v>
      </c>
      <c r="R11" s="185">
        <v>1072</v>
      </c>
      <c r="S11" s="116">
        <v>9</v>
      </c>
      <c r="T11" s="191">
        <v>1084</v>
      </c>
    </row>
    <row r="12" spans="1:20" s="107" customFormat="1" ht="27.75" customHeight="1" x14ac:dyDescent="0.15">
      <c r="A12" s="308"/>
      <c r="B12" s="797"/>
      <c r="C12" s="315"/>
      <c r="D12" s="128" t="s">
        <v>48</v>
      </c>
      <c r="E12" s="540">
        <v>180</v>
      </c>
      <c r="F12" s="540">
        <v>4310</v>
      </c>
      <c r="G12" s="835" t="s">
        <v>202</v>
      </c>
      <c r="H12" s="836"/>
      <c r="I12" s="119">
        <v>193</v>
      </c>
      <c r="J12" s="120">
        <v>5768</v>
      </c>
      <c r="K12" s="833" t="s">
        <v>252</v>
      </c>
      <c r="L12" s="834"/>
      <c r="M12" s="121">
        <v>88</v>
      </c>
      <c r="N12" s="121">
        <v>3042</v>
      </c>
      <c r="O12" s="116">
        <v>83</v>
      </c>
      <c r="P12" s="185">
        <v>1441</v>
      </c>
      <c r="Q12" s="116">
        <v>92</v>
      </c>
      <c r="R12" s="185">
        <v>1545</v>
      </c>
      <c r="S12" s="116">
        <v>93</v>
      </c>
      <c r="T12" s="191">
        <v>1811</v>
      </c>
    </row>
    <row r="13" spans="1:20" s="107" customFormat="1" ht="21" customHeight="1" x14ac:dyDescent="0.15">
      <c r="A13" s="308"/>
      <c r="B13" s="797"/>
      <c r="C13" s="315"/>
      <c r="D13" s="128" t="s">
        <v>49</v>
      </c>
      <c r="E13" s="540">
        <v>2154</v>
      </c>
      <c r="F13" s="540">
        <v>19649</v>
      </c>
      <c r="G13" s="835" t="s">
        <v>368</v>
      </c>
      <c r="H13" s="836"/>
      <c r="I13" s="119">
        <v>1299</v>
      </c>
      <c r="J13" s="120">
        <v>15455</v>
      </c>
      <c r="K13" s="833" t="s">
        <v>251</v>
      </c>
      <c r="L13" s="834"/>
      <c r="M13" s="121">
        <v>104</v>
      </c>
      <c r="N13" s="121">
        <v>3108</v>
      </c>
      <c r="O13" s="116">
        <v>112</v>
      </c>
      <c r="P13" s="185">
        <v>3125</v>
      </c>
      <c r="Q13" s="116">
        <v>122</v>
      </c>
      <c r="R13" s="185">
        <v>3273</v>
      </c>
      <c r="S13" s="116">
        <v>120</v>
      </c>
      <c r="T13" s="191">
        <v>3608</v>
      </c>
    </row>
    <row r="14" spans="1:20" s="107" customFormat="1" ht="23.25" customHeight="1" x14ac:dyDescent="0.15">
      <c r="A14" s="308"/>
      <c r="B14" s="797"/>
      <c r="C14" s="315"/>
      <c r="D14" s="128" t="s">
        <v>50</v>
      </c>
      <c r="E14" s="540">
        <v>87</v>
      </c>
      <c r="F14" s="540">
        <v>860</v>
      </c>
      <c r="G14" s="835" t="s">
        <v>203</v>
      </c>
      <c r="H14" s="836"/>
      <c r="I14" s="129">
        <v>90</v>
      </c>
      <c r="J14" s="118">
        <v>1004</v>
      </c>
      <c r="K14" s="833" t="s">
        <v>368</v>
      </c>
      <c r="L14" s="834"/>
      <c r="M14" s="121">
        <v>1152</v>
      </c>
      <c r="N14" s="121">
        <v>14204</v>
      </c>
      <c r="O14" s="116">
        <v>1240</v>
      </c>
      <c r="P14" s="185">
        <v>15116</v>
      </c>
      <c r="Q14" s="116">
        <v>1228</v>
      </c>
      <c r="R14" s="185">
        <v>15407</v>
      </c>
      <c r="S14" s="116">
        <v>1247</v>
      </c>
      <c r="T14" s="191">
        <v>18465</v>
      </c>
    </row>
    <row r="15" spans="1:20" s="107" customFormat="1" ht="16.5" customHeight="1" x14ac:dyDescent="0.15">
      <c r="A15" s="308"/>
      <c r="B15" s="797"/>
      <c r="C15" s="315"/>
      <c r="D15" s="128" t="s">
        <v>18</v>
      </c>
      <c r="E15" s="540">
        <v>672</v>
      </c>
      <c r="F15" s="540">
        <v>1277</v>
      </c>
      <c r="G15" s="835" t="s">
        <v>204</v>
      </c>
      <c r="H15" s="836"/>
      <c r="I15" s="129">
        <v>688</v>
      </c>
      <c r="J15" s="118">
        <v>1814</v>
      </c>
      <c r="K15" s="833" t="s">
        <v>203</v>
      </c>
      <c r="L15" s="834"/>
      <c r="M15" s="121">
        <v>81</v>
      </c>
      <c r="N15" s="121">
        <v>981</v>
      </c>
      <c r="O15" s="116">
        <v>93</v>
      </c>
      <c r="P15" s="185">
        <v>928</v>
      </c>
      <c r="Q15" s="116">
        <v>85</v>
      </c>
      <c r="R15" s="185">
        <v>1009</v>
      </c>
      <c r="S15" s="116">
        <v>90</v>
      </c>
      <c r="T15" s="191">
        <v>1024</v>
      </c>
    </row>
    <row r="16" spans="1:20" s="107" customFormat="1" ht="15.75" customHeight="1" x14ac:dyDescent="0.15">
      <c r="A16" s="308"/>
      <c r="B16" s="797"/>
      <c r="C16" s="315"/>
      <c r="D16" s="128" t="s">
        <v>51</v>
      </c>
      <c r="E16" s="540">
        <v>1786</v>
      </c>
      <c r="F16" s="540">
        <v>16987</v>
      </c>
      <c r="G16" s="867" t="s">
        <v>339</v>
      </c>
      <c r="H16" s="868"/>
      <c r="I16" s="879">
        <v>278</v>
      </c>
      <c r="J16" s="880">
        <v>2048</v>
      </c>
      <c r="K16" s="831" t="s">
        <v>257</v>
      </c>
      <c r="L16" s="832"/>
      <c r="M16" s="130">
        <v>628</v>
      </c>
      <c r="N16" s="130">
        <v>1725</v>
      </c>
      <c r="O16" s="116">
        <v>647</v>
      </c>
      <c r="P16" s="185">
        <v>1692</v>
      </c>
      <c r="Q16" s="116">
        <v>624</v>
      </c>
      <c r="R16" s="185">
        <v>1602</v>
      </c>
      <c r="S16" s="116">
        <v>678</v>
      </c>
      <c r="T16" s="191">
        <v>1848</v>
      </c>
    </row>
    <row r="17" spans="1:20" s="107" customFormat="1" ht="24" customHeight="1" x14ac:dyDescent="0.15">
      <c r="A17" s="308"/>
      <c r="B17" s="797"/>
      <c r="C17" s="315"/>
      <c r="D17" s="128" t="s">
        <v>400</v>
      </c>
      <c r="E17" s="540">
        <v>18</v>
      </c>
      <c r="F17" s="540">
        <v>1017</v>
      </c>
      <c r="G17" s="867"/>
      <c r="H17" s="868"/>
      <c r="I17" s="879"/>
      <c r="J17" s="880"/>
      <c r="K17" s="829" t="s">
        <v>208</v>
      </c>
      <c r="L17" s="830"/>
      <c r="M17" s="121">
        <v>248</v>
      </c>
      <c r="N17" s="121">
        <v>1873</v>
      </c>
      <c r="O17" s="116">
        <v>282</v>
      </c>
      <c r="P17" s="185">
        <v>2278</v>
      </c>
      <c r="Q17" s="116">
        <v>286</v>
      </c>
      <c r="R17" s="185">
        <v>2175</v>
      </c>
      <c r="S17" s="116">
        <v>330</v>
      </c>
      <c r="T17" s="191">
        <v>2565</v>
      </c>
    </row>
    <row r="18" spans="1:20" s="107" customFormat="1" ht="34.5" customHeight="1" x14ac:dyDescent="0.15">
      <c r="A18" s="308"/>
      <c r="B18" s="797"/>
      <c r="C18" s="315"/>
      <c r="D18" s="131"/>
      <c r="E18" s="540"/>
      <c r="F18" s="540"/>
      <c r="G18" s="869" t="s">
        <v>209</v>
      </c>
      <c r="H18" s="870"/>
      <c r="I18" s="129">
        <v>719</v>
      </c>
      <c r="J18" s="118">
        <v>4506</v>
      </c>
      <c r="K18" s="831" t="s">
        <v>209</v>
      </c>
      <c r="L18" s="832"/>
      <c r="M18" s="121">
        <v>662</v>
      </c>
      <c r="N18" s="121">
        <v>3681</v>
      </c>
      <c r="O18" s="116">
        <v>721</v>
      </c>
      <c r="P18" s="185">
        <v>4025</v>
      </c>
      <c r="Q18" s="116">
        <v>690</v>
      </c>
      <c r="R18" s="185">
        <v>3866</v>
      </c>
      <c r="S18" s="116">
        <v>637</v>
      </c>
      <c r="T18" s="191">
        <v>3991</v>
      </c>
    </row>
    <row r="19" spans="1:20" s="107" customFormat="1" ht="28.5" customHeight="1" x14ac:dyDescent="0.15">
      <c r="A19" s="308"/>
      <c r="B19" s="797"/>
      <c r="C19" s="315"/>
      <c r="D19" s="131"/>
      <c r="E19" s="540"/>
      <c r="F19" s="540"/>
      <c r="G19" s="818" t="s">
        <v>205</v>
      </c>
      <c r="H19" s="819"/>
      <c r="I19" s="129">
        <v>285</v>
      </c>
      <c r="J19" s="118">
        <v>2797</v>
      </c>
      <c r="K19" s="829" t="s">
        <v>341</v>
      </c>
      <c r="L19" s="830"/>
      <c r="M19" s="121">
        <v>407</v>
      </c>
      <c r="N19" s="121">
        <v>2161</v>
      </c>
      <c r="O19" s="116">
        <v>430</v>
      </c>
      <c r="P19" s="185">
        <v>1781</v>
      </c>
      <c r="Q19" s="116">
        <v>414</v>
      </c>
      <c r="R19" s="185">
        <v>1698</v>
      </c>
      <c r="S19" s="116">
        <v>373</v>
      </c>
      <c r="T19" s="191">
        <v>1616</v>
      </c>
    </row>
    <row r="20" spans="1:20" s="107" customFormat="1" ht="22.5" customHeight="1" x14ac:dyDescent="0.15">
      <c r="A20" s="308"/>
      <c r="B20" s="797"/>
      <c r="C20" s="315"/>
      <c r="D20" s="131"/>
      <c r="E20" s="540"/>
      <c r="F20" s="540"/>
      <c r="G20" s="818" t="s">
        <v>206</v>
      </c>
      <c r="H20" s="819"/>
      <c r="I20" s="129">
        <v>369</v>
      </c>
      <c r="J20" s="118">
        <v>6682</v>
      </c>
      <c r="K20" s="818" t="s">
        <v>205</v>
      </c>
      <c r="L20" s="819"/>
      <c r="M20" s="121">
        <v>209</v>
      </c>
      <c r="N20" s="121">
        <v>1260</v>
      </c>
      <c r="O20" s="116">
        <v>237</v>
      </c>
      <c r="P20" s="185">
        <v>1172</v>
      </c>
      <c r="Q20" s="116">
        <v>241</v>
      </c>
      <c r="R20" s="185">
        <v>1226</v>
      </c>
      <c r="S20" s="116">
        <v>228</v>
      </c>
      <c r="T20" s="191">
        <v>1542</v>
      </c>
    </row>
    <row r="21" spans="1:20" s="107" customFormat="1" ht="20.25" customHeight="1" x14ac:dyDescent="0.15">
      <c r="A21" s="308"/>
      <c r="B21" s="797"/>
      <c r="C21" s="315"/>
      <c r="D21" s="131"/>
      <c r="E21" s="540"/>
      <c r="F21" s="540"/>
      <c r="G21" s="818" t="s">
        <v>207</v>
      </c>
      <c r="H21" s="819"/>
      <c r="I21" s="129">
        <v>831</v>
      </c>
      <c r="J21" s="118">
        <v>6778</v>
      </c>
      <c r="K21" s="818" t="s">
        <v>206</v>
      </c>
      <c r="L21" s="819"/>
      <c r="M21" s="121">
        <v>371</v>
      </c>
      <c r="N21" s="121">
        <v>7177</v>
      </c>
      <c r="O21" s="116">
        <v>462</v>
      </c>
      <c r="P21" s="185">
        <v>8255</v>
      </c>
      <c r="Q21" s="116">
        <v>467</v>
      </c>
      <c r="R21" s="185">
        <v>8074</v>
      </c>
      <c r="S21" s="116">
        <v>541</v>
      </c>
      <c r="T21" s="191">
        <v>9816</v>
      </c>
    </row>
    <row r="22" spans="1:20" s="107" customFormat="1" ht="20.25" customHeight="1" x14ac:dyDescent="0.15">
      <c r="A22" s="308"/>
      <c r="B22" s="797"/>
      <c r="C22" s="315"/>
      <c r="D22" s="131"/>
      <c r="E22" s="540"/>
      <c r="F22" s="540"/>
      <c r="G22" s="849" t="s">
        <v>256</v>
      </c>
      <c r="H22" s="850"/>
      <c r="I22" s="129">
        <v>14</v>
      </c>
      <c r="J22" s="118">
        <v>1140</v>
      </c>
      <c r="K22" s="818" t="s">
        <v>254</v>
      </c>
      <c r="L22" s="819"/>
      <c r="M22" s="121">
        <v>22</v>
      </c>
      <c r="N22" s="121">
        <v>198</v>
      </c>
      <c r="O22" s="116">
        <v>24</v>
      </c>
      <c r="P22" s="185">
        <v>394</v>
      </c>
      <c r="Q22" s="116">
        <v>21</v>
      </c>
      <c r="R22" s="185">
        <v>367</v>
      </c>
      <c r="S22" s="116">
        <v>18</v>
      </c>
      <c r="T22" s="191">
        <v>348</v>
      </c>
    </row>
    <row r="23" spans="1:20" s="107" customFormat="1" ht="24.75" customHeight="1" thickBot="1" x14ac:dyDescent="0.2">
      <c r="A23" s="311"/>
      <c r="B23" s="798"/>
      <c r="C23" s="317"/>
      <c r="D23" s="132"/>
      <c r="E23" s="133"/>
      <c r="F23" s="133"/>
      <c r="G23" s="224"/>
      <c r="H23" s="134"/>
      <c r="I23" s="135"/>
      <c r="J23" s="134"/>
      <c r="K23" s="820" t="s">
        <v>340</v>
      </c>
      <c r="L23" s="821"/>
      <c r="M23" s="136">
        <v>344</v>
      </c>
      <c r="N23" s="136">
        <v>5336</v>
      </c>
      <c r="O23" s="137">
        <v>362</v>
      </c>
      <c r="P23" s="188">
        <v>6219</v>
      </c>
      <c r="Q23" s="137">
        <v>358</v>
      </c>
      <c r="R23" s="222">
        <v>6986</v>
      </c>
      <c r="S23" s="137">
        <v>349</v>
      </c>
      <c r="T23" s="138">
        <v>6778</v>
      </c>
    </row>
    <row r="24" spans="1:20" ht="15" customHeight="1" x14ac:dyDescent="0.15">
      <c r="A24" s="69" t="s">
        <v>357</v>
      </c>
      <c r="O24" s="140" t="s">
        <v>319</v>
      </c>
      <c r="P24" s="140"/>
      <c r="Q24" s="140"/>
      <c r="R24" s="140"/>
      <c r="S24" s="140"/>
      <c r="T24" s="140" t="s">
        <v>258</v>
      </c>
    </row>
    <row r="25" spans="1:20" ht="20.25" customHeight="1" x14ac:dyDescent="0.15">
      <c r="G25" s="139"/>
      <c r="H25" s="139"/>
      <c r="Q25" s="822" t="s">
        <v>562</v>
      </c>
      <c r="R25" s="822"/>
      <c r="S25" s="822"/>
      <c r="T25" s="822"/>
    </row>
    <row r="26" spans="1:20" ht="15" customHeight="1" thickBot="1" x14ac:dyDescent="0.2">
      <c r="A26" s="69" t="s">
        <v>459</v>
      </c>
      <c r="T26" s="140" t="s">
        <v>40</v>
      </c>
    </row>
    <row r="27" spans="1:20" ht="6" customHeight="1" x14ac:dyDescent="0.15">
      <c r="A27" s="843" t="s">
        <v>52</v>
      </c>
      <c r="B27" s="871"/>
      <c r="C27" s="871"/>
      <c r="D27" s="872"/>
      <c r="E27" s="814" t="s">
        <v>16</v>
      </c>
      <c r="F27" s="815"/>
      <c r="G27" s="823"/>
      <c r="H27" s="823"/>
      <c r="I27" s="823"/>
      <c r="J27" s="823"/>
      <c r="K27" s="823"/>
      <c r="L27" s="823"/>
      <c r="M27" s="823"/>
      <c r="N27" s="823"/>
      <c r="O27" s="823"/>
      <c r="P27" s="823"/>
      <c r="Q27" s="823"/>
      <c r="R27" s="823"/>
      <c r="S27" s="823"/>
      <c r="T27" s="824"/>
    </row>
    <row r="28" spans="1:20" ht="15" customHeight="1" x14ac:dyDescent="0.15">
      <c r="A28" s="873"/>
      <c r="B28" s="874"/>
      <c r="C28" s="874"/>
      <c r="D28" s="875"/>
      <c r="E28" s="816"/>
      <c r="F28" s="817"/>
      <c r="G28" s="720" t="s">
        <v>479</v>
      </c>
      <c r="H28" s="736"/>
      <c r="I28" s="720" t="s">
        <v>480</v>
      </c>
      <c r="J28" s="736"/>
      <c r="K28" s="720" t="s">
        <v>53</v>
      </c>
      <c r="L28" s="827"/>
      <c r="M28" s="789" t="s">
        <v>54</v>
      </c>
      <c r="N28" s="828"/>
      <c r="O28" s="787" t="s">
        <v>482</v>
      </c>
      <c r="P28" s="788"/>
      <c r="Q28" s="787" t="s">
        <v>259</v>
      </c>
      <c r="R28" s="789"/>
      <c r="S28" s="787" t="s">
        <v>262</v>
      </c>
      <c r="T28" s="813"/>
    </row>
    <row r="29" spans="1:20" ht="20.25" customHeight="1" x14ac:dyDescent="0.15">
      <c r="A29" s="876"/>
      <c r="B29" s="877"/>
      <c r="C29" s="877"/>
      <c r="D29" s="878"/>
      <c r="E29" s="541" t="s">
        <v>41</v>
      </c>
      <c r="F29" s="541" t="s">
        <v>13</v>
      </c>
      <c r="G29" s="541" t="s">
        <v>481</v>
      </c>
      <c r="H29" s="541" t="s">
        <v>13</v>
      </c>
      <c r="I29" s="541" t="s">
        <v>41</v>
      </c>
      <c r="J29" s="542" t="s">
        <v>13</v>
      </c>
      <c r="K29" s="541" t="s">
        <v>41</v>
      </c>
      <c r="L29" s="97" t="s">
        <v>13</v>
      </c>
      <c r="M29" s="96" t="s">
        <v>41</v>
      </c>
      <c r="N29" s="94" t="s">
        <v>13</v>
      </c>
      <c r="O29" s="94" t="s">
        <v>41</v>
      </c>
      <c r="P29" s="95" t="s">
        <v>13</v>
      </c>
      <c r="Q29" s="141" t="s">
        <v>41</v>
      </c>
      <c r="R29" s="97" t="s">
        <v>13</v>
      </c>
      <c r="S29" s="141" t="s">
        <v>41</v>
      </c>
      <c r="T29" s="142" t="s">
        <v>13</v>
      </c>
    </row>
    <row r="30" spans="1:20" ht="17.25" customHeight="1" x14ac:dyDescent="0.15">
      <c r="A30" s="864" t="s">
        <v>42</v>
      </c>
      <c r="B30" s="865"/>
      <c r="C30" s="865"/>
      <c r="D30" s="866"/>
      <c r="E30" s="143">
        <v>5206</v>
      </c>
      <c r="F30" s="144">
        <v>55345</v>
      </c>
      <c r="G30" s="145">
        <v>3078</v>
      </c>
      <c r="H30" s="145">
        <v>5946</v>
      </c>
      <c r="I30" s="146">
        <v>983</v>
      </c>
      <c r="J30" s="146">
        <v>6540</v>
      </c>
      <c r="K30" s="146">
        <v>536</v>
      </c>
      <c r="L30" s="146">
        <v>7099</v>
      </c>
      <c r="M30" s="146">
        <f t="shared" ref="M30:O30" si="6">M31+M32+M36</f>
        <v>216</v>
      </c>
      <c r="N30" s="146">
        <f t="shared" si="6"/>
        <v>5133</v>
      </c>
      <c r="O30" s="146">
        <f t="shared" si="6"/>
        <v>182</v>
      </c>
      <c r="P30" s="146">
        <f>P31+P32+P36</f>
        <v>6838</v>
      </c>
      <c r="Q30" s="146">
        <f>Q31+Q32+Q36</f>
        <v>188</v>
      </c>
      <c r="R30" s="146">
        <f>R31+R32+R36</f>
        <v>23789</v>
      </c>
      <c r="S30" s="146">
        <f>S31+S32+S36</f>
        <v>23</v>
      </c>
      <c r="T30" s="147">
        <f>T31+T32+T36</f>
        <v>0</v>
      </c>
    </row>
    <row r="31" spans="1:20" ht="20.25" customHeight="1" x14ac:dyDescent="0.15">
      <c r="A31" s="322"/>
      <c r="B31" s="310" t="s">
        <v>475</v>
      </c>
      <c r="C31" s="811" t="s">
        <v>474</v>
      </c>
      <c r="D31" s="812"/>
      <c r="E31" s="148">
        <v>1</v>
      </c>
      <c r="F31" s="149">
        <v>1</v>
      </c>
      <c r="G31" s="149">
        <v>1</v>
      </c>
      <c r="H31" s="149">
        <v>1</v>
      </c>
      <c r="I31" s="149">
        <v>0</v>
      </c>
      <c r="J31" s="149">
        <v>0</v>
      </c>
      <c r="K31" s="150">
        <v>0</v>
      </c>
      <c r="L31" s="150">
        <v>0</v>
      </c>
      <c r="M31" s="150">
        <v>0</v>
      </c>
      <c r="N31" s="150">
        <v>0</v>
      </c>
      <c r="O31" s="151">
        <v>0</v>
      </c>
      <c r="P31" s="150">
        <v>0</v>
      </c>
      <c r="Q31" s="151">
        <v>0</v>
      </c>
      <c r="R31" s="151">
        <v>0</v>
      </c>
      <c r="S31" s="151">
        <v>0</v>
      </c>
      <c r="T31" s="152">
        <v>0</v>
      </c>
    </row>
    <row r="32" spans="1:20" ht="18" customHeight="1" x14ac:dyDescent="0.15">
      <c r="A32" s="323"/>
      <c r="B32" s="796" t="s">
        <v>517</v>
      </c>
      <c r="C32" s="809" t="s">
        <v>43</v>
      </c>
      <c r="D32" s="810"/>
      <c r="E32" s="153">
        <v>573</v>
      </c>
      <c r="F32" s="535">
        <v>7044</v>
      </c>
      <c r="G32" s="535">
        <v>281</v>
      </c>
      <c r="H32" s="535">
        <v>643</v>
      </c>
      <c r="I32" s="155">
        <v>137</v>
      </c>
      <c r="J32" s="155">
        <v>915</v>
      </c>
      <c r="K32" s="155">
        <v>82</v>
      </c>
      <c r="L32" s="155">
        <v>1100</v>
      </c>
      <c r="M32" s="155">
        <f t="shared" ref="M32:T32" si="7">SUM(M33:M35)</f>
        <v>26</v>
      </c>
      <c r="N32" s="155">
        <f t="shared" si="7"/>
        <v>647</v>
      </c>
      <c r="O32" s="155">
        <f t="shared" si="7"/>
        <v>21</v>
      </c>
      <c r="P32" s="155">
        <f t="shared" si="7"/>
        <v>751</v>
      </c>
      <c r="Q32" s="155">
        <f t="shared" si="7"/>
        <v>25</v>
      </c>
      <c r="R32" s="155">
        <f t="shared" si="7"/>
        <v>2988</v>
      </c>
      <c r="S32" s="155">
        <f t="shared" si="7"/>
        <v>1</v>
      </c>
      <c r="T32" s="152">
        <f t="shared" si="7"/>
        <v>0</v>
      </c>
    </row>
    <row r="33" spans="1:20" ht="15.75" customHeight="1" x14ac:dyDescent="0.15">
      <c r="A33" s="323"/>
      <c r="B33" s="797"/>
      <c r="C33" s="320"/>
      <c r="D33" s="319" t="s">
        <v>563</v>
      </c>
      <c r="E33" s="153">
        <v>2</v>
      </c>
      <c r="F33" s="149">
        <v>2</v>
      </c>
      <c r="G33" s="149">
        <v>1</v>
      </c>
      <c r="H33" s="149">
        <v>2</v>
      </c>
      <c r="I33" s="149">
        <v>0</v>
      </c>
      <c r="J33" s="149">
        <v>0</v>
      </c>
      <c r="K33" s="149">
        <v>0</v>
      </c>
      <c r="L33" s="149">
        <v>0</v>
      </c>
      <c r="M33" s="151">
        <v>0</v>
      </c>
      <c r="N33" s="151">
        <v>0</v>
      </c>
      <c r="O33" s="151">
        <v>0</v>
      </c>
      <c r="P33" s="151">
        <v>0</v>
      </c>
      <c r="Q33" s="151">
        <v>0</v>
      </c>
      <c r="R33" s="151">
        <v>0</v>
      </c>
      <c r="S33" s="151">
        <v>1</v>
      </c>
      <c r="T33" s="152">
        <v>0</v>
      </c>
    </row>
    <row r="34" spans="1:20" ht="17.25" customHeight="1" x14ac:dyDescent="0.15">
      <c r="A34" s="323"/>
      <c r="B34" s="797"/>
      <c r="C34" s="320"/>
      <c r="D34" s="156" t="s">
        <v>45</v>
      </c>
      <c r="E34" s="153">
        <v>415</v>
      </c>
      <c r="F34" s="535">
        <v>4202</v>
      </c>
      <c r="G34" s="535">
        <v>195</v>
      </c>
      <c r="H34" s="535">
        <v>452</v>
      </c>
      <c r="I34" s="155">
        <v>112</v>
      </c>
      <c r="J34" s="155">
        <v>754</v>
      </c>
      <c r="K34" s="155">
        <v>62</v>
      </c>
      <c r="L34" s="155">
        <v>809</v>
      </c>
      <c r="M34" s="155">
        <v>17</v>
      </c>
      <c r="N34" s="155">
        <v>422</v>
      </c>
      <c r="O34" s="155">
        <v>17</v>
      </c>
      <c r="P34" s="155">
        <v>610</v>
      </c>
      <c r="Q34" s="151">
        <v>12</v>
      </c>
      <c r="R34" s="151">
        <v>1155</v>
      </c>
      <c r="S34" s="151">
        <v>0</v>
      </c>
      <c r="T34" s="152">
        <v>0</v>
      </c>
    </row>
    <row r="35" spans="1:20" ht="23.25" customHeight="1" x14ac:dyDescent="0.15">
      <c r="A35" s="323"/>
      <c r="B35" s="799"/>
      <c r="C35" s="321"/>
      <c r="D35" s="157" t="s">
        <v>46</v>
      </c>
      <c r="E35" s="158">
        <v>156</v>
      </c>
      <c r="F35" s="535">
        <v>2840</v>
      </c>
      <c r="G35" s="535">
        <v>85</v>
      </c>
      <c r="H35" s="535">
        <v>189</v>
      </c>
      <c r="I35" s="155">
        <v>25</v>
      </c>
      <c r="J35" s="155">
        <v>161</v>
      </c>
      <c r="K35" s="155">
        <v>20</v>
      </c>
      <c r="L35" s="155">
        <v>291</v>
      </c>
      <c r="M35" s="155">
        <v>9</v>
      </c>
      <c r="N35" s="155">
        <v>225</v>
      </c>
      <c r="O35" s="155">
        <v>4</v>
      </c>
      <c r="P35" s="155">
        <v>141</v>
      </c>
      <c r="Q35" s="151">
        <v>13</v>
      </c>
      <c r="R35" s="151">
        <v>1833</v>
      </c>
      <c r="S35" s="151">
        <v>0</v>
      </c>
      <c r="T35" s="152">
        <v>0</v>
      </c>
    </row>
    <row r="36" spans="1:20" ht="15.95" customHeight="1" x14ac:dyDescent="0.15">
      <c r="A36" s="323"/>
      <c r="B36" s="796" t="s">
        <v>518</v>
      </c>
      <c r="C36" s="807" t="s">
        <v>43</v>
      </c>
      <c r="D36" s="808"/>
      <c r="E36" s="159">
        <v>4632</v>
      </c>
      <c r="F36" s="535">
        <v>48300</v>
      </c>
      <c r="G36" s="535">
        <v>2796</v>
      </c>
      <c r="H36" s="535">
        <v>5302</v>
      </c>
      <c r="I36" s="535">
        <v>846</v>
      </c>
      <c r="J36" s="535">
        <v>5625</v>
      </c>
      <c r="K36" s="535">
        <v>454</v>
      </c>
      <c r="L36" s="535">
        <v>5999</v>
      </c>
      <c r="M36" s="154">
        <f t="shared" ref="M36:T36" si="8">SUM(M37:M49)</f>
        <v>190</v>
      </c>
      <c r="N36" s="154">
        <f t="shared" si="8"/>
        <v>4486</v>
      </c>
      <c r="O36" s="154">
        <f t="shared" si="8"/>
        <v>161</v>
      </c>
      <c r="P36" s="154">
        <f t="shared" si="8"/>
        <v>6087</v>
      </c>
      <c r="Q36" s="154">
        <f t="shared" si="8"/>
        <v>163</v>
      </c>
      <c r="R36" s="154">
        <f t="shared" si="8"/>
        <v>20801</v>
      </c>
      <c r="S36" s="154">
        <f>SUM(S37:S49)</f>
        <v>22</v>
      </c>
      <c r="T36" s="152">
        <f t="shared" si="8"/>
        <v>0</v>
      </c>
    </row>
    <row r="37" spans="1:20" ht="21" customHeight="1" x14ac:dyDescent="0.15">
      <c r="A37" s="323"/>
      <c r="B37" s="797"/>
      <c r="C37" s="315"/>
      <c r="D37" s="318" t="s">
        <v>201</v>
      </c>
      <c r="E37" s="158">
        <v>4</v>
      </c>
      <c r="F37" s="535">
        <v>1072</v>
      </c>
      <c r="G37" s="544">
        <v>1</v>
      </c>
      <c r="H37" s="544">
        <v>1</v>
      </c>
      <c r="I37" s="151">
        <v>0</v>
      </c>
      <c r="J37" s="151">
        <v>0</v>
      </c>
      <c r="K37" s="151">
        <v>0</v>
      </c>
      <c r="L37" s="151">
        <v>0</v>
      </c>
      <c r="M37" s="151">
        <v>0</v>
      </c>
      <c r="N37" s="151">
        <v>0</v>
      </c>
      <c r="O37" s="151">
        <v>0</v>
      </c>
      <c r="P37" s="151">
        <v>0</v>
      </c>
      <c r="Q37" s="155">
        <v>3</v>
      </c>
      <c r="R37" s="155">
        <v>1071</v>
      </c>
      <c r="S37" s="151">
        <v>0</v>
      </c>
      <c r="T37" s="152">
        <v>0</v>
      </c>
    </row>
    <row r="38" spans="1:20" ht="23.25" customHeight="1" x14ac:dyDescent="0.15">
      <c r="A38" s="323"/>
      <c r="B38" s="797"/>
      <c r="C38" s="315"/>
      <c r="D38" s="199" t="s">
        <v>252</v>
      </c>
      <c r="E38" s="158">
        <v>92</v>
      </c>
      <c r="F38" s="535">
        <v>1545</v>
      </c>
      <c r="G38" s="535">
        <v>41</v>
      </c>
      <c r="H38" s="535">
        <v>85</v>
      </c>
      <c r="I38" s="155">
        <v>19</v>
      </c>
      <c r="J38" s="155">
        <v>127</v>
      </c>
      <c r="K38" s="155">
        <v>11</v>
      </c>
      <c r="L38" s="155">
        <v>153</v>
      </c>
      <c r="M38" s="155">
        <v>3</v>
      </c>
      <c r="N38" s="155">
        <v>67</v>
      </c>
      <c r="O38" s="155">
        <v>7</v>
      </c>
      <c r="P38" s="155">
        <v>263</v>
      </c>
      <c r="Q38" s="151">
        <v>10</v>
      </c>
      <c r="R38" s="151">
        <v>850</v>
      </c>
      <c r="S38" s="151">
        <v>1</v>
      </c>
      <c r="T38" s="152">
        <v>0</v>
      </c>
    </row>
    <row r="39" spans="1:20" ht="21" customHeight="1" x14ac:dyDescent="0.15">
      <c r="A39" s="323"/>
      <c r="B39" s="797"/>
      <c r="C39" s="315"/>
      <c r="D39" s="199" t="s">
        <v>251</v>
      </c>
      <c r="E39" s="158">
        <v>122</v>
      </c>
      <c r="F39" s="535">
        <v>3273</v>
      </c>
      <c r="G39" s="535">
        <v>38</v>
      </c>
      <c r="H39" s="535">
        <v>67</v>
      </c>
      <c r="I39" s="155">
        <v>19</v>
      </c>
      <c r="J39" s="155">
        <v>134</v>
      </c>
      <c r="K39" s="155">
        <v>14</v>
      </c>
      <c r="L39" s="155">
        <v>182</v>
      </c>
      <c r="M39" s="155">
        <v>13</v>
      </c>
      <c r="N39" s="155">
        <v>314</v>
      </c>
      <c r="O39" s="155">
        <v>17</v>
      </c>
      <c r="P39" s="155">
        <v>672</v>
      </c>
      <c r="Q39" s="151">
        <v>19</v>
      </c>
      <c r="R39" s="151">
        <v>1904</v>
      </c>
      <c r="S39" s="151">
        <v>2</v>
      </c>
      <c r="T39" s="152">
        <v>0</v>
      </c>
    </row>
    <row r="40" spans="1:20" ht="24" customHeight="1" x14ac:dyDescent="0.15">
      <c r="A40" s="323"/>
      <c r="B40" s="797"/>
      <c r="C40" s="315"/>
      <c r="D40" s="199" t="s">
        <v>261</v>
      </c>
      <c r="E40" s="158">
        <v>1228</v>
      </c>
      <c r="F40" s="535">
        <v>15407</v>
      </c>
      <c r="G40" s="535">
        <v>614</v>
      </c>
      <c r="H40" s="535">
        <v>1311</v>
      </c>
      <c r="I40" s="155">
        <v>261</v>
      </c>
      <c r="J40" s="155">
        <v>1777</v>
      </c>
      <c r="K40" s="155">
        <v>155</v>
      </c>
      <c r="L40" s="155">
        <v>2052</v>
      </c>
      <c r="M40" s="155">
        <v>65</v>
      </c>
      <c r="N40" s="155">
        <v>1517</v>
      </c>
      <c r="O40" s="155">
        <v>50</v>
      </c>
      <c r="P40" s="155">
        <v>1931</v>
      </c>
      <c r="Q40" s="151">
        <v>72</v>
      </c>
      <c r="R40" s="151">
        <v>6819</v>
      </c>
      <c r="S40" s="151">
        <v>11</v>
      </c>
      <c r="T40" s="152">
        <v>0</v>
      </c>
    </row>
    <row r="41" spans="1:20" ht="21.75" customHeight="1" x14ac:dyDescent="0.15">
      <c r="A41" s="323"/>
      <c r="B41" s="797"/>
      <c r="C41" s="315"/>
      <c r="D41" s="199" t="s">
        <v>203</v>
      </c>
      <c r="E41" s="158">
        <v>85</v>
      </c>
      <c r="F41" s="535">
        <v>1009</v>
      </c>
      <c r="G41" s="535">
        <v>32</v>
      </c>
      <c r="H41" s="535">
        <v>73</v>
      </c>
      <c r="I41" s="155">
        <v>22</v>
      </c>
      <c r="J41" s="155">
        <v>164</v>
      </c>
      <c r="K41" s="155">
        <v>19</v>
      </c>
      <c r="L41" s="155">
        <v>256</v>
      </c>
      <c r="M41" s="151">
        <v>5</v>
      </c>
      <c r="N41" s="151">
        <v>107</v>
      </c>
      <c r="O41" s="155">
        <v>3</v>
      </c>
      <c r="P41" s="155">
        <v>105</v>
      </c>
      <c r="Q41" s="151">
        <v>4</v>
      </c>
      <c r="R41" s="151">
        <v>304</v>
      </c>
      <c r="S41" s="151">
        <v>0</v>
      </c>
      <c r="T41" s="152">
        <v>0</v>
      </c>
    </row>
    <row r="42" spans="1:20" ht="20.25" customHeight="1" x14ac:dyDescent="0.15">
      <c r="A42" s="323"/>
      <c r="B42" s="797"/>
      <c r="C42" s="315"/>
      <c r="D42" s="197" t="s">
        <v>257</v>
      </c>
      <c r="E42" s="158">
        <v>624</v>
      </c>
      <c r="F42" s="535">
        <v>1602</v>
      </c>
      <c r="G42" s="535">
        <v>561</v>
      </c>
      <c r="H42" s="535">
        <v>832</v>
      </c>
      <c r="I42" s="155">
        <v>41</v>
      </c>
      <c r="J42" s="155">
        <v>254</v>
      </c>
      <c r="K42" s="155">
        <v>14</v>
      </c>
      <c r="L42" s="155">
        <v>172</v>
      </c>
      <c r="M42" s="155">
        <v>7</v>
      </c>
      <c r="N42" s="155">
        <v>160</v>
      </c>
      <c r="O42" s="155">
        <v>0</v>
      </c>
      <c r="P42" s="155">
        <v>0</v>
      </c>
      <c r="Q42" s="155">
        <v>1</v>
      </c>
      <c r="R42" s="155">
        <v>184</v>
      </c>
      <c r="S42" s="151">
        <v>0</v>
      </c>
      <c r="T42" s="152">
        <v>0</v>
      </c>
    </row>
    <row r="43" spans="1:20" ht="24.75" customHeight="1" x14ac:dyDescent="0.15">
      <c r="A43" s="323"/>
      <c r="B43" s="797"/>
      <c r="C43" s="315"/>
      <c r="D43" s="198" t="s">
        <v>339</v>
      </c>
      <c r="E43" s="158">
        <v>286</v>
      </c>
      <c r="F43" s="535">
        <v>2175</v>
      </c>
      <c r="G43" s="535">
        <v>169</v>
      </c>
      <c r="H43" s="535">
        <v>353</v>
      </c>
      <c r="I43" s="155">
        <v>61</v>
      </c>
      <c r="J43" s="155">
        <v>393</v>
      </c>
      <c r="K43" s="155">
        <v>29</v>
      </c>
      <c r="L43" s="155">
        <v>408</v>
      </c>
      <c r="M43" s="155">
        <v>11</v>
      </c>
      <c r="N43" s="155">
        <v>253</v>
      </c>
      <c r="O43" s="155">
        <v>12</v>
      </c>
      <c r="P43" s="155">
        <v>461</v>
      </c>
      <c r="Q43" s="155">
        <v>3</v>
      </c>
      <c r="R43" s="155">
        <v>307</v>
      </c>
      <c r="S43" s="155">
        <v>1</v>
      </c>
      <c r="T43" s="152">
        <v>0</v>
      </c>
    </row>
    <row r="44" spans="1:20" ht="23.25" customHeight="1" x14ac:dyDescent="0.15">
      <c r="A44" s="323"/>
      <c r="B44" s="797"/>
      <c r="C44" s="315"/>
      <c r="D44" s="160" t="s">
        <v>209</v>
      </c>
      <c r="E44" s="535">
        <v>690</v>
      </c>
      <c r="F44" s="535">
        <v>3866</v>
      </c>
      <c r="G44" s="535">
        <v>469</v>
      </c>
      <c r="H44" s="535">
        <v>942</v>
      </c>
      <c r="I44" s="155">
        <v>121</v>
      </c>
      <c r="J44" s="155">
        <v>799</v>
      </c>
      <c r="K44" s="155">
        <v>61</v>
      </c>
      <c r="L44" s="155">
        <v>819</v>
      </c>
      <c r="M44" s="155">
        <v>20</v>
      </c>
      <c r="N44" s="155">
        <v>468</v>
      </c>
      <c r="O44" s="155">
        <v>14</v>
      </c>
      <c r="P44" s="155">
        <v>531</v>
      </c>
      <c r="Q44" s="155">
        <v>4</v>
      </c>
      <c r="R44" s="155">
        <v>307</v>
      </c>
      <c r="S44" s="151">
        <v>1</v>
      </c>
      <c r="T44" s="152">
        <v>0</v>
      </c>
    </row>
    <row r="45" spans="1:20" ht="24.75" customHeight="1" x14ac:dyDescent="0.15">
      <c r="A45" s="323"/>
      <c r="B45" s="797"/>
      <c r="C45" s="315"/>
      <c r="D45" s="161" t="s">
        <v>341</v>
      </c>
      <c r="E45" s="535">
        <v>414</v>
      </c>
      <c r="F45" s="535">
        <v>1698</v>
      </c>
      <c r="G45" s="535">
        <v>339</v>
      </c>
      <c r="H45" s="535">
        <v>599</v>
      </c>
      <c r="I45" s="155">
        <v>41</v>
      </c>
      <c r="J45" s="155">
        <v>260</v>
      </c>
      <c r="K45" s="155">
        <v>12</v>
      </c>
      <c r="L45" s="155">
        <v>164</v>
      </c>
      <c r="M45" s="155">
        <v>10</v>
      </c>
      <c r="N45" s="155">
        <v>240</v>
      </c>
      <c r="O45" s="155">
        <v>6</v>
      </c>
      <c r="P45" s="155">
        <v>223</v>
      </c>
      <c r="Q45" s="155">
        <v>3</v>
      </c>
      <c r="R45" s="155">
        <v>212</v>
      </c>
      <c r="S45" s="155">
        <v>3</v>
      </c>
      <c r="T45" s="152">
        <v>0</v>
      </c>
    </row>
    <row r="46" spans="1:20" ht="21.75" customHeight="1" x14ac:dyDescent="0.15">
      <c r="A46" s="323"/>
      <c r="B46" s="797"/>
      <c r="C46" s="315"/>
      <c r="D46" s="160" t="s">
        <v>205</v>
      </c>
      <c r="E46" s="535">
        <v>241</v>
      </c>
      <c r="F46" s="535">
        <v>1226</v>
      </c>
      <c r="G46" s="535">
        <v>183</v>
      </c>
      <c r="H46" s="535">
        <v>306</v>
      </c>
      <c r="I46" s="155">
        <v>33</v>
      </c>
      <c r="J46" s="155">
        <v>219</v>
      </c>
      <c r="K46" s="155">
        <v>8</v>
      </c>
      <c r="L46" s="155">
        <v>92</v>
      </c>
      <c r="M46" s="155">
        <v>4</v>
      </c>
      <c r="N46" s="155">
        <v>96</v>
      </c>
      <c r="O46" s="155">
        <v>8</v>
      </c>
      <c r="P46" s="155">
        <v>315</v>
      </c>
      <c r="Q46" s="155">
        <v>3</v>
      </c>
      <c r="R46" s="155">
        <v>198</v>
      </c>
      <c r="S46" s="151">
        <v>2</v>
      </c>
      <c r="T46" s="152">
        <v>0</v>
      </c>
    </row>
    <row r="47" spans="1:20" s="163" customFormat="1" ht="24" customHeight="1" x14ac:dyDescent="0.15">
      <c r="A47" s="323"/>
      <c r="B47" s="797"/>
      <c r="C47" s="315"/>
      <c r="D47" s="160" t="s">
        <v>206</v>
      </c>
      <c r="E47" s="535">
        <v>467</v>
      </c>
      <c r="F47" s="535">
        <v>8074</v>
      </c>
      <c r="G47" s="544">
        <v>132</v>
      </c>
      <c r="H47" s="544">
        <v>310</v>
      </c>
      <c r="I47" s="151">
        <v>161</v>
      </c>
      <c r="J47" s="151">
        <v>1074</v>
      </c>
      <c r="K47" s="151">
        <v>85</v>
      </c>
      <c r="L47" s="151">
        <v>1070</v>
      </c>
      <c r="M47" s="151">
        <v>34</v>
      </c>
      <c r="N47" s="151">
        <v>832</v>
      </c>
      <c r="O47" s="151">
        <v>34</v>
      </c>
      <c r="P47" s="151">
        <v>1201</v>
      </c>
      <c r="Q47" s="155">
        <v>21</v>
      </c>
      <c r="R47" s="155">
        <v>3587</v>
      </c>
      <c r="S47" s="151">
        <v>0</v>
      </c>
      <c r="T47" s="152">
        <v>0</v>
      </c>
    </row>
    <row r="48" spans="1:20" ht="18" customHeight="1" x14ac:dyDescent="0.15">
      <c r="A48" s="322"/>
      <c r="B48" s="797"/>
      <c r="C48" s="315"/>
      <c r="D48" s="160" t="s">
        <v>254</v>
      </c>
      <c r="E48" s="535">
        <v>21</v>
      </c>
      <c r="F48" s="535">
        <v>367</v>
      </c>
      <c r="G48" s="164">
        <v>9</v>
      </c>
      <c r="H48" s="164">
        <v>31</v>
      </c>
      <c r="I48" s="544">
        <v>10</v>
      </c>
      <c r="J48" s="165">
        <v>56</v>
      </c>
      <c r="K48" s="544">
        <v>0</v>
      </c>
      <c r="L48" s="165">
        <v>0</v>
      </c>
      <c r="M48" s="165">
        <v>0</v>
      </c>
      <c r="N48" s="165">
        <v>0</v>
      </c>
      <c r="O48" s="162">
        <v>0</v>
      </c>
      <c r="P48" s="164">
        <v>0</v>
      </c>
      <c r="Q48" s="164">
        <v>2</v>
      </c>
      <c r="R48" s="164">
        <v>280</v>
      </c>
      <c r="S48" s="151">
        <v>0</v>
      </c>
      <c r="T48" s="152">
        <v>0</v>
      </c>
    </row>
    <row r="49" spans="1:20" ht="25.5" customHeight="1" thickBot="1" x14ac:dyDescent="0.2">
      <c r="A49" s="324"/>
      <c r="B49" s="798"/>
      <c r="C49" s="317"/>
      <c r="D49" s="166" t="s">
        <v>340</v>
      </c>
      <c r="E49" s="536">
        <v>358</v>
      </c>
      <c r="F49" s="536">
        <v>6986</v>
      </c>
      <c r="G49" s="168">
        <v>208</v>
      </c>
      <c r="H49" s="168">
        <v>392</v>
      </c>
      <c r="I49" s="168">
        <v>57</v>
      </c>
      <c r="J49" s="168">
        <v>368</v>
      </c>
      <c r="K49" s="168">
        <v>46</v>
      </c>
      <c r="L49" s="168">
        <v>631</v>
      </c>
      <c r="M49" s="168">
        <v>18</v>
      </c>
      <c r="N49" s="168">
        <v>432</v>
      </c>
      <c r="O49" s="133">
        <v>10</v>
      </c>
      <c r="P49" s="168">
        <v>385</v>
      </c>
      <c r="Q49" s="168">
        <v>18</v>
      </c>
      <c r="R49" s="168">
        <v>4778</v>
      </c>
      <c r="S49" s="168">
        <v>1</v>
      </c>
      <c r="T49" s="169">
        <v>0</v>
      </c>
    </row>
    <row r="50" spans="1:20" ht="18.95" customHeight="1" x14ac:dyDescent="0.15">
      <c r="A50" s="69" t="s">
        <v>357</v>
      </c>
      <c r="T50" s="140" t="s">
        <v>558</v>
      </c>
    </row>
    <row r="52" spans="1:20" ht="18.95" customHeight="1" x14ac:dyDescent="0.15">
      <c r="E52" s="154"/>
      <c r="F52" s="154"/>
    </row>
    <row r="53" spans="1:20" ht="18.95" customHeight="1" x14ac:dyDescent="0.15">
      <c r="E53" s="154"/>
      <c r="F53" s="154"/>
    </row>
  </sheetData>
  <sheetProtection sheet="1"/>
  <mergeCells count="78">
    <mergeCell ref="A2:F2"/>
    <mergeCell ref="S2:T2"/>
    <mergeCell ref="O2:P2"/>
    <mergeCell ref="Q2:R2"/>
    <mergeCell ref="A30:D30"/>
    <mergeCell ref="M27:N27"/>
    <mergeCell ref="G16:H17"/>
    <mergeCell ref="G18:H18"/>
    <mergeCell ref="A27:D29"/>
    <mergeCell ref="G27:H27"/>
    <mergeCell ref="I27:J27"/>
    <mergeCell ref="K27:L27"/>
    <mergeCell ref="I16:I17"/>
    <mergeCell ref="J16:J17"/>
    <mergeCell ref="G4:H4"/>
    <mergeCell ref="G5:H5"/>
    <mergeCell ref="G19:H19"/>
    <mergeCell ref="G20:H20"/>
    <mergeCell ref="G21:H21"/>
    <mergeCell ref="G22:H22"/>
    <mergeCell ref="A3:D3"/>
    <mergeCell ref="G3:H3"/>
    <mergeCell ref="A4:D4"/>
    <mergeCell ref="C5:D5"/>
    <mergeCell ref="G11:H11"/>
    <mergeCell ref="G12:H12"/>
    <mergeCell ref="G13:H13"/>
    <mergeCell ref="G14:H14"/>
    <mergeCell ref="G15:H15"/>
    <mergeCell ref="G6:H6"/>
    <mergeCell ref="G7:H7"/>
    <mergeCell ref="G8:H8"/>
    <mergeCell ref="K8:L8"/>
    <mergeCell ref="K9:L9"/>
    <mergeCell ref="K10:L10"/>
    <mergeCell ref="K11:L11"/>
    <mergeCell ref="G2:J2"/>
    <mergeCell ref="K2:L3"/>
    <mergeCell ref="K4:L4"/>
    <mergeCell ref="K5:L5"/>
    <mergeCell ref="K6:L6"/>
    <mergeCell ref="G9:H9"/>
    <mergeCell ref="G10:H10"/>
    <mergeCell ref="M2:N2"/>
    <mergeCell ref="G28:H28"/>
    <mergeCell ref="I28:J28"/>
    <mergeCell ref="K28:L28"/>
    <mergeCell ref="M28:N28"/>
    <mergeCell ref="K17:L17"/>
    <mergeCell ref="K18:L18"/>
    <mergeCell ref="K19:L19"/>
    <mergeCell ref="K20:L20"/>
    <mergeCell ref="K21:L21"/>
    <mergeCell ref="K12:L12"/>
    <mergeCell ref="K13:L13"/>
    <mergeCell ref="K14:L14"/>
    <mergeCell ref="K15:L15"/>
    <mergeCell ref="K16:L16"/>
    <mergeCell ref="K7:L7"/>
    <mergeCell ref="O28:P28"/>
    <mergeCell ref="Q28:R28"/>
    <mergeCell ref="S28:T28"/>
    <mergeCell ref="E27:F28"/>
    <mergeCell ref="K22:L22"/>
    <mergeCell ref="K23:L23"/>
    <mergeCell ref="Q25:T25"/>
    <mergeCell ref="Q27:R27"/>
    <mergeCell ref="S27:T27"/>
    <mergeCell ref="O27:P27"/>
    <mergeCell ref="B36:B49"/>
    <mergeCell ref="B32:B35"/>
    <mergeCell ref="B6:B9"/>
    <mergeCell ref="B10:B23"/>
    <mergeCell ref="C10:D10"/>
    <mergeCell ref="C6:D6"/>
    <mergeCell ref="C36:D36"/>
    <mergeCell ref="C32:D32"/>
    <mergeCell ref="C31:D31"/>
  </mergeCells>
  <phoneticPr fontId="8"/>
  <conditionalFormatting sqref="M6:P23 S6:T23 D11:D23 C10 D7:D9 C6 D33:T35 D37:T49 E36:T36 C36 E32:T32 C32">
    <cfRule type="expression" dxfId="37" priority="7">
      <formula>MOD(ROW(),2)=0</formula>
    </cfRule>
  </conditionalFormatting>
  <conditionalFormatting sqref="D30:T30 D32 E31:T31 D37:D49 D36 D33:D35">
    <cfRule type="expression" dxfId="36" priority="6">
      <formula>MOD(ROW(),2)=0</formula>
    </cfRule>
  </conditionalFormatting>
  <conditionalFormatting sqref="E6:F23">
    <cfRule type="expression" dxfId="35" priority="5">
      <formula>MOD(ROW(),2)=0</formula>
    </cfRule>
  </conditionalFormatting>
  <conditionalFormatting sqref="G6:H23">
    <cfRule type="expression" dxfId="34" priority="4">
      <formula>MOD(ROW(),2)=0</formula>
    </cfRule>
  </conditionalFormatting>
  <conditionalFormatting sqref="I6:J23">
    <cfRule type="expression" dxfId="33" priority="3">
      <formula>MOD(ROW(),2)=0</formula>
    </cfRule>
  </conditionalFormatting>
  <conditionalFormatting sqref="K6:L23">
    <cfRule type="expression" dxfId="32" priority="2">
      <formula>MOD(ROW(),2)=0</formula>
    </cfRule>
  </conditionalFormatting>
  <conditionalFormatting sqref="Q6:R23">
    <cfRule type="expression" dxfId="31" priority="1">
      <formula>MOD(ROW(),2)=0</formula>
    </cfRule>
  </conditionalFormatting>
  <printOptions horizontalCentered="1"/>
  <pageMargins left="0.59055118110236227" right="0.59055118110236227" top="0.59055118110236227" bottom="0.59055118110236227" header="0.39370078740157483" footer="0.39370078740157483"/>
  <pageSetup paperSize="9" scale="79" firstPageNumber="63" fitToWidth="0"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T53"/>
  <sheetViews>
    <sheetView view="pageBreakPreview" zoomScale="90" zoomScaleNormal="100" zoomScaleSheetLayoutView="90" workbookViewId="0">
      <selection activeCell="M1" sqref="M1:T50"/>
    </sheetView>
  </sheetViews>
  <sheetFormatPr defaultColWidth="9.140625" defaultRowHeight="18.95" customHeight="1" x14ac:dyDescent="0.15"/>
  <cols>
    <col min="1" max="1" width="1.7109375" style="69" customWidth="1"/>
    <col min="2" max="2" width="3.5703125" style="69" customWidth="1"/>
    <col min="3" max="3" width="1" style="69" customWidth="1"/>
    <col min="4" max="4" width="22.85546875" style="69" customWidth="1"/>
    <col min="5" max="10" width="11.140625" style="69" customWidth="1"/>
    <col min="11" max="11" width="10.7109375" style="69" customWidth="1"/>
    <col min="12" max="12" width="10" style="69" customWidth="1"/>
    <col min="13" max="13" width="10.42578125" style="69" customWidth="1"/>
    <col min="14" max="14" width="10.140625" style="69" customWidth="1"/>
    <col min="15" max="15" width="9.28515625" style="69" customWidth="1"/>
    <col min="16" max="16" width="9.85546875" style="69" customWidth="1"/>
    <col min="17" max="17" width="9.28515625" style="69" customWidth="1"/>
    <col min="18" max="18" width="10.28515625" style="69" customWidth="1"/>
    <col min="19" max="20" width="13.5703125" style="69" customWidth="1"/>
    <col min="21" max="16384" width="9.140625" style="69"/>
  </cols>
  <sheetData>
    <row r="1" spans="1:20" ht="15" customHeight="1" thickBot="1" x14ac:dyDescent="0.2">
      <c r="A1" s="69" t="s">
        <v>458</v>
      </c>
      <c r="Q1" s="92"/>
      <c r="R1" s="192"/>
      <c r="T1" s="93" t="s">
        <v>40</v>
      </c>
    </row>
    <row r="2" spans="1:20" ht="21" customHeight="1" x14ac:dyDescent="0.15">
      <c r="A2" s="840" t="s">
        <v>370</v>
      </c>
      <c r="B2" s="841"/>
      <c r="C2" s="841"/>
      <c r="D2" s="841"/>
      <c r="E2" s="841"/>
      <c r="F2" s="841"/>
      <c r="G2" s="840" t="s">
        <v>315</v>
      </c>
      <c r="H2" s="841"/>
      <c r="I2" s="841"/>
      <c r="J2" s="896"/>
      <c r="K2" s="843" t="s">
        <v>196</v>
      </c>
      <c r="L2" s="844"/>
      <c r="M2" s="825" t="s">
        <v>369</v>
      </c>
      <c r="N2" s="826"/>
      <c r="O2" s="893" t="s">
        <v>354</v>
      </c>
      <c r="P2" s="896"/>
      <c r="Q2" s="893" t="s">
        <v>396</v>
      </c>
      <c r="R2" s="896"/>
      <c r="S2" s="893" t="s">
        <v>478</v>
      </c>
      <c r="T2" s="842"/>
    </row>
    <row r="3" spans="1:20" ht="15" customHeight="1" x14ac:dyDescent="0.15">
      <c r="A3" s="876" t="s">
        <v>476</v>
      </c>
      <c r="B3" s="877"/>
      <c r="C3" s="877"/>
      <c r="D3" s="878"/>
      <c r="E3" s="219" t="s">
        <v>41</v>
      </c>
      <c r="F3" s="223" t="s">
        <v>13</v>
      </c>
      <c r="G3" s="845" t="s">
        <v>477</v>
      </c>
      <c r="H3" s="846"/>
      <c r="I3" s="98" t="s">
        <v>41</v>
      </c>
      <c r="J3" s="220" t="s">
        <v>13</v>
      </c>
      <c r="K3" s="845"/>
      <c r="L3" s="846"/>
      <c r="M3" s="99" t="s">
        <v>41</v>
      </c>
      <c r="N3" s="541" t="s">
        <v>13</v>
      </c>
      <c r="O3" s="100" t="s">
        <v>355</v>
      </c>
      <c r="P3" s="182" t="s">
        <v>356</v>
      </c>
      <c r="Q3" s="100" t="s">
        <v>355</v>
      </c>
      <c r="R3" s="182" t="s">
        <v>397</v>
      </c>
      <c r="S3" s="100" t="s">
        <v>355</v>
      </c>
      <c r="T3" s="101" t="s">
        <v>397</v>
      </c>
    </row>
    <row r="4" spans="1:20" s="107" customFormat="1" ht="16.5" customHeight="1" x14ac:dyDescent="0.15">
      <c r="A4" s="856" t="s">
        <v>316</v>
      </c>
      <c r="B4" s="894"/>
      <c r="C4" s="894"/>
      <c r="D4" s="895"/>
      <c r="E4" s="102">
        <f>E5+E6+E10</f>
        <v>5486</v>
      </c>
      <c r="F4" s="102">
        <f t="shared" ref="F4" si="0">F5+F6+F10</f>
        <v>52615</v>
      </c>
      <c r="G4" s="847" t="s">
        <v>195</v>
      </c>
      <c r="H4" s="848"/>
      <c r="I4" s="103">
        <f>I5+I6+I10</f>
        <v>5324</v>
      </c>
      <c r="J4" s="104">
        <v>56570</v>
      </c>
      <c r="K4" s="847" t="s">
        <v>195</v>
      </c>
      <c r="L4" s="848"/>
      <c r="M4" s="105">
        <v>4840</v>
      </c>
      <c r="N4" s="105">
        <v>53339</v>
      </c>
      <c r="O4" s="106">
        <v>5254</v>
      </c>
      <c r="P4" s="183">
        <v>55002</v>
      </c>
      <c r="Q4" s="189">
        <v>5206</v>
      </c>
      <c r="R4" s="183">
        <v>55345</v>
      </c>
      <c r="S4" s="189">
        <v>5261</v>
      </c>
      <c r="T4" s="190">
        <v>62012</v>
      </c>
    </row>
    <row r="5" spans="1:20" s="107" customFormat="1" ht="21" customHeight="1" x14ac:dyDescent="0.15">
      <c r="A5" s="309"/>
      <c r="B5" s="312" t="s">
        <v>475</v>
      </c>
      <c r="C5" s="858" t="s">
        <v>474</v>
      </c>
      <c r="D5" s="859"/>
      <c r="E5" s="108">
        <v>3</v>
      </c>
      <c r="F5" s="108">
        <v>20</v>
      </c>
      <c r="G5" s="847" t="s">
        <v>197</v>
      </c>
      <c r="H5" s="848"/>
      <c r="I5" s="110">
        <v>2</v>
      </c>
      <c r="J5" s="109">
        <v>13</v>
      </c>
      <c r="K5" s="847" t="s">
        <v>197</v>
      </c>
      <c r="L5" s="848"/>
      <c r="M5" s="111">
        <v>3</v>
      </c>
      <c r="N5" s="111">
        <v>31</v>
      </c>
      <c r="O5" s="112">
        <v>0</v>
      </c>
      <c r="P5" s="184">
        <v>0</v>
      </c>
      <c r="Q5" s="193">
        <v>1</v>
      </c>
      <c r="R5" s="221">
        <v>1</v>
      </c>
      <c r="S5" s="193">
        <v>3</v>
      </c>
      <c r="T5" s="194">
        <v>12</v>
      </c>
    </row>
    <row r="6" spans="1:20" s="107" customFormat="1" ht="18.75" customHeight="1" x14ac:dyDescent="0.15">
      <c r="A6" s="308"/>
      <c r="B6" s="889" t="s">
        <v>317</v>
      </c>
      <c r="C6" s="892" t="s">
        <v>43</v>
      </c>
      <c r="D6" s="805"/>
      <c r="E6" s="113">
        <f t="shared" ref="E6:F6" si="1">SUM(E7:E9)</f>
        <v>581</v>
      </c>
      <c r="F6" s="113">
        <f t="shared" si="1"/>
        <v>7321</v>
      </c>
      <c r="G6" s="839" t="s">
        <v>195</v>
      </c>
      <c r="H6" s="888"/>
      <c r="I6" s="103">
        <f>SUM(I7:I9)</f>
        <v>552</v>
      </c>
      <c r="J6" s="114">
        <f>SUM(J7:J9)</f>
        <v>7419</v>
      </c>
      <c r="K6" s="839" t="s">
        <v>195</v>
      </c>
      <c r="L6" s="888"/>
      <c r="M6" s="115">
        <v>517</v>
      </c>
      <c r="N6" s="115">
        <v>7486</v>
      </c>
      <c r="O6" s="116">
        <v>556</v>
      </c>
      <c r="P6" s="185">
        <v>7492</v>
      </c>
      <c r="Q6" s="116">
        <v>573</v>
      </c>
      <c r="R6" s="185">
        <v>7044</v>
      </c>
      <c r="S6" s="116">
        <v>545</v>
      </c>
      <c r="T6" s="191">
        <v>7504</v>
      </c>
    </row>
    <row r="7" spans="1:20" s="107" customFormat="1" ht="21.75" customHeight="1" x14ac:dyDescent="0.15">
      <c r="A7" s="308"/>
      <c r="B7" s="890"/>
      <c r="C7" s="315"/>
      <c r="D7" s="313" t="s">
        <v>44</v>
      </c>
      <c r="E7" s="117">
        <v>3</v>
      </c>
      <c r="F7" s="117">
        <v>22</v>
      </c>
      <c r="G7" s="835" t="s">
        <v>198</v>
      </c>
      <c r="H7" s="836"/>
      <c r="I7" s="119">
        <v>7</v>
      </c>
      <c r="J7" s="120">
        <v>43</v>
      </c>
      <c r="K7" s="835" t="s">
        <v>198</v>
      </c>
      <c r="L7" s="836"/>
      <c r="M7" s="544">
        <v>3</v>
      </c>
      <c r="N7" s="544">
        <v>18</v>
      </c>
      <c r="O7" s="116">
        <v>1</v>
      </c>
      <c r="P7" s="186">
        <v>0</v>
      </c>
      <c r="Q7" s="116">
        <v>2</v>
      </c>
      <c r="R7" s="185">
        <v>2</v>
      </c>
      <c r="S7" s="116">
        <v>2</v>
      </c>
      <c r="T7" s="191">
        <v>2</v>
      </c>
    </row>
    <row r="8" spans="1:20" s="107" customFormat="1" ht="21.75" customHeight="1" x14ac:dyDescent="0.15">
      <c r="A8" s="308"/>
      <c r="B8" s="890"/>
      <c r="C8" s="315"/>
      <c r="D8" s="128" t="s">
        <v>45</v>
      </c>
      <c r="E8" s="117">
        <v>425</v>
      </c>
      <c r="F8" s="117">
        <v>4590</v>
      </c>
      <c r="G8" s="835" t="s">
        <v>199</v>
      </c>
      <c r="H8" s="836"/>
      <c r="I8" s="119">
        <v>392</v>
      </c>
      <c r="J8" s="120">
        <v>4466</v>
      </c>
      <c r="K8" s="835" t="s">
        <v>199</v>
      </c>
      <c r="L8" s="836"/>
      <c r="M8" s="544">
        <v>353</v>
      </c>
      <c r="N8" s="544">
        <v>4139</v>
      </c>
      <c r="O8" s="116">
        <v>391</v>
      </c>
      <c r="P8" s="185">
        <v>4354</v>
      </c>
      <c r="Q8" s="116">
        <v>415</v>
      </c>
      <c r="R8" s="185">
        <v>4202</v>
      </c>
      <c r="S8" s="116">
        <v>412</v>
      </c>
      <c r="T8" s="191">
        <v>4479</v>
      </c>
    </row>
    <row r="9" spans="1:20" s="107" customFormat="1" ht="17.25" customHeight="1" x14ac:dyDescent="0.15">
      <c r="A9" s="308"/>
      <c r="B9" s="891"/>
      <c r="C9" s="316"/>
      <c r="D9" s="314" t="s">
        <v>46</v>
      </c>
      <c r="E9" s="122">
        <v>153</v>
      </c>
      <c r="F9" s="122">
        <v>2709</v>
      </c>
      <c r="G9" s="837" t="s">
        <v>200</v>
      </c>
      <c r="H9" s="838"/>
      <c r="I9" s="123">
        <v>153</v>
      </c>
      <c r="J9" s="124">
        <v>2910</v>
      </c>
      <c r="K9" s="837" t="s">
        <v>200</v>
      </c>
      <c r="L9" s="838"/>
      <c r="M9" s="125">
        <v>161</v>
      </c>
      <c r="N9" s="125">
        <v>3329</v>
      </c>
      <c r="O9" s="126">
        <v>164</v>
      </c>
      <c r="P9" s="187">
        <v>3138</v>
      </c>
      <c r="Q9" s="126">
        <v>156</v>
      </c>
      <c r="R9" s="187">
        <v>2840</v>
      </c>
      <c r="S9" s="126">
        <v>131</v>
      </c>
      <c r="T9" s="127">
        <v>3023</v>
      </c>
    </row>
    <row r="10" spans="1:20" s="107" customFormat="1" ht="17.25" customHeight="1" x14ac:dyDescent="0.15">
      <c r="A10" s="308"/>
      <c r="B10" s="883" t="s">
        <v>318</v>
      </c>
      <c r="C10" s="804" t="s">
        <v>316</v>
      </c>
      <c r="D10" s="805"/>
      <c r="E10" s="117">
        <f t="shared" ref="E10:F10" si="2">SUM(E11:E23)</f>
        <v>4902</v>
      </c>
      <c r="F10" s="117">
        <f t="shared" si="2"/>
        <v>45274</v>
      </c>
      <c r="G10" s="839" t="s">
        <v>195</v>
      </c>
      <c r="H10" s="888"/>
      <c r="I10" s="119">
        <f>SUM(I11:I23)</f>
        <v>4770</v>
      </c>
      <c r="J10" s="114">
        <f>SUM(J11:J23)</f>
        <v>49138</v>
      </c>
      <c r="K10" s="839" t="s">
        <v>195</v>
      </c>
      <c r="L10" s="888"/>
      <c r="M10" s="544">
        <v>4320</v>
      </c>
      <c r="N10" s="544">
        <v>45822</v>
      </c>
      <c r="O10" s="116">
        <v>4698</v>
      </c>
      <c r="P10" s="185">
        <v>47510</v>
      </c>
      <c r="Q10" s="116">
        <v>4632</v>
      </c>
      <c r="R10" s="185">
        <v>48300</v>
      </c>
      <c r="S10" s="116">
        <v>4713</v>
      </c>
      <c r="T10" s="191">
        <v>54496</v>
      </c>
    </row>
    <row r="11" spans="1:20" s="107" customFormat="1" ht="21.75" customHeight="1" x14ac:dyDescent="0.15">
      <c r="A11" s="308"/>
      <c r="B11" s="884"/>
      <c r="C11" s="315"/>
      <c r="D11" s="313" t="s">
        <v>47</v>
      </c>
      <c r="E11" s="117">
        <v>5</v>
      </c>
      <c r="F11" s="117">
        <v>1174</v>
      </c>
      <c r="G11" s="860" t="s">
        <v>201</v>
      </c>
      <c r="H11" s="861"/>
      <c r="I11" s="119">
        <v>4</v>
      </c>
      <c r="J11" s="120">
        <v>1146</v>
      </c>
      <c r="K11" s="818" t="s">
        <v>201</v>
      </c>
      <c r="L11" s="819"/>
      <c r="M11" s="544">
        <v>4</v>
      </c>
      <c r="N11" s="544">
        <v>1076</v>
      </c>
      <c r="O11" s="116">
        <v>5</v>
      </c>
      <c r="P11" s="185">
        <v>1084</v>
      </c>
      <c r="Q11" s="116">
        <v>4</v>
      </c>
      <c r="R11" s="185">
        <v>1072</v>
      </c>
      <c r="S11" s="116">
        <v>9</v>
      </c>
      <c r="T11" s="191">
        <v>1084</v>
      </c>
    </row>
    <row r="12" spans="1:20" s="107" customFormat="1" ht="27.75" customHeight="1" x14ac:dyDescent="0.15">
      <c r="A12" s="308"/>
      <c r="B12" s="884"/>
      <c r="C12" s="315"/>
      <c r="D12" s="128" t="s">
        <v>48</v>
      </c>
      <c r="E12" s="117">
        <v>180</v>
      </c>
      <c r="F12" s="117">
        <v>4310</v>
      </c>
      <c r="G12" s="835" t="s">
        <v>202</v>
      </c>
      <c r="H12" s="836"/>
      <c r="I12" s="119">
        <v>193</v>
      </c>
      <c r="J12" s="120">
        <v>5768</v>
      </c>
      <c r="K12" s="833" t="s">
        <v>252</v>
      </c>
      <c r="L12" s="834"/>
      <c r="M12" s="544">
        <v>88</v>
      </c>
      <c r="N12" s="544">
        <v>3042</v>
      </c>
      <c r="O12" s="116">
        <v>83</v>
      </c>
      <c r="P12" s="185">
        <v>1441</v>
      </c>
      <c r="Q12" s="116">
        <v>92</v>
      </c>
      <c r="R12" s="185">
        <v>1545</v>
      </c>
      <c r="S12" s="116">
        <v>93</v>
      </c>
      <c r="T12" s="191">
        <v>1811</v>
      </c>
    </row>
    <row r="13" spans="1:20" s="107" customFormat="1" ht="21" customHeight="1" x14ac:dyDescent="0.15">
      <c r="A13" s="308"/>
      <c r="B13" s="884"/>
      <c r="C13" s="315"/>
      <c r="D13" s="128" t="s">
        <v>49</v>
      </c>
      <c r="E13" s="117">
        <v>2154</v>
      </c>
      <c r="F13" s="117">
        <v>19649</v>
      </c>
      <c r="G13" s="835" t="s">
        <v>368</v>
      </c>
      <c r="H13" s="836"/>
      <c r="I13" s="119">
        <v>1299</v>
      </c>
      <c r="J13" s="120">
        <v>15455</v>
      </c>
      <c r="K13" s="833" t="s">
        <v>251</v>
      </c>
      <c r="L13" s="834"/>
      <c r="M13" s="544">
        <v>104</v>
      </c>
      <c r="N13" s="544">
        <v>3108</v>
      </c>
      <c r="O13" s="116">
        <v>112</v>
      </c>
      <c r="P13" s="185">
        <v>3125</v>
      </c>
      <c r="Q13" s="116">
        <v>122</v>
      </c>
      <c r="R13" s="185">
        <v>3273</v>
      </c>
      <c r="S13" s="116">
        <v>120</v>
      </c>
      <c r="T13" s="191">
        <v>3608</v>
      </c>
    </row>
    <row r="14" spans="1:20" s="107" customFormat="1" ht="23.25" customHeight="1" x14ac:dyDescent="0.15">
      <c r="A14" s="308"/>
      <c r="B14" s="884"/>
      <c r="C14" s="315"/>
      <c r="D14" s="128" t="s">
        <v>50</v>
      </c>
      <c r="E14" s="117">
        <v>87</v>
      </c>
      <c r="F14" s="117">
        <v>860</v>
      </c>
      <c r="G14" s="835" t="s">
        <v>203</v>
      </c>
      <c r="H14" s="836"/>
      <c r="I14" s="129">
        <v>90</v>
      </c>
      <c r="J14" s="118">
        <v>1004</v>
      </c>
      <c r="K14" s="833" t="s">
        <v>368</v>
      </c>
      <c r="L14" s="834"/>
      <c r="M14" s="544">
        <v>1152</v>
      </c>
      <c r="N14" s="544">
        <v>14204</v>
      </c>
      <c r="O14" s="116">
        <v>1240</v>
      </c>
      <c r="P14" s="185">
        <v>15116</v>
      </c>
      <c r="Q14" s="116">
        <v>1228</v>
      </c>
      <c r="R14" s="185">
        <v>15407</v>
      </c>
      <c r="S14" s="116">
        <v>1247</v>
      </c>
      <c r="T14" s="191">
        <v>18465</v>
      </c>
    </row>
    <row r="15" spans="1:20" s="107" customFormat="1" ht="16.5" customHeight="1" x14ac:dyDescent="0.15">
      <c r="A15" s="308"/>
      <c r="B15" s="884"/>
      <c r="C15" s="315"/>
      <c r="D15" s="128" t="s">
        <v>18</v>
      </c>
      <c r="E15" s="117">
        <v>672</v>
      </c>
      <c r="F15" s="117">
        <v>1277</v>
      </c>
      <c r="G15" s="835" t="s">
        <v>204</v>
      </c>
      <c r="H15" s="836"/>
      <c r="I15" s="129">
        <v>688</v>
      </c>
      <c r="J15" s="118">
        <v>1814</v>
      </c>
      <c r="K15" s="833" t="s">
        <v>203</v>
      </c>
      <c r="L15" s="834"/>
      <c r="M15" s="544">
        <v>81</v>
      </c>
      <c r="N15" s="544">
        <v>981</v>
      </c>
      <c r="O15" s="116">
        <v>93</v>
      </c>
      <c r="P15" s="185">
        <v>928</v>
      </c>
      <c r="Q15" s="116">
        <v>85</v>
      </c>
      <c r="R15" s="185">
        <v>1009</v>
      </c>
      <c r="S15" s="116">
        <v>90</v>
      </c>
      <c r="T15" s="191">
        <v>1024</v>
      </c>
    </row>
    <row r="16" spans="1:20" s="107" customFormat="1" ht="15.75" customHeight="1" x14ac:dyDescent="0.15">
      <c r="A16" s="308"/>
      <c r="B16" s="884"/>
      <c r="C16" s="315"/>
      <c r="D16" s="128" t="s">
        <v>51</v>
      </c>
      <c r="E16" s="117">
        <v>1786</v>
      </c>
      <c r="F16" s="117">
        <v>16987</v>
      </c>
      <c r="G16" s="867" t="s">
        <v>339</v>
      </c>
      <c r="H16" s="868"/>
      <c r="I16" s="879">
        <v>278</v>
      </c>
      <c r="J16" s="887">
        <v>2048</v>
      </c>
      <c r="K16" s="831" t="s">
        <v>257</v>
      </c>
      <c r="L16" s="832"/>
      <c r="M16" s="130">
        <v>628</v>
      </c>
      <c r="N16" s="130">
        <v>1725</v>
      </c>
      <c r="O16" s="116">
        <v>647</v>
      </c>
      <c r="P16" s="185">
        <v>1692</v>
      </c>
      <c r="Q16" s="116">
        <v>624</v>
      </c>
      <c r="R16" s="185">
        <v>1602</v>
      </c>
      <c r="S16" s="116">
        <v>678</v>
      </c>
      <c r="T16" s="191">
        <v>1848</v>
      </c>
    </row>
    <row r="17" spans="1:20" s="107" customFormat="1" ht="24" customHeight="1" x14ac:dyDescent="0.15">
      <c r="A17" s="308"/>
      <c r="B17" s="884"/>
      <c r="C17" s="315"/>
      <c r="D17" s="128" t="s">
        <v>400</v>
      </c>
      <c r="E17" s="117">
        <v>18</v>
      </c>
      <c r="F17" s="117">
        <v>1017</v>
      </c>
      <c r="G17" s="867"/>
      <c r="H17" s="868"/>
      <c r="I17" s="879"/>
      <c r="J17" s="887"/>
      <c r="K17" s="829" t="s">
        <v>208</v>
      </c>
      <c r="L17" s="830"/>
      <c r="M17" s="544">
        <v>248</v>
      </c>
      <c r="N17" s="544">
        <v>1873</v>
      </c>
      <c r="O17" s="116">
        <v>282</v>
      </c>
      <c r="P17" s="185">
        <v>2278</v>
      </c>
      <c r="Q17" s="116">
        <v>286</v>
      </c>
      <c r="R17" s="185">
        <v>2175</v>
      </c>
      <c r="S17" s="116">
        <v>330</v>
      </c>
      <c r="T17" s="191">
        <v>2565</v>
      </c>
    </row>
    <row r="18" spans="1:20" s="107" customFormat="1" ht="34.5" customHeight="1" x14ac:dyDescent="0.15">
      <c r="A18" s="308"/>
      <c r="B18" s="884"/>
      <c r="C18" s="315"/>
      <c r="D18" s="131"/>
      <c r="E18" s="117"/>
      <c r="F18" s="117"/>
      <c r="G18" s="869" t="s">
        <v>209</v>
      </c>
      <c r="H18" s="870"/>
      <c r="I18" s="129">
        <v>719</v>
      </c>
      <c r="J18" s="118">
        <v>4506</v>
      </c>
      <c r="K18" s="831" t="s">
        <v>209</v>
      </c>
      <c r="L18" s="832"/>
      <c r="M18" s="544">
        <v>662</v>
      </c>
      <c r="N18" s="544">
        <v>3681</v>
      </c>
      <c r="O18" s="116">
        <v>721</v>
      </c>
      <c r="P18" s="185">
        <v>4025</v>
      </c>
      <c r="Q18" s="116">
        <v>690</v>
      </c>
      <c r="R18" s="185">
        <v>3866</v>
      </c>
      <c r="S18" s="116">
        <v>637</v>
      </c>
      <c r="T18" s="191">
        <v>3991</v>
      </c>
    </row>
    <row r="19" spans="1:20" s="107" customFormat="1" ht="28.5" customHeight="1" x14ac:dyDescent="0.15">
      <c r="A19" s="308"/>
      <c r="B19" s="884"/>
      <c r="C19" s="315"/>
      <c r="D19" s="131"/>
      <c r="E19" s="117"/>
      <c r="F19" s="117"/>
      <c r="G19" s="818" t="s">
        <v>205</v>
      </c>
      <c r="H19" s="819"/>
      <c r="I19" s="129">
        <v>285</v>
      </c>
      <c r="J19" s="118">
        <v>2797</v>
      </c>
      <c r="K19" s="829" t="s">
        <v>341</v>
      </c>
      <c r="L19" s="830"/>
      <c r="M19" s="544">
        <v>407</v>
      </c>
      <c r="N19" s="544">
        <v>2161</v>
      </c>
      <c r="O19" s="116">
        <v>430</v>
      </c>
      <c r="P19" s="185">
        <v>1781</v>
      </c>
      <c r="Q19" s="116">
        <v>414</v>
      </c>
      <c r="R19" s="185">
        <v>1698</v>
      </c>
      <c r="S19" s="116">
        <v>373</v>
      </c>
      <c r="T19" s="191">
        <v>1616</v>
      </c>
    </row>
    <row r="20" spans="1:20" s="107" customFormat="1" ht="22.5" customHeight="1" x14ac:dyDescent="0.15">
      <c r="A20" s="308"/>
      <c r="B20" s="884"/>
      <c r="C20" s="315"/>
      <c r="D20" s="131"/>
      <c r="E20" s="117"/>
      <c r="F20" s="117"/>
      <c r="G20" s="818" t="s">
        <v>206</v>
      </c>
      <c r="H20" s="819"/>
      <c r="I20" s="129">
        <v>369</v>
      </c>
      <c r="J20" s="118">
        <v>6682</v>
      </c>
      <c r="K20" s="818" t="s">
        <v>205</v>
      </c>
      <c r="L20" s="819"/>
      <c r="M20" s="544">
        <v>209</v>
      </c>
      <c r="N20" s="544">
        <v>1260</v>
      </c>
      <c r="O20" s="116">
        <v>237</v>
      </c>
      <c r="P20" s="185">
        <v>1172</v>
      </c>
      <c r="Q20" s="116">
        <v>241</v>
      </c>
      <c r="R20" s="185">
        <v>1226</v>
      </c>
      <c r="S20" s="116">
        <v>228</v>
      </c>
      <c r="T20" s="191">
        <v>1542</v>
      </c>
    </row>
    <row r="21" spans="1:20" s="107" customFormat="1" ht="20.25" customHeight="1" x14ac:dyDescent="0.15">
      <c r="A21" s="308"/>
      <c r="B21" s="884"/>
      <c r="C21" s="315"/>
      <c r="D21" s="131"/>
      <c r="E21" s="117"/>
      <c r="F21" s="117"/>
      <c r="G21" s="818" t="s">
        <v>207</v>
      </c>
      <c r="H21" s="819"/>
      <c r="I21" s="129">
        <v>831</v>
      </c>
      <c r="J21" s="118">
        <v>6778</v>
      </c>
      <c r="K21" s="818" t="s">
        <v>206</v>
      </c>
      <c r="L21" s="819"/>
      <c r="M21" s="544">
        <v>371</v>
      </c>
      <c r="N21" s="544">
        <v>7177</v>
      </c>
      <c r="O21" s="116">
        <v>462</v>
      </c>
      <c r="P21" s="185">
        <v>8255</v>
      </c>
      <c r="Q21" s="116">
        <v>467</v>
      </c>
      <c r="R21" s="185">
        <v>8074</v>
      </c>
      <c r="S21" s="116">
        <v>541</v>
      </c>
      <c r="T21" s="191">
        <v>9816</v>
      </c>
    </row>
    <row r="22" spans="1:20" s="107" customFormat="1" ht="20.25" customHeight="1" x14ac:dyDescent="0.15">
      <c r="A22" s="308"/>
      <c r="B22" s="884"/>
      <c r="C22" s="315"/>
      <c r="D22" s="131"/>
      <c r="E22" s="117"/>
      <c r="F22" s="117"/>
      <c r="G22" s="849" t="s">
        <v>256</v>
      </c>
      <c r="H22" s="850"/>
      <c r="I22" s="129">
        <v>14</v>
      </c>
      <c r="J22" s="118">
        <v>1140</v>
      </c>
      <c r="K22" s="818" t="s">
        <v>254</v>
      </c>
      <c r="L22" s="819"/>
      <c r="M22" s="544">
        <v>22</v>
      </c>
      <c r="N22" s="544">
        <v>198</v>
      </c>
      <c r="O22" s="116">
        <v>24</v>
      </c>
      <c r="P22" s="185">
        <v>394</v>
      </c>
      <c r="Q22" s="116">
        <v>21</v>
      </c>
      <c r="R22" s="185">
        <v>367</v>
      </c>
      <c r="S22" s="116">
        <v>18</v>
      </c>
      <c r="T22" s="191">
        <v>348</v>
      </c>
    </row>
    <row r="23" spans="1:20" s="107" customFormat="1" ht="24.75" customHeight="1" thickBot="1" x14ac:dyDescent="0.2">
      <c r="A23" s="311"/>
      <c r="B23" s="885"/>
      <c r="C23" s="317"/>
      <c r="D23" s="132"/>
      <c r="E23" s="133"/>
      <c r="F23" s="133"/>
      <c r="G23" s="224"/>
      <c r="H23" s="134"/>
      <c r="I23" s="135"/>
      <c r="J23" s="134"/>
      <c r="K23" s="820" t="s">
        <v>340</v>
      </c>
      <c r="L23" s="821"/>
      <c r="M23" s="136">
        <v>344</v>
      </c>
      <c r="N23" s="136">
        <v>5336</v>
      </c>
      <c r="O23" s="137">
        <v>362</v>
      </c>
      <c r="P23" s="188">
        <v>6219</v>
      </c>
      <c r="Q23" s="137">
        <v>358</v>
      </c>
      <c r="R23" s="222">
        <v>6986</v>
      </c>
      <c r="S23" s="137">
        <v>349</v>
      </c>
      <c r="T23" s="138">
        <v>6778</v>
      </c>
    </row>
    <row r="24" spans="1:20" ht="15" customHeight="1" x14ac:dyDescent="0.15">
      <c r="A24" s="69" t="s">
        <v>357</v>
      </c>
      <c r="O24" s="539" t="s">
        <v>319</v>
      </c>
      <c r="P24" s="539"/>
      <c r="Q24" s="539"/>
      <c r="R24" s="539"/>
      <c r="S24" s="539"/>
      <c r="T24" s="539" t="s">
        <v>258</v>
      </c>
    </row>
    <row r="25" spans="1:20" ht="20.25" customHeight="1" x14ac:dyDescent="0.15">
      <c r="G25" s="139"/>
      <c r="H25" s="139"/>
      <c r="Q25" s="822" t="s">
        <v>562</v>
      </c>
      <c r="R25" s="822"/>
      <c r="S25" s="822"/>
      <c r="T25" s="822"/>
    </row>
    <row r="26" spans="1:20" ht="15" customHeight="1" thickBot="1" x14ac:dyDescent="0.2">
      <c r="A26" s="69" t="s">
        <v>459</v>
      </c>
      <c r="T26" s="539" t="s">
        <v>40</v>
      </c>
    </row>
    <row r="27" spans="1:20" ht="6" customHeight="1" x14ac:dyDescent="0.15">
      <c r="A27" s="843" t="s">
        <v>52</v>
      </c>
      <c r="B27" s="871"/>
      <c r="C27" s="871"/>
      <c r="D27" s="872"/>
      <c r="E27" s="814" t="s">
        <v>16</v>
      </c>
      <c r="F27" s="815"/>
      <c r="G27" s="823"/>
      <c r="H27" s="823"/>
      <c r="I27" s="823"/>
      <c r="J27" s="823"/>
      <c r="K27" s="823"/>
      <c r="L27" s="823"/>
      <c r="M27" s="823"/>
      <c r="N27" s="823"/>
      <c r="O27" s="823"/>
      <c r="P27" s="823"/>
      <c r="Q27" s="823"/>
      <c r="R27" s="823"/>
      <c r="S27" s="823"/>
      <c r="T27" s="824"/>
    </row>
    <row r="28" spans="1:20" ht="15" customHeight="1" x14ac:dyDescent="0.15">
      <c r="A28" s="873"/>
      <c r="B28" s="881"/>
      <c r="C28" s="881"/>
      <c r="D28" s="875"/>
      <c r="E28" s="816"/>
      <c r="F28" s="817"/>
      <c r="G28" s="828" t="s">
        <v>479</v>
      </c>
      <c r="H28" s="828"/>
      <c r="I28" s="828" t="s">
        <v>480</v>
      </c>
      <c r="J28" s="828"/>
      <c r="K28" s="828" t="s">
        <v>53</v>
      </c>
      <c r="L28" s="897"/>
      <c r="M28" s="886" t="s">
        <v>54</v>
      </c>
      <c r="N28" s="736"/>
      <c r="O28" s="720" t="s">
        <v>482</v>
      </c>
      <c r="P28" s="736"/>
      <c r="Q28" s="720" t="s">
        <v>259</v>
      </c>
      <c r="R28" s="736"/>
      <c r="S28" s="720" t="s">
        <v>262</v>
      </c>
      <c r="T28" s="882"/>
    </row>
    <row r="29" spans="1:20" ht="20.25" customHeight="1" x14ac:dyDescent="0.15">
      <c r="A29" s="876"/>
      <c r="B29" s="877"/>
      <c r="C29" s="877"/>
      <c r="D29" s="878"/>
      <c r="E29" s="94" t="s">
        <v>41</v>
      </c>
      <c r="F29" s="94" t="s">
        <v>13</v>
      </c>
      <c r="G29" s="94" t="s">
        <v>355</v>
      </c>
      <c r="H29" s="94" t="s">
        <v>13</v>
      </c>
      <c r="I29" s="94" t="s">
        <v>41</v>
      </c>
      <c r="J29" s="95" t="s">
        <v>13</v>
      </c>
      <c r="K29" s="94" t="s">
        <v>41</v>
      </c>
      <c r="L29" s="97" t="s">
        <v>13</v>
      </c>
      <c r="M29" s="96" t="s">
        <v>41</v>
      </c>
      <c r="N29" s="541" t="s">
        <v>13</v>
      </c>
      <c r="O29" s="541" t="s">
        <v>41</v>
      </c>
      <c r="P29" s="542" t="s">
        <v>13</v>
      </c>
      <c r="Q29" s="141" t="s">
        <v>41</v>
      </c>
      <c r="R29" s="97" t="s">
        <v>13</v>
      </c>
      <c r="S29" s="141" t="s">
        <v>41</v>
      </c>
      <c r="T29" s="142" t="s">
        <v>13</v>
      </c>
    </row>
    <row r="30" spans="1:20" ht="17.25" customHeight="1" x14ac:dyDescent="0.15">
      <c r="A30" s="864" t="s">
        <v>42</v>
      </c>
      <c r="B30" s="898"/>
      <c r="C30" s="898"/>
      <c r="D30" s="899"/>
      <c r="E30" s="143">
        <f t="shared" ref="E30:L30" si="3">E31+E32+E36</f>
        <v>5206</v>
      </c>
      <c r="F30" s="144">
        <f>F31+F32+F36</f>
        <v>55345</v>
      </c>
      <c r="G30" s="145">
        <f t="shared" si="3"/>
        <v>3078</v>
      </c>
      <c r="H30" s="145">
        <f t="shared" si="3"/>
        <v>5946</v>
      </c>
      <c r="I30" s="146">
        <f t="shared" si="3"/>
        <v>983</v>
      </c>
      <c r="J30" s="146">
        <f t="shared" si="3"/>
        <v>6540</v>
      </c>
      <c r="K30" s="146">
        <f t="shared" si="3"/>
        <v>536</v>
      </c>
      <c r="L30" s="146">
        <f t="shared" si="3"/>
        <v>7099</v>
      </c>
      <c r="M30" s="146">
        <v>216</v>
      </c>
      <c r="N30" s="146">
        <v>5133</v>
      </c>
      <c r="O30" s="146">
        <v>182</v>
      </c>
      <c r="P30" s="146">
        <v>6838</v>
      </c>
      <c r="Q30" s="146">
        <v>188</v>
      </c>
      <c r="R30" s="146">
        <v>23789</v>
      </c>
      <c r="S30" s="146">
        <v>23</v>
      </c>
      <c r="T30" s="147">
        <v>0</v>
      </c>
    </row>
    <row r="31" spans="1:20" ht="20.25" customHeight="1" x14ac:dyDescent="0.15">
      <c r="A31" s="322"/>
      <c r="B31" s="310" t="s">
        <v>475</v>
      </c>
      <c r="C31" s="811" t="s">
        <v>474</v>
      </c>
      <c r="D31" s="812"/>
      <c r="E31" s="148">
        <f>+G31+I31+K31+M31+O31+S31+Q31</f>
        <v>1</v>
      </c>
      <c r="F31" s="149">
        <f>+H31+J31+L31+N31+T31+P31+R31</f>
        <v>1</v>
      </c>
      <c r="G31" s="149">
        <v>1</v>
      </c>
      <c r="H31" s="149">
        <v>1</v>
      </c>
      <c r="I31" s="149">
        <v>0</v>
      </c>
      <c r="J31" s="149">
        <v>0</v>
      </c>
      <c r="K31" s="150">
        <v>0</v>
      </c>
      <c r="L31" s="150">
        <v>0</v>
      </c>
      <c r="M31" s="150">
        <v>0</v>
      </c>
      <c r="N31" s="150">
        <v>0</v>
      </c>
      <c r="O31" s="151">
        <v>0</v>
      </c>
      <c r="P31" s="150">
        <v>0</v>
      </c>
      <c r="Q31" s="151">
        <v>0</v>
      </c>
      <c r="R31" s="151">
        <v>0</v>
      </c>
      <c r="S31" s="151">
        <v>0</v>
      </c>
      <c r="T31" s="152">
        <v>0</v>
      </c>
    </row>
    <row r="32" spans="1:20" ht="18" customHeight="1" x14ac:dyDescent="0.15">
      <c r="A32" s="323"/>
      <c r="B32" s="900" t="s">
        <v>517</v>
      </c>
      <c r="C32" s="807" t="s">
        <v>43</v>
      </c>
      <c r="D32" s="836"/>
      <c r="E32" s="153">
        <f>SUM(E33:E35)</f>
        <v>573</v>
      </c>
      <c r="F32" s="154">
        <f t="shared" ref="F32:L32" si="4">SUM(F33:F35)</f>
        <v>7044</v>
      </c>
      <c r="G32" s="154">
        <f t="shared" si="4"/>
        <v>281</v>
      </c>
      <c r="H32" s="154">
        <f t="shared" si="4"/>
        <v>643</v>
      </c>
      <c r="I32" s="155">
        <f t="shared" si="4"/>
        <v>137</v>
      </c>
      <c r="J32" s="155">
        <f t="shared" si="4"/>
        <v>915</v>
      </c>
      <c r="K32" s="155">
        <f t="shared" si="4"/>
        <v>82</v>
      </c>
      <c r="L32" s="155">
        <f t="shared" si="4"/>
        <v>1100</v>
      </c>
      <c r="M32" s="155">
        <v>26</v>
      </c>
      <c r="N32" s="155">
        <v>647</v>
      </c>
      <c r="O32" s="155">
        <v>21</v>
      </c>
      <c r="P32" s="155">
        <v>751</v>
      </c>
      <c r="Q32" s="155">
        <v>25</v>
      </c>
      <c r="R32" s="155">
        <v>2988</v>
      </c>
      <c r="S32" s="155">
        <v>1</v>
      </c>
      <c r="T32" s="152">
        <v>0</v>
      </c>
    </row>
    <row r="33" spans="1:20" ht="15.75" customHeight="1" x14ac:dyDescent="0.15">
      <c r="A33" s="323"/>
      <c r="B33" s="900"/>
      <c r="C33" s="320"/>
      <c r="D33" s="319" t="s">
        <v>260</v>
      </c>
      <c r="E33" s="153">
        <f>+G33+I33+K33+M33+O33+S33+Q33</f>
        <v>2</v>
      </c>
      <c r="F33" s="149">
        <f>+H33+J33+L33+N33+T33+P33+R33</f>
        <v>2</v>
      </c>
      <c r="G33" s="149">
        <v>1</v>
      </c>
      <c r="H33" s="149">
        <v>2</v>
      </c>
      <c r="I33" s="149">
        <v>0</v>
      </c>
      <c r="J33" s="149">
        <v>0</v>
      </c>
      <c r="K33" s="149">
        <v>0</v>
      </c>
      <c r="L33" s="149">
        <v>0</v>
      </c>
      <c r="M33" s="151">
        <v>0</v>
      </c>
      <c r="N33" s="151">
        <v>0</v>
      </c>
      <c r="O33" s="151">
        <v>0</v>
      </c>
      <c r="P33" s="151">
        <v>0</v>
      </c>
      <c r="Q33" s="151">
        <v>0</v>
      </c>
      <c r="R33" s="151">
        <v>0</v>
      </c>
      <c r="S33" s="151">
        <v>1</v>
      </c>
      <c r="T33" s="152">
        <v>0</v>
      </c>
    </row>
    <row r="34" spans="1:20" ht="17.25" customHeight="1" x14ac:dyDescent="0.15">
      <c r="A34" s="323"/>
      <c r="B34" s="900"/>
      <c r="C34" s="320"/>
      <c r="D34" s="156" t="s">
        <v>45</v>
      </c>
      <c r="E34" s="153">
        <f>+G34+I34+K34+M34+O34+S34+Q34</f>
        <v>415</v>
      </c>
      <c r="F34" s="154">
        <f>+H34+J34+L34+N34+T34+P34+R34</f>
        <v>4202</v>
      </c>
      <c r="G34" s="154">
        <v>195</v>
      </c>
      <c r="H34" s="154">
        <v>452</v>
      </c>
      <c r="I34" s="155">
        <v>112</v>
      </c>
      <c r="J34" s="155">
        <v>754</v>
      </c>
      <c r="K34" s="155">
        <v>62</v>
      </c>
      <c r="L34" s="155">
        <v>809</v>
      </c>
      <c r="M34" s="155">
        <v>17</v>
      </c>
      <c r="N34" s="155">
        <v>422</v>
      </c>
      <c r="O34" s="155">
        <v>17</v>
      </c>
      <c r="P34" s="155">
        <v>610</v>
      </c>
      <c r="Q34" s="151">
        <v>12</v>
      </c>
      <c r="R34" s="151">
        <v>1155</v>
      </c>
      <c r="S34" s="151">
        <v>0</v>
      </c>
      <c r="T34" s="152">
        <v>0</v>
      </c>
    </row>
    <row r="35" spans="1:20" ht="23.25" customHeight="1" x14ac:dyDescent="0.15">
      <c r="A35" s="323"/>
      <c r="B35" s="900"/>
      <c r="C35" s="321"/>
      <c r="D35" s="157" t="s">
        <v>46</v>
      </c>
      <c r="E35" s="158">
        <f>+G35+I35+K35+M35+O35+S35+Q35</f>
        <v>156</v>
      </c>
      <c r="F35" s="154">
        <f>+H35+J35+L35+N35+T35+P35+R35</f>
        <v>2840</v>
      </c>
      <c r="G35" s="154">
        <v>85</v>
      </c>
      <c r="H35" s="154">
        <v>189</v>
      </c>
      <c r="I35" s="155">
        <v>25</v>
      </c>
      <c r="J35" s="155">
        <v>161</v>
      </c>
      <c r="K35" s="155">
        <v>20</v>
      </c>
      <c r="L35" s="155">
        <v>291</v>
      </c>
      <c r="M35" s="155">
        <v>9</v>
      </c>
      <c r="N35" s="155">
        <v>225</v>
      </c>
      <c r="O35" s="155">
        <v>4</v>
      </c>
      <c r="P35" s="155">
        <v>141</v>
      </c>
      <c r="Q35" s="151">
        <v>13</v>
      </c>
      <c r="R35" s="151">
        <v>1833</v>
      </c>
      <c r="S35" s="151">
        <v>0</v>
      </c>
      <c r="T35" s="152">
        <v>0</v>
      </c>
    </row>
    <row r="36" spans="1:20" ht="15.95" customHeight="1" x14ac:dyDescent="0.15">
      <c r="A36" s="323"/>
      <c r="B36" s="900" t="s">
        <v>518</v>
      </c>
      <c r="C36" s="807" t="s">
        <v>43</v>
      </c>
      <c r="D36" s="808"/>
      <c r="E36" s="159">
        <f>SUM(E37:E49)</f>
        <v>4632</v>
      </c>
      <c r="F36" s="154">
        <f>SUM(F37:F49)</f>
        <v>48300</v>
      </c>
      <c r="G36" s="154">
        <f>SUM(G37:G49)</f>
        <v>2796</v>
      </c>
      <c r="H36" s="154">
        <f>SUM(H37:H49)</f>
        <v>5302</v>
      </c>
      <c r="I36" s="154">
        <f t="shared" ref="I36:L36" si="5">SUM(I37:I49)</f>
        <v>846</v>
      </c>
      <c r="J36" s="154">
        <f t="shared" si="5"/>
        <v>5625</v>
      </c>
      <c r="K36" s="154">
        <f t="shared" si="5"/>
        <v>454</v>
      </c>
      <c r="L36" s="154">
        <f t="shared" si="5"/>
        <v>5999</v>
      </c>
      <c r="M36" s="535">
        <v>190</v>
      </c>
      <c r="N36" s="535">
        <v>4486</v>
      </c>
      <c r="O36" s="535">
        <v>161</v>
      </c>
      <c r="P36" s="535">
        <v>6087</v>
      </c>
      <c r="Q36" s="535">
        <v>163</v>
      </c>
      <c r="R36" s="535">
        <v>20801</v>
      </c>
      <c r="S36" s="535">
        <v>22</v>
      </c>
      <c r="T36" s="152">
        <v>0</v>
      </c>
    </row>
    <row r="37" spans="1:20" ht="21" customHeight="1" x14ac:dyDescent="0.15">
      <c r="A37" s="323"/>
      <c r="B37" s="900"/>
      <c r="C37" s="315"/>
      <c r="D37" s="318" t="s">
        <v>201</v>
      </c>
      <c r="E37" s="158">
        <f t="shared" ref="E37:E49" si="6">+G37+I37+K37+M37+O37+S37+Q37</f>
        <v>4</v>
      </c>
      <c r="F37" s="154">
        <f t="shared" ref="F37:F49" si="7">+H37+J37+L37+N37+T37+P37+R37</f>
        <v>1072</v>
      </c>
      <c r="G37" s="121">
        <v>1</v>
      </c>
      <c r="H37" s="121">
        <v>1</v>
      </c>
      <c r="I37" s="151">
        <v>0</v>
      </c>
      <c r="J37" s="151">
        <v>0</v>
      </c>
      <c r="K37" s="151">
        <v>0</v>
      </c>
      <c r="L37" s="151">
        <v>0</v>
      </c>
      <c r="M37" s="151">
        <v>0</v>
      </c>
      <c r="N37" s="151">
        <v>0</v>
      </c>
      <c r="O37" s="151">
        <v>0</v>
      </c>
      <c r="P37" s="151">
        <v>0</v>
      </c>
      <c r="Q37" s="155">
        <v>3</v>
      </c>
      <c r="R37" s="155">
        <v>1071</v>
      </c>
      <c r="S37" s="151">
        <v>0</v>
      </c>
      <c r="T37" s="152">
        <v>0</v>
      </c>
    </row>
    <row r="38" spans="1:20" ht="23.25" customHeight="1" x14ac:dyDescent="0.15">
      <c r="A38" s="323"/>
      <c r="B38" s="900"/>
      <c r="C38" s="315"/>
      <c r="D38" s="199" t="s">
        <v>252</v>
      </c>
      <c r="E38" s="158">
        <f t="shared" si="6"/>
        <v>92</v>
      </c>
      <c r="F38" s="154">
        <f t="shared" si="7"/>
        <v>1545</v>
      </c>
      <c r="G38" s="154">
        <v>41</v>
      </c>
      <c r="H38" s="154">
        <v>85</v>
      </c>
      <c r="I38" s="155">
        <v>19</v>
      </c>
      <c r="J38" s="155">
        <v>127</v>
      </c>
      <c r="K38" s="155">
        <v>11</v>
      </c>
      <c r="L38" s="155">
        <v>153</v>
      </c>
      <c r="M38" s="155">
        <v>3</v>
      </c>
      <c r="N38" s="155">
        <v>67</v>
      </c>
      <c r="O38" s="155">
        <v>7</v>
      </c>
      <c r="P38" s="155">
        <v>263</v>
      </c>
      <c r="Q38" s="151">
        <v>10</v>
      </c>
      <c r="R38" s="151">
        <v>850</v>
      </c>
      <c r="S38" s="151">
        <v>1</v>
      </c>
      <c r="T38" s="152">
        <v>0</v>
      </c>
    </row>
    <row r="39" spans="1:20" ht="21" customHeight="1" x14ac:dyDescent="0.15">
      <c r="A39" s="323"/>
      <c r="B39" s="900"/>
      <c r="C39" s="315"/>
      <c r="D39" s="199" t="s">
        <v>251</v>
      </c>
      <c r="E39" s="158">
        <f t="shared" si="6"/>
        <v>122</v>
      </c>
      <c r="F39" s="154">
        <f t="shared" si="7"/>
        <v>3273</v>
      </c>
      <c r="G39" s="154">
        <v>38</v>
      </c>
      <c r="H39" s="154">
        <v>67</v>
      </c>
      <c r="I39" s="155">
        <v>19</v>
      </c>
      <c r="J39" s="155">
        <v>134</v>
      </c>
      <c r="K39" s="155">
        <v>14</v>
      </c>
      <c r="L39" s="155">
        <v>182</v>
      </c>
      <c r="M39" s="155">
        <v>13</v>
      </c>
      <c r="N39" s="155">
        <v>314</v>
      </c>
      <c r="O39" s="155">
        <v>17</v>
      </c>
      <c r="P39" s="155">
        <v>672</v>
      </c>
      <c r="Q39" s="151">
        <v>19</v>
      </c>
      <c r="R39" s="151">
        <v>1904</v>
      </c>
      <c r="S39" s="151">
        <v>2</v>
      </c>
      <c r="T39" s="152">
        <v>0</v>
      </c>
    </row>
    <row r="40" spans="1:20" ht="24" customHeight="1" x14ac:dyDescent="0.15">
      <c r="A40" s="323"/>
      <c r="B40" s="900"/>
      <c r="C40" s="315"/>
      <c r="D40" s="199" t="s">
        <v>261</v>
      </c>
      <c r="E40" s="158">
        <f t="shared" si="6"/>
        <v>1228</v>
      </c>
      <c r="F40" s="154">
        <f t="shared" si="7"/>
        <v>15407</v>
      </c>
      <c r="G40" s="154">
        <v>614</v>
      </c>
      <c r="H40" s="154">
        <v>1311</v>
      </c>
      <c r="I40" s="155">
        <v>261</v>
      </c>
      <c r="J40" s="155">
        <v>1777</v>
      </c>
      <c r="K40" s="155">
        <v>155</v>
      </c>
      <c r="L40" s="155">
        <v>2052</v>
      </c>
      <c r="M40" s="155">
        <v>65</v>
      </c>
      <c r="N40" s="155">
        <v>1517</v>
      </c>
      <c r="O40" s="155">
        <v>50</v>
      </c>
      <c r="P40" s="155">
        <v>1931</v>
      </c>
      <c r="Q40" s="151">
        <v>72</v>
      </c>
      <c r="R40" s="151">
        <v>6819</v>
      </c>
      <c r="S40" s="151">
        <v>11</v>
      </c>
      <c r="T40" s="152">
        <v>0</v>
      </c>
    </row>
    <row r="41" spans="1:20" ht="21.75" customHeight="1" x14ac:dyDescent="0.15">
      <c r="A41" s="323"/>
      <c r="B41" s="900"/>
      <c r="C41" s="315"/>
      <c r="D41" s="199" t="s">
        <v>203</v>
      </c>
      <c r="E41" s="158">
        <f t="shared" si="6"/>
        <v>85</v>
      </c>
      <c r="F41" s="154">
        <f t="shared" si="7"/>
        <v>1009</v>
      </c>
      <c r="G41" s="154">
        <v>32</v>
      </c>
      <c r="H41" s="154">
        <v>73</v>
      </c>
      <c r="I41" s="155">
        <v>22</v>
      </c>
      <c r="J41" s="155">
        <v>164</v>
      </c>
      <c r="K41" s="155">
        <v>19</v>
      </c>
      <c r="L41" s="155">
        <v>256</v>
      </c>
      <c r="M41" s="151">
        <v>5</v>
      </c>
      <c r="N41" s="151">
        <v>107</v>
      </c>
      <c r="O41" s="155">
        <v>3</v>
      </c>
      <c r="P41" s="155">
        <v>105</v>
      </c>
      <c r="Q41" s="151">
        <v>4</v>
      </c>
      <c r="R41" s="151">
        <v>304</v>
      </c>
      <c r="S41" s="151">
        <v>0</v>
      </c>
      <c r="T41" s="152">
        <v>0</v>
      </c>
    </row>
    <row r="42" spans="1:20" ht="20.25" customHeight="1" x14ac:dyDescent="0.15">
      <c r="A42" s="323"/>
      <c r="B42" s="900"/>
      <c r="C42" s="315"/>
      <c r="D42" s="197" t="s">
        <v>257</v>
      </c>
      <c r="E42" s="158">
        <f t="shared" si="6"/>
        <v>624</v>
      </c>
      <c r="F42" s="154">
        <f t="shared" si="7"/>
        <v>1602</v>
      </c>
      <c r="G42" s="154">
        <v>561</v>
      </c>
      <c r="H42" s="154">
        <v>832</v>
      </c>
      <c r="I42" s="155">
        <v>41</v>
      </c>
      <c r="J42" s="155">
        <v>254</v>
      </c>
      <c r="K42" s="155">
        <v>14</v>
      </c>
      <c r="L42" s="155">
        <v>172</v>
      </c>
      <c r="M42" s="155">
        <v>7</v>
      </c>
      <c r="N42" s="155">
        <v>160</v>
      </c>
      <c r="O42" s="155">
        <v>0</v>
      </c>
      <c r="P42" s="155">
        <v>0</v>
      </c>
      <c r="Q42" s="155">
        <v>1</v>
      </c>
      <c r="R42" s="155">
        <v>184</v>
      </c>
      <c r="S42" s="151">
        <v>0</v>
      </c>
      <c r="T42" s="152">
        <v>0</v>
      </c>
    </row>
    <row r="43" spans="1:20" ht="24.75" customHeight="1" x14ac:dyDescent="0.15">
      <c r="A43" s="323"/>
      <c r="B43" s="900"/>
      <c r="C43" s="315"/>
      <c r="D43" s="198" t="s">
        <v>339</v>
      </c>
      <c r="E43" s="158">
        <f t="shared" si="6"/>
        <v>286</v>
      </c>
      <c r="F43" s="154">
        <f t="shared" si="7"/>
        <v>2175</v>
      </c>
      <c r="G43" s="154">
        <v>169</v>
      </c>
      <c r="H43" s="154">
        <v>353</v>
      </c>
      <c r="I43" s="155">
        <v>61</v>
      </c>
      <c r="J43" s="155">
        <v>393</v>
      </c>
      <c r="K43" s="155">
        <v>29</v>
      </c>
      <c r="L43" s="155">
        <v>408</v>
      </c>
      <c r="M43" s="155">
        <v>11</v>
      </c>
      <c r="N43" s="155">
        <v>253</v>
      </c>
      <c r="O43" s="155">
        <v>12</v>
      </c>
      <c r="P43" s="155">
        <v>461</v>
      </c>
      <c r="Q43" s="155">
        <v>3</v>
      </c>
      <c r="R43" s="155">
        <v>307</v>
      </c>
      <c r="S43" s="155">
        <v>1</v>
      </c>
      <c r="T43" s="152">
        <v>0</v>
      </c>
    </row>
    <row r="44" spans="1:20" ht="23.25" customHeight="1" x14ac:dyDescent="0.15">
      <c r="A44" s="323"/>
      <c r="B44" s="900"/>
      <c r="C44" s="315"/>
      <c r="D44" s="160" t="s">
        <v>209</v>
      </c>
      <c r="E44" s="154">
        <f t="shared" si="6"/>
        <v>690</v>
      </c>
      <c r="F44" s="154">
        <f t="shared" si="7"/>
        <v>3866</v>
      </c>
      <c r="G44" s="154">
        <v>469</v>
      </c>
      <c r="H44" s="154">
        <v>942</v>
      </c>
      <c r="I44" s="155">
        <v>121</v>
      </c>
      <c r="J44" s="155">
        <v>799</v>
      </c>
      <c r="K44" s="155">
        <v>61</v>
      </c>
      <c r="L44" s="155">
        <v>819</v>
      </c>
      <c r="M44" s="155">
        <v>20</v>
      </c>
      <c r="N44" s="155">
        <v>468</v>
      </c>
      <c r="O44" s="155">
        <v>14</v>
      </c>
      <c r="P44" s="155">
        <v>531</v>
      </c>
      <c r="Q44" s="155">
        <v>4</v>
      </c>
      <c r="R44" s="155">
        <v>307</v>
      </c>
      <c r="S44" s="151">
        <v>1</v>
      </c>
      <c r="T44" s="152">
        <v>0</v>
      </c>
    </row>
    <row r="45" spans="1:20" ht="24.75" customHeight="1" x14ac:dyDescent="0.15">
      <c r="A45" s="323"/>
      <c r="B45" s="900"/>
      <c r="C45" s="315"/>
      <c r="D45" s="161" t="s">
        <v>341</v>
      </c>
      <c r="E45" s="154">
        <f t="shared" si="6"/>
        <v>414</v>
      </c>
      <c r="F45" s="154">
        <f t="shared" si="7"/>
        <v>1698</v>
      </c>
      <c r="G45" s="154">
        <v>339</v>
      </c>
      <c r="H45" s="154">
        <v>599</v>
      </c>
      <c r="I45" s="155">
        <v>41</v>
      </c>
      <c r="J45" s="155">
        <v>260</v>
      </c>
      <c r="K45" s="155">
        <v>12</v>
      </c>
      <c r="L45" s="155">
        <v>164</v>
      </c>
      <c r="M45" s="155">
        <v>10</v>
      </c>
      <c r="N45" s="155">
        <v>240</v>
      </c>
      <c r="O45" s="155">
        <v>6</v>
      </c>
      <c r="P45" s="155">
        <v>223</v>
      </c>
      <c r="Q45" s="155">
        <v>3</v>
      </c>
      <c r="R45" s="155">
        <v>212</v>
      </c>
      <c r="S45" s="155">
        <v>3</v>
      </c>
      <c r="T45" s="152">
        <v>0</v>
      </c>
    </row>
    <row r="46" spans="1:20" ht="21.75" customHeight="1" x14ac:dyDescent="0.15">
      <c r="A46" s="323"/>
      <c r="B46" s="900"/>
      <c r="C46" s="315"/>
      <c r="D46" s="160" t="s">
        <v>205</v>
      </c>
      <c r="E46" s="154">
        <f t="shared" si="6"/>
        <v>241</v>
      </c>
      <c r="F46" s="154">
        <f t="shared" si="7"/>
        <v>1226</v>
      </c>
      <c r="G46" s="154">
        <v>183</v>
      </c>
      <c r="H46" s="154">
        <v>306</v>
      </c>
      <c r="I46" s="155">
        <v>33</v>
      </c>
      <c r="J46" s="155">
        <v>219</v>
      </c>
      <c r="K46" s="155">
        <v>8</v>
      </c>
      <c r="L46" s="155">
        <v>92</v>
      </c>
      <c r="M46" s="155">
        <v>4</v>
      </c>
      <c r="N46" s="155">
        <v>96</v>
      </c>
      <c r="O46" s="155">
        <v>8</v>
      </c>
      <c r="P46" s="155">
        <v>315</v>
      </c>
      <c r="Q46" s="155">
        <v>3</v>
      </c>
      <c r="R46" s="155">
        <v>198</v>
      </c>
      <c r="S46" s="151">
        <v>2</v>
      </c>
      <c r="T46" s="152">
        <v>0</v>
      </c>
    </row>
    <row r="47" spans="1:20" s="163" customFormat="1" ht="24" customHeight="1" x14ac:dyDescent="0.15">
      <c r="A47" s="323"/>
      <c r="B47" s="900"/>
      <c r="C47" s="315"/>
      <c r="D47" s="160" t="s">
        <v>206</v>
      </c>
      <c r="E47" s="154">
        <f t="shared" si="6"/>
        <v>467</v>
      </c>
      <c r="F47" s="154">
        <f t="shared" si="7"/>
        <v>8074</v>
      </c>
      <c r="G47" s="121">
        <v>132</v>
      </c>
      <c r="H47" s="121">
        <v>310</v>
      </c>
      <c r="I47" s="151">
        <v>161</v>
      </c>
      <c r="J47" s="151">
        <v>1074</v>
      </c>
      <c r="K47" s="151">
        <v>85</v>
      </c>
      <c r="L47" s="151">
        <v>1070</v>
      </c>
      <c r="M47" s="151">
        <v>34</v>
      </c>
      <c r="N47" s="151">
        <v>832</v>
      </c>
      <c r="O47" s="151">
        <v>34</v>
      </c>
      <c r="P47" s="151">
        <v>1201</v>
      </c>
      <c r="Q47" s="155">
        <v>21</v>
      </c>
      <c r="R47" s="155">
        <v>3587</v>
      </c>
      <c r="S47" s="151">
        <v>0</v>
      </c>
      <c r="T47" s="152">
        <v>0</v>
      </c>
    </row>
    <row r="48" spans="1:20" ht="18" customHeight="1" x14ac:dyDescent="0.15">
      <c r="A48" s="322"/>
      <c r="B48" s="900"/>
      <c r="C48" s="315"/>
      <c r="D48" s="160" t="s">
        <v>254</v>
      </c>
      <c r="E48" s="154">
        <f t="shared" si="6"/>
        <v>21</v>
      </c>
      <c r="F48" s="154">
        <f t="shared" si="7"/>
        <v>367</v>
      </c>
      <c r="G48" s="164">
        <v>9</v>
      </c>
      <c r="H48" s="164">
        <v>31</v>
      </c>
      <c r="I48" s="121">
        <v>10</v>
      </c>
      <c r="J48" s="165">
        <v>56</v>
      </c>
      <c r="K48" s="121">
        <v>0</v>
      </c>
      <c r="L48" s="165">
        <v>0</v>
      </c>
      <c r="M48" s="165">
        <v>0</v>
      </c>
      <c r="N48" s="165">
        <v>0</v>
      </c>
      <c r="O48" s="162">
        <v>0</v>
      </c>
      <c r="P48" s="164">
        <v>0</v>
      </c>
      <c r="Q48" s="164">
        <v>2</v>
      </c>
      <c r="R48" s="164">
        <v>280</v>
      </c>
      <c r="S48" s="151">
        <v>0</v>
      </c>
      <c r="T48" s="152">
        <v>0</v>
      </c>
    </row>
    <row r="49" spans="1:20" ht="25.5" customHeight="1" thickBot="1" x14ac:dyDescent="0.2">
      <c r="A49" s="324"/>
      <c r="B49" s="901"/>
      <c r="C49" s="317"/>
      <c r="D49" s="166" t="s">
        <v>340</v>
      </c>
      <c r="E49" s="167">
        <f t="shared" si="6"/>
        <v>358</v>
      </c>
      <c r="F49" s="167">
        <f t="shared" si="7"/>
        <v>6986</v>
      </c>
      <c r="G49" s="168">
        <v>208</v>
      </c>
      <c r="H49" s="168">
        <v>392</v>
      </c>
      <c r="I49" s="168">
        <v>57</v>
      </c>
      <c r="J49" s="168">
        <v>368</v>
      </c>
      <c r="K49" s="168">
        <v>46</v>
      </c>
      <c r="L49" s="168">
        <v>631</v>
      </c>
      <c r="M49" s="168">
        <v>18</v>
      </c>
      <c r="N49" s="168">
        <v>432</v>
      </c>
      <c r="O49" s="133">
        <v>10</v>
      </c>
      <c r="P49" s="168">
        <v>385</v>
      </c>
      <c r="Q49" s="168">
        <v>18</v>
      </c>
      <c r="R49" s="168">
        <v>4778</v>
      </c>
      <c r="S49" s="168">
        <v>1</v>
      </c>
      <c r="T49" s="169">
        <v>0</v>
      </c>
    </row>
    <row r="50" spans="1:20" ht="18.95" customHeight="1" x14ac:dyDescent="0.15">
      <c r="A50" s="69" t="s">
        <v>357</v>
      </c>
      <c r="T50" s="539" t="s">
        <v>558</v>
      </c>
    </row>
    <row r="52" spans="1:20" ht="18.95" customHeight="1" x14ac:dyDescent="0.15">
      <c r="E52" s="154"/>
      <c r="F52" s="154"/>
    </row>
    <row r="53" spans="1:20" ht="18.95" customHeight="1" x14ac:dyDescent="0.15">
      <c r="E53" s="154"/>
      <c r="F53" s="154"/>
    </row>
  </sheetData>
  <sheetProtection sheet="1"/>
  <mergeCells count="78">
    <mergeCell ref="C31:D31"/>
    <mergeCell ref="B32:B35"/>
    <mergeCell ref="C32:D32"/>
    <mergeCell ref="B36:B49"/>
    <mergeCell ref="C36:D36"/>
    <mergeCell ref="Q28:R28"/>
    <mergeCell ref="K28:L28"/>
    <mergeCell ref="G28:H28"/>
    <mergeCell ref="I28:J28"/>
    <mergeCell ref="A30:D30"/>
    <mergeCell ref="S2:T2"/>
    <mergeCell ref="A3:D3"/>
    <mergeCell ref="G3:H3"/>
    <mergeCell ref="A4:D4"/>
    <mergeCell ref="G4:H4"/>
    <mergeCell ref="K4:L4"/>
    <mergeCell ref="O2:P2"/>
    <mergeCell ref="Q2:R2"/>
    <mergeCell ref="M2:N2"/>
    <mergeCell ref="A2:F2"/>
    <mergeCell ref="G2:J2"/>
    <mergeCell ref="K2:L3"/>
    <mergeCell ref="K5:L5"/>
    <mergeCell ref="B6:B9"/>
    <mergeCell ref="C6:D6"/>
    <mergeCell ref="G6:H6"/>
    <mergeCell ref="K6:L6"/>
    <mergeCell ref="G7:H7"/>
    <mergeCell ref="K7:L7"/>
    <mergeCell ref="G8:H8"/>
    <mergeCell ref="K8:L8"/>
    <mergeCell ref="G9:H9"/>
    <mergeCell ref="K9:L9"/>
    <mergeCell ref="C5:D5"/>
    <mergeCell ref="G5:H5"/>
    <mergeCell ref="K10:L10"/>
    <mergeCell ref="G11:H11"/>
    <mergeCell ref="K11:L11"/>
    <mergeCell ref="G12:H12"/>
    <mergeCell ref="K12:L12"/>
    <mergeCell ref="G10:H10"/>
    <mergeCell ref="K13:L13"/>
    <mergeCell ref="G14:H14"/>
    <mergeCell ref="K14:L14"/>
    <mergeCell ref="G15:H15"/>
    <mergeCell ref="K15:L15"/>
    <mergeCell ref="G13:H13"/>
    <mergeCell ref="K16:L16"/>
    <mergeCell ref="K17:L17"/>
    <mergeCell ref="G18:H18"/>
    <mergeCell ref="K18:L18"/>
    <mergeCell ref="G19:H19"/>
    <mergeCell ref="K19:L19"/>
    <mergeCell ref="G16:H17"/>
    <mergeCell ref="I16:I17"/>
    <mergeCell ref="J16:J17"/>
    <mergeCell ref="G20:H20"/>
    <mergeCell ref="K20:L20"/>
    <mergeCell ref="G21:H21"/>
    <mergeCell ref="K21:L21"/>
    <mergeCell ref="G22:H22"/>
    <mergeCell ref="K22:L22"/>
    <mergeCell ref="K23:L23"/>
    <mergeCell ref="Q25:T25"/>
    <mergeCell ref="A27:D29"/>
    <mergeCell ref="E27:F28"/>
    <mergeCell ref="S27:T27"/>
    <mergeCell ref="S28:T28"/>
    <mergeCell ref="G27:H27"/>
    <mergeCell ref="I27:J27"/>
    <mergeCell ref="K27:L27"/>
    <mergeCell ref="M27:N27"/>
    <mergeCell ref="O27:P27"/>
    <mergeCell ref="Q27:R27"/>
    <mergeCell ref="B10:B23"/>
    <mergeCell ref="C10:D10"/>
    <mergeCell ref="M28:N28"/>
    <mergeCell ref="O28:P28"/>
  </mergeCells>
  <phoneticPr fontId="8"/>
  <conditionalFormatting sqref="M6:P23 S6:T23 D11:D23 C10 D7:D9 C6 D33:T35 D37:T49 E36:T36 C36 E32:T32 C32">
    <cfRule type="expression" dxfId="30" priority="7">
      <formula>MOD(ROW(),2)=0</formula>
    </cfRule>
  </conditionalFormatting>
  <conditionalFormatting sqref="D30:T30 E31:T31 D32:D49">
    <cfRule type="expression" dxfId="29" priority="6">
      <formula>MOD(ROW(),2)=0</formula>
    </cfRule>
  </conditionalFormatting>
  <conditionalFormatting sqref="E6:F23">
    <cfRule type="expression" dxfId="28" priority="5">
      <formula>MOD(ROW(),2)=0</formula>
    </cfRule>
  </conditionalFormatting>
  <conditionalFormatting sqref="G6:H23">
    <cfRule type="expression" dxfId="27" priority="4">
      <formula>MOD(ROW(),2)=0</formula>
    </cfRule>
  </conditionalFormatting>
  <conditionalFormatting sqref="I6:J23">
    <cfRule type="expression" dxfId="26" priority="3">
      <formula>MOD(ROW(),2)=0</formula>
    </cfRule>
  </conditionalFormatting>
  <conditionalFormatting sqref="K6:L23">
    <cfRule type="expression" dxfId="25" priority="2">
      <formula>MOD(ROW(),2)=0</formula>
    </cfRule>
  </conditionalFormatting>
  <conditionalFormatting sqref="Q6:R23">
    <cfRule type="expression" dxfId="24" priority="1">
      <formula>MOD(ROW(),2)=0</formula>
    </cfRule>
  </conditionalFormatting>
  <printOptions horizontalCentered="1"/>
  <pageMargins left="0.59055118110236227" right="0.59055118110236227" top="0.59055118110236227" bottom="0.59055118110236227" header="0.39370078740157483" footer="0.39370078740157483"/>
  <pageSetup paperSize="9" scale="79"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L51"/>
  <sheetViews>
    <sheetView view="pageBreakPreview" zoomScale="60" zoomScaleNormal="100" workbookViewId="0">
      <selection activeCell="Q4" sqref="Q4"/>
    </sheetView>
  </sheetViews>
  <sheetFormatPr defaultColWidth="9.140625" defaultRowHeight="20.100000000000001" customHeight="1" x14ac:dyDescent="0.15"/>
  <cols>
    <col min="1" max="1" width="1.42578125" customWidth="1"/>
    <col min="2" max="2" width="18" customWidth="1"/>
    <col min="3" max="3" width="1.42578125" style="5" customWidth="1"/>
    <col min="4" max="4" width="8.85546875" style="5" customWidth="1"/>
    <col min="5" max="5" width="10.5703125" style="5" customWidth="1"/>
    <col min="6" max="6" width="10.85546875" customWidth="1"/>
    <col min="7" max="7" width="10.28515625" customWidth="1"/>
    <col min="8" max="8" width="9.42578125" customWidth="1"/>
    <col min="9" max="9" width="9.28515625" customWidth="1"/>
    <col min="10" max="10" width="9" customWidth="1"/>
    <col min="11" max="11" width="10" customWidth="1"/>
    <col min="12" max="12" width="11.7109375" customWidth="1"/>
  </cols>
  <sheetData>
    <row r="1" spans="1:12" ht="15" customHeight="1" thickBot="1" x14ac:dyDescent="0.2">
      <c r="A1" s="24" t="s">
        <v>460</v>
      </c>
      <c r="B1" s="24"/>
      <c r="C1" s="28"/>
      <c r="D1" s="28"/>
      <c r="E1" s="28"/>
      <c r="F1" s="24"/>
      <c r="G1" s="24"/>
      <c r="H1" s="24"/>
      <c r="I1" s="24"/>
      <c r="J1" s="24"/>
      <c r="K1" s="24"/>
      <c r="L1" s="20" t="s">
        <v>10</v>
      </c>
    </row>
    <row r="2" spans="1:12" ht="17.25" customHeight="1" x14ac:dyDescent="0.15">
      <c r="A2" s="675" t="s">
        <v>289</v>
      </c>
      <c r="B2" s="676"/>
      <c r="C2" s="676"/>
      <c r="D2" s="677"/>
      <c r="E2" s="904" t="s">
        <v>263</v>
      </c>
      <c r="F2" s="907" t="s">
        <v>264</v>
      </c>
      <c r="G2" s="908"/>
      <c r="H2" s="908"/>
      <c r="I2" s="908"/>
      <c r="J2" s="908"/>
      <c r="K2" s="908"/>
      <c r="L2" s="909"/>
    </row>
    <row r="3" spans="1:12" ht="9" customHeight="1" x14ac:dyDescent="0.15">
      <c r="A3" s="920"/>
      <c r="B3" s="921"/>
      <c r="C3" s="921"/>
      <c r="D3" s="903"/>
      <c r="E3" s="905"/>
      <c r="F3" s="911" t="s">
        <v>265</v>
      </c>
      <c r="G3" s="240"/>
      <c r="H3" s="240"/>
      <c r="I3" s="240"/>
      <c r="J3" s="240"/>
      <c r="K3" s="240"/>
      <c r="L3" s="325"/>
    </row>
    <row r="4" spans="1:12" ht="15.75" customHeight="1" x14ac:dyDescent="0.15">
      <c r="A4" s="678"/>
      <c r="B4" s="679"/>
      <c r="C4" s="679"/>
      <c r="D4" s="680"/>
      <c r="E4" s="906"/>
      <c r="F4" s="912"/>
      <c r="G4" s="562" t="s">
        <v>520</v>
      </c>
      <c r="H4" s="562" t="s">
        <v>521</v>
      </c>
      <c r="I4" s="562" t="s">
        <v>522</v>
      </c>
      <c r="J4" s="562" t="s">
        <v>55</v>
      </c>
      <c r="K4" s="562" t="s">
        <v>56</v>
      </c>
      <c r="L4" s="19" t="s">
        <v>57</v>
      </c>
    </row>
    <row r="5" spans="1:12" ht="19.5" customHeight="1" x14ac:dyDescent="0.15">
      <c r="A5" s="924" t="s">
        <v>58</v>
      </c>
      <c r="B5" s="925"/>
      <c r="C5" s="926" t="s">
        <v>13</v>
      </c>
      <c r="D5" s="925"/>
      <c r="E5" s="54">
        <v>55345</v>
      </c>
      <c r="F5" s="38">
        <v>48591</v>
      </c>
      <c r="G5" s="38">
        <v>0</v>
      </c>
      <c r="H5" s="38">
        <v>3770</v>
      </c>
      <c r="I5" s="38">
        <v>5315</v>
      </c>
      <c r="J5" s="38">
        <v>6146</v>
      </c>
      <c r="K5" s="38">
        <v>4709</v>
      </c>
      <c r="L5" s="55">
        <v>28651</v>
      </c>
    </row>
    <row r="6" spans="1:12" ht="19.5" customHeight="1" x14ac:dyDescent="0.15">
      <c r="A6" s="920"/>
      <c r="B6" s="903"/>
      <c r="C6" s="229"/>
      <c r="D6" s="228" t="s">
        <v>290</v>
      </c>
      <c r="E6" s="56">
        <v>31540</v>
      </c>
      <c r="F6" s="57">
        <v>27007</v>
      </c>
      <c r="G6" s="42">
        <v>0</v>
      </c>
      <c r="H6" s="58">
        <v>1671</v>
      </c>
      <c r="I6" s="58">
        <v>2732</v>
      </c>
      <c r="J6" s="58">
        <v>3473</v>
      </c>
      <c r="K6" s="58">
        <v>2851</v>
      </c>
      <c r="L6" s="59">
        <v>16280</v>
      </c>
    </row>
    <row r="7" spans="1:12" ht="20.25" customHeight="1" x14ac:dyDescent="0.15">
      <c r="A7" s="910"/>
      <c r="B7" s="913" t="s">
        <v>59</v>
      </c>
      <c r="C7" s="902" t="s">
        <v>13</v>
      </c>
      <c r="D7" s="903"/>
      <c r="E7" s="60">
        <v>1</v>
      </c>
      <c r="F7" s="70">
        <v>0</v>
      </c>
      <c r="G7" s="196">
        <v>0</v>
      </c>
      <c r="H7" s="70">
        <v>0</v>
      </c>
      <c r="I7" s="70">
        <v>0</v>
      </c>
      <c r="J7" s="70">
        <v>0</v>
      </c>
      <c r="K7" s="70">
        <v>0</v>
      </c>
      <c r="L7" s="41">
        <v>0</v>
      </c>
    </row>
    <row r="8" spans="1:12" ht="20.25" customHeight="1" x14ac:dyDescent="0.15">
      <c r="A8" s="910"/>
      <c r="B8" s="914"/>
      <c r="C8" s="229"/>
      <c r="D8" s="228" t="s">
        <v>290</v>
      </c>
      <c r="E8" s="44">
        <v>1</v>
      </c>
      <c r="F8" s="42">
        <v>0</v>
      </c>
      <c r="G8" s="42">
        <v>0</v>
      </c>
      <c r="H8" s="42">
        <v>0</v>
      </c>
      <c r="I8" s="42">
        <v>0</v>
      </c>
      <c r="J8" s="42">
        <v>0</v>
      </c>
      <c r="K8" s="42">
        <v>0</v>
      </c>
      <c r="L8" s="43">
        <v>0</v>
      </c>
    </row>
    <row r="9" spans="1:12" ht="20.25" customHeight="1" x14ac:dyDescent="0.15">
      <c r="A9" s="927"/>
      <c r="B9" s="915" t="s">
        <v>564</v>
      </c>
      <c r="C9" s="902" t="s">
        <v>13</v>
      </c>
      <c r="D9" s="903"/>
      <c r="E9" s="60">
        <v>2</v>
      </c>
      <c r="F9" s="70">
        <v>2</v>
      </c>
      <c r="G9" s="70">
        <v>0</v>
      </c>
      <c r="H9" s="70">
        <v>2</v>
      </c>
      <c r="I9" s="70">
        <v>0</v>
      </c>
      <c r="J9" s="70">
        <v>0</v>
      </c>
      <c r="K9" s="70">
        <v>0</v>
      </c>
      <c r="L9" s="41">
        <v>0</v>
      </c>
    </row>
    <row r="10" spans="1:12" ht="20.25" customHeight="1" x14ac:dyDescent="0.15">
      <c r="A10" s="927"/>
      <c r="B10" s="916"/>
      <c r="C10" s="229"/>
      <c r="D10" s="228" t="s">
        <v>290</v>
      </c>
      <c r="E10" s="44">
        <v>2</v>
      </c>
      <c r="F10" s="42">
        <v>2</v>
      </c>
      <c r="G10" s="42">
        <v>0</v>
      </c>
      <c r="H10" s="42">
        <v>2</v>
      </c>
      <c r="I10" s="42">
        <v>0</v>
      </c>
      <c r="J10" s="42">
        <v>0</v>
      </c>
      <c r="K10" s="42">
        <v>0</v>
      </c>
      <c r="L10" s="43">
        <v>0</v>
      </c>
    </row>
    <row r="11" spans="1:12" ht="20.25" customHeight="1" x14ac:dyDescent="0.15">
      <c r="A11" s="910"/>
      <c r="B11" s="917" t="s">
        <v>60</v>
      </c>
      <c r="C11" s="902" t="s">
        <v>13</v>
      </c>
      <c r="D11" s="903"/>
      <c r="E11" s="27">
        <v>4202</v>
      </c>
      <c r="F11" s="70">
        <v>3554</v>
      </c>
      <c r="G11" s="70">
        <v>0</v>
      </c>
      <c r="H11" s="70">
        <v>377</v>
      </c>
      <c r="I11" s="70">
        <v>569</v>
      </c>
      <c r="J11" s="70">
        <v>654</v>
      </c>
      <c r="K11" s="70">
        <v>405</v>
      </c>
      <c r="L11" s="41">
        <v>1549</v>
      </c>
    </row>
    <row r="12" spans="1:12" ht="20.25" customHeight="1" x14ac:dyDescent="0.15">
      <c r="A12" s="910"/>
      <c r="B12" s="914"/>
      <c r="C12" s="229"/>
      <c r="D12" s="228" t="s">
        <v>290</v>
      </c>
      <c r="E12" s="61">
        <v>3519</v>
      </c>
      <c r="F12" s="44">
        <v>2962</v>
      </c>
      <c r="G12" s="42">
        <v>0</v>
      </c>
      <c r="H12" s="44">
        <v>267</v>
      </c>
      <c r="I12" s="44">
        <v>446</v>
      </c>
      <c r="J12" s="44">
        <v>564</v>
      </c>
      <c r="K12" s="44">
        <v>347</v>
      </c>
      <c r="L12" s="45">
        <v>1338</v>
      </c>
    </row>
    <row r="13" spans="1:12" ht="19.5" customHeight="1" x14ac:dyDescent="0.15">
      <c r="A13" s="910"/>
      <c r="B13" s="917" t="s">
        <v>61</v>
      </c>
      <c r="C13" s="902" t="s">
        <v>13</v>
      </c>
      <c r="D13" s="903"/>
      <c r="E13" s="27">
        <v>2840</v>
      </c>
      <c r="F13" s="70">
        <v>2572</v>
      </c>
      <c r="G13" s="70">
        <v>0</v>
      </c>
      <c r="H13" s="70">
        <v>131</v>
      </c>
      <c r="I13" s="70">
        <v>112</v>
      </c>
      <c r="J13" s="70">
        <v>195</v>
      </c>
      <c r="K13" s="70">
        <v>265</v>
      </c>
      <c r="L13" s="41">
        <v>1869</v>
      </c>
    </row>
    <row r="14" spans="1:12" ht="19.5" customHeight="1" x14ac:dyDescent="0.15">
      <c r="A14" s="910"/>
      <c r="B14" s="914"/>
      <c r="C14" s="229"/>
      <c r="D14" s="228" t="s">
        <v>290</v>
      </c>
      <c r="E14" s="61">
        <v>1697</v>
      </c>
      <c r="F14" s="44">
        <v>1480</v>
      </c>
      <c r="G14" s="42">
        <v>0</v>
      </c>
      <c r="H14" s="44">
        <v>81</v>
      </c>
      <c r="I14" s="44">
        <v>68</v>
      </c>
      <c r="J14" s="44">
        <v>127</v>
      </c>
      <c r="K14" s="44">
        <v>183</v>
      </c>
      <c r="L14" s="45">
        <v>1021</v>
      </c>
    </row>
    <row r="15" spans="1:12" ht="19.5" customHeight="1" x14ac:dyDescent="0.15">
      <c r="A15" s="550"/>
      <c r="B15" s="326" t="s">
        <v>291</v>
      </c>
      <c r="C15" s="902" t="s">
        <v>13</v>
      </c>
      <c r="D15" s="903"/>
      <c r="E15" s="27">
        <v>1072</v>
      </c>
      <c r="F15" s="70">
        <v>1052</v>
      </c>
      <c r="G15" s="70">
        <v>0</v>
      </c>
      <c r="H15" s="70">
        <v>0</v>
      </c>
      <c r="I15" s="70">
        <v>0</v>
      </c>
      <c r="J15" s="70">
        <v>0</v>
      </c>
      <c r="K15" s="70">
        <v>0</v>
      </c>
      <c r="L15" s="41">
        <v>1052</v>
      </c>
    </row>
    <row r="16" spans="1:12" ht="19.5" customHeight="1" x14ac:dyDescent="0.15">
      <c r="A16" s="550"/>
      <c r="B16" s="327" t="s">
        <v>292</v>
      </c>
      <c r="C16" s="229"/>
      <c r="D16" s="228" t="s">
        <v>290</v>
      </c>
      <c r="E16" s="61">
        <v>896</v>
      </c>
      <c r="F16" s="44">
        <v>876</v>
      </c>
      <c r="G16" s="42">
        <v>0</v>
      </c>
      <c r="H16" s="42">
        <v>0</v>
      </c>
      <c r="I16" s="42">
        <v>0</v>
      </c>
      <c r="J16" s="42">
        <v>0</v>
      </c>
      <c r="K16" s="42">
        <v>0</v>
      </c>
      <c r="L16" s="45">
        <v>876</v>
      </c>
    </row>
    <row r="17" spans="1:12" ht="19.5" customHeight="1" x14ac:dyDescent="0.15">
      <c r="A17" s="928"/>
      <c r="B17" s="918" t="s">
        <v>268</v>
      </c>
      <c r="C17" s="902" t="s">
        <v>13</v>
      </c>
      <c r="D17" s="903"/>
      <c r="E17" s="27">
        <v>1545</v>
      </c>
      <c r="F17" s="70">
        <v>1418</v>
      </c>
      <c r="G17" s="70">
        <v>0</v>
      </c>
      <c r="H17" s="70">
        <v>62</v>
      </c>
      <c r="I17" s="70">
        <v>101</v>
      </c>
      <c r="J17" s="70">
        <v>126</v>
      </c>
      <c r="K17" s="70">
        <v>96</v>
      </c>
      <c r="L17" s="41">
        <v>1033</v>
      </c>
    </row>
    <row r="18" spans="1:12" ht="19.5" customHeight="1" x14ac:dyDescent="0.15">
      <c r="A18" s="928"/>
      <c r="B18" s="919"/>
      <c r="C18" s="229"/>
      <c r="D18" s="228" t="s">
        <v>290</v>
      </c>
      <c r="E18" s="61">
        <v>1145</v>
      </c>
      <c r="F18" s="44">
        <v>1041</v>
      </c>
      <c r="G18" s="42">
        <v>0</v>
      </c>
      <c r="H18" s="44">
        <v>35</v>
      </c>
      <c r="I18" s="44">
        <v>69</v>
      </c>
      <c r="J18" s="44">
        <v>102</v>
      </c>
      <c r="K18" s="44">
        <v>77</v>
      </c>
      <c r="L18" s="45">
        <v>758</v>
      </c>
    </row>
    <row r="19" spans="1:12" ht="19.5" customHeight="1" x14ac:dyDescent="0.15">
      <c r="A19" s="910"/>
      <c r="B19" s="917" t="s">
        <v>565</v>
      </c>
      <c r="C19" s="902" t="s">
        <v>13</v>
      </c>
      <c r="D19" s="903"/>
      <c r="E19" s="27">
        <v>3273</v>
      </c>
      <c r="F19" s="70">
        <v>3087</v>
      </c>
      <c r="G19" s="70">
        <v>0</v>
      </c>
      <c r="H19" s="70">
        <v>53</v>
      </c>
      <c r="I19" s="70">
        <v>122</v>
      </c>
      <c r="J19" s="70">
        <v>171</v>
      </c>
      <c r="K19" s="70">
        <v>364</v>
      </c>
      <c r="L19" s="41">
        <v>2377</v>
      </c>
    </row>
    <row r="20" spans="1:12" ht="19.5" customHeight="1" x14ac:dyDescent="0.15">
      <c r="A20" s="910"/>
      <c r="B20" s="914"/>
      <c r="C20" s="229"/>
      <c r="D20" s="228" t="s">
        <v>290</v>
      </c>
      <c r="E20" s="61">
        <v>2792</v>
      </c>
      <c r="F20" s="44">
        <v>2628</v>
      </c>
      <c r="G20" s="42">
        <v>0</v>
      </c>
      <c r="H20" s="44">
        <v>40</v>
      </c>
      <c r="I20" s="44">
        <v>97</v>
      </c>
      <c r="J20" s="44">
        <v>143</v>
      </c>
      <c r="K20" s="44">
        <v>302</v>
      </c>
      <c r="L20" s="45">
        <v>2046</v>
      </c>
    </row>
    <row r="21" spans="1:12" ht="19.5" customHeight="1" x14ac:dyDescent="0.15">
      <c r="A21" s="910"/>
      <c r="B21" s="917" t="s">
        <v>62</v>
      </c>
      <c r="C21" s="902" t="s">
        <v>13</v>
      </c>
      <c r="D21" s="903"/>
      <c r="E21" s="27">
        <v>15407</v>
      </c>
      <c r="F21" s="70">
        <v>13834</v>
      </c>
      <c r="G21" s="70">
        <v>0</v>
      </c>
      <c r="H21" s="70">
        <v>943</v>
      </c>
      <c r="I21" s="70">
        <v>1563</v>
      </c>
      <c r="J21" s="70">
        <v>1886</v>
      </c>
      <c r="K21" s="70">
        <v>1327</v>
      </c>
      <c r="L21" s="41">
        <v>8115</v>
      </c>
    </row>
    <row r="22" spans="1:12" ht="19.5" customHeight="1" x14ac:dyDescent="0.15">
      <c r="A22" s="910"/>
      <c r="B22" s="914"/>
      <c r="C22" s="229"/>
      <c r="D22" s="228" t="s">
        <v>290</v>
      </c>
      <c r="E22" s="61">
        <v>9207</v>
      </c>
      <c r="F22" s="44">
        <v>8108</v>
      </c>
      <c r="G22" s="42">
        <v>0</v>
      </c>
      <c r="H22" s="44">
        <v>460</v>
      </c>
      <c r="I22" s="44">
        <v>882</v>
      </c>
      <c r="J22" s="44">
        <v>1058</v>
      </c>
      <c r="K22" s="44">
        <v>903</v>
      </c>
      <c r="L22" s="45">
        <v>4805</v>
      </c>
    </row>
    <row r="23" spans="1:12" ht="19.5" customHeight="1" x14ac:dyDescent="0.15">
      <c r="A23" s="910"/>
      <c r="B23" s="917" t="s">
        <v>293</v>
      </c>
      <c r="C23" s="902" t="s">
        <v>13</v>
      </c>
      <c r="D23" s="903"/>
      <c r="E23" s="27">
        <v>1009</v>
      </c>
      <c r="F23" s="70">
        <v>952</v>
      </c>
      <c r="G23" s="70">
        <v>0</v>
      </c>
      <c r="H23" s="70">
        <v>57</v>
      </c>
      <c r="I23" s="70">
        <v>129</v>
      </c>
      <c r="J23" s="70">
        <v>252</v>
      </c>
      <c r="K23" s="70">
        <v>107</v>
      </c>
      <c r="L23" s="41">
        <v>407</v>
      </c>
    </row>
    <row r="24" spans="1:12" ht="19.5" customHeight="1" x14ac:dyDescent="0.15">
      <c r="A24" s="910"/>
      <c r="B24" s="914"/>
      <c r="C24" s="229"/>
      <c r="D24" s="228" t="s">
        <v>290</v>
      </c>
      <c r="E24" s="61">
        <v>452</v>
      </c>
      <c r="F24" s="44">
        <v>415</v>
      </c>
      <c r="G24" s="42">
        <v>0</v>
      </c>
      <c r="H24" s="44">
        <v>25</v>
      </c>
      <c r="I24" s="44">
        <v>66</v>
      </c>
      <c r="J24" s="44">
        <v>136</v>
      </c>
      <c r="K24" s="44">
        <v>33</v>
      </c>
      <c r="L24" s="45">
        <v>155</v>
      </c>
    </row>
    <row r="25" spans="1:12" ht="19.5" customHeight="1" x14ac:dyDescent="0.15">
      <c r="A25" s="910"/>
      <c r="B25" s="917" t="s">
        <v>569</v>
      </c>
      <c r="C25" s="902" t="s">
        <v>13</v>
      </c>
      <c r="D25" s="903"/>
      <c r="E25" s="27">
        <v>1602</v>
      </c>
      <c r="F25" s="70">
        <v>802</v>
      </c>
      <c r="G25" s="70">
        <v>0</v>
      </c>
      <c r="H25" s="70">
        <v>208</v>
      </c>
      <c r="I25" s="70">
        <v>155</v>
      </c>
      <c r="J25" s="70">
        <v>162</v>
      </c>
      <c r="K25" s="70">
        <v>97</v>
      </c>
      <c r="L25" s="41">
        <v>180</v>
      </c>
    </row>
    <row r="26" spans="1:12" ht="19.5" customHeight="1" x14ac:dyDescent="0.15">
      <c r="A26" s="910"/>
      <c r="B26" s="914"/>
      <c r="C26" s="229"/>
      <c r="D26" s="228" t="s">
        <v>290</v>
      </c>
      <c r="E26" s="61">
        <v>1034</v>
      </c>
      <c r="F26" s="44">
        <v>483</v>
      </c>
      <c r="G26" s="42">
        <v>0</v>
      </c>
      <c r="H26" s="44">
        <v>97</v>
      </c>
      <c r="I26" s="44">
        <v>103</v>
      </c>
      <c r="J26" s="44">
        <v>114</v>
      </c>
      <c r="K26" s="44">
        <v>65</v>
      </c>
      <c r="L26" s="45">
        <v>104</v>
      </c>
    </row>
    <row r="27" spans="1:12" ht="19.5" customHeight="1" x14ac:dyDescent="0.15">
      <c r="A27" s="550"/>
      <c r="B27" s="552" t="s">
        <v>566</v>
      </c>
      <c r="C27" s="902" t="s">
        <v>13</v>
      </c>
      <c r="D27" s="903"/>
      <c r="E27" s="27">
        <v>2175</v>
      </c>
      <c r="F27" s="70">
        <v>1783</v>
      </c>
      <c r="G27" s="70">
        <v>0</v>
      </c>
      <c r="H27" s="70">
        <v>262</v>
      </c>
      <c r="I27" s="70">
        <v>267</v>
      </c>
      <c r="J27" s="70">
        <v>373</v>
      </c>
      <c r="K27" s="70">
        <v>215</v>
      </c>
      <c r="L27" s="41">
        <v>666</v>
      </c>
    </row>
    <row r="28" spans="1:12" ht="19.5" customHeight="1" x14ac:dyDescent="0.15">
      <c r="A28" s="550"/>
      <c r="B28" s="551" t="s">
        <v>294</v>
      </c>
      <c r="C28" s="229"/>
      <c r="D28" s="228" t="s">
        <v>290</v>
      </c>
      <c r="E28" s="61">
        <v>1517</v>
      </c>
      <c r="F28" s="44">
        <v>1193</v>
      </c>
      <c r="G28" s="42">
        <v>0</v>
      </c>
      <c r="H28" s="44">
        <v>141</v>
      </c>
      <c r="I28" s="44">
        <v>164</v>
      </c>
      <c r="J28" s="44">
        <v>267</v>
      </c>
      <c r="K28" s="44">
        <v>146</v>
      </c>
      <c r="L28" s="45">
        <v>475</v>
      </c>
    </row>
    <row r="29" spans="1:12" ht="19.5" customHeight="1" x14ac:dyDescent="0.15">
      <c r="A29" s="550"/>
      <c r="B29" s="326" t="s">
        <v>567</v>
      </c>
      <c r="C29" s="902" t="s">
        <v>13</v>
      </c>
      <c r="D29" s="903"/>
      <c r="E29" s="27">
        <v>3866</v>
      </c>
      <c r="F29" s="70">
        <v>3088</v>
      </c>
      <c r="G29" s="70">
        <v>0</v>
      </c>
      <c r="H29" s="70">
        <v>518</v>
      </c>
      <c r="I29" s="70">
        <v>611</v>
      </c>
      <c r="J29" s="70">
        <v>697</v>
      </c>
      <c r="K29" s="70">
        <v>455</v>
      </c>
      <c r="L29" s="41">
        <v>807</v>
      </c>
    </row>
    <row r="30" spans="1:12" ht="19.5" customHeight="1" x14ac:dyDescent="0.15">
      <c r="A30" s="550"/>
      <c r="B30" s="555" t="s">
        <v>210</v>
      </c>
      <c r="C30" s="229"/>
      <c r="D30" s="228" t="s">
        <v>290</v>
      </c>
      <c r="E30" s="62">
        <v>1526</v>
      </c>
      <c r="F30" s="44">
        <v>1192</v>
      </c>
      <c r="G30" s="42">
        <v>0</v>
      </c>
      <c r="H30" s="44">
        <v>148</v>
      </c>
      <c r="I30" s="44">
        <v>201</v>
      </c>
      <c r="J30" s="44">
        <v>248</v>
      </c>
      <c r="K30" s="44">
        <v>226</v>
      </c>
      <c r="L30" s="45">
        <v>369</v>
      </c>
    </row>
    <row r="31" spans="1:12" ht="19.5" customHeight="1" x14ac:dyDescent="0.15">
      <c r="A31" s="226"/>
      <c r="B31" s="328" t="s">
        <v>568</v>
      </c>
      <c r="C31" s="902" t="s">
        <v>13</v>
      </c>
      <c r="D31" s="903"/>
      <c r="E31" s="27">
        <v>1698</v>
      </c>
      <c r="F31" s="70">
        <v>1259</v>
      </c>
      <c r="G31" s="70">
        <v>0</v>
      </c>
      <c r="H31" s="70">
        <v>323</v>
      </c>
      <c r="I31" s="70">
        <v>185</v>
      </c>
      <c r="J31" s="70">
        <v>151</v>
      </c>
      <c r="K31" s="70">
        <v>195</v>
      </c>
      <c r="L31" s="41">
        <v>405</v>
      </c>
    </row>
    <row r="32" spans="1:12" ht="19.5" customHeight="1" x14ac:dyDescent="0.15">
      <c r="A32" s="556"/>
      <c r="B32" s="329" t="s">
        <v>342</v>
      </c>
      <c r="C32" s="229"/>
      <c r="D32" s="228" t="s">
        <v>290</v>
      </c>
      <c r="E32" s="61">
        <v>760</v>
      </c>
      <c r="F32" s="44">
        <v>569</v>
      </c>
      <c r="G32" s="42">
        <v>0</v>
      </c>
      <c r="H32" s="44">
        <v>71</v>
      </c>
      <c r="I32" s="44">
        <v>94</v>
      </c>
      <c r="J32" s="44">
        <v>86</v>
      </c>
      <c r="K32" s="44">
        <v>110</v>
      </c>
      <c r="L32" s="45">
        <v>208</v>
      </c>
    </row>
    <row r="33" spans="1:12" ht="19.5" customHeight="1" x14ac:dyDescent="0.15">
      <c r="A33" s="910"/>
      <c r="B33" s="922" t="s">
        <v>205</v>
      </c>
      <c r="C33" s="902" t="s">
        <v>13</v>
      </c>
      <c r="D33" s="903"/>
      <c r="E33" s="27">
        <v>1226</v>
      </c>
      <c r="F33" s="70">
        <v>947</v>
      </c>
      <c r="G33" s="70">
        <v>0</v>
      </c>
      <c r="H33" s="70">
        <v>149</v>
      </c>
      <c r="I33" s="70">
        <v>154</v>
      </c>
      <c r="J33" s="70">
        <v>52</v>
      </c>
      <c r="K33" s="70">
        <v>94</v>
      </c>
      <c r="L33" s="41">
        <v>498</v>
      </c>
    </row>
    <row r="34" spans="1:12" ht="19.5" customHeight="1" x14ac:dyDescent="0.15">
      <c r="A34" s="910"/>
      <c r="B34" s="923"/>
      <c r="C34" s="229"/>
      <c r="D34" s="228" t="s">
        <v>290</v>
      </c>
      <c r="E34" s="61">
        <v>588</v>
      </c>
      <c r="F34" s="44">
        <v>468</v>
      </c>
      <c r="G34" s="42">
        <v>0</v>
      </c>
      <c r="H34" s="44">
        <v>59</v>
      </c>
      <c r="I34" s="44">
        <v>70</v>
      </c>
      <c r="J34" s="44">
        <v>26</v>
      </c>
      <c r="K34" s="44">
        <v>51</v>
      </c>
      <c r="L34" s="45">
        <v>262</v>
      </c>
    </row>
    <row r="35" spans="1:12" ht="19.5" customHeight="1" x14ac:dyDescent="0.15">
      <c r="A35" s="910"/>
      <c r="B35" s="922" t="s">
        <v>206</v>
      </c>
      <c r="C35" s="902" t="s">
        <v>13</v>
      </c>
      <c r="D35" s="903"/>
      <c r="E35" s="27">
        <v>8074</v>
      </c>
      <c r="F35" s="70">
        <v>7585</v>
      </c>
      <c r="G35" s="70">
        <v>0</v>
      </c>
      <c r="H35" s="70">
        <v>357</v>
      </c>
      <c r="I35" s="70">
        <v>958</v>
      </c>
      <c r="J35" s="70">
        <v>878</v>
      </c>
      <c r="K35" s="70">
        <v>793</v>
      </c>
      <c r="L35" s="41">
        <v>4599</v>
      </c>
    </row>
    <row r="36" spans="1:12" ht="19.5" customHeight="1" x14ac:dyDescent="0.15">
      <c r="A36" s="910"/>
      <c r="B36" s="923"/>
      <c r="C36" s="229"/>
      <c r="D36" s="228" t="s">
        <v>290</v>
      </c>
      <c r="E36" s="61">
        <v>2364</v>
      </c>
      <c r="F36" s="44">
        <v>2077</v>
      </c>
      <c r="G36" s="42">
        <v>0</v>
      </c>
      <c r="H36" s="44">
        <v>61</v>
      </c>
      <c r="I36" s="44">
        <v>222</v>
      </c>
      <c r="J36" s="44">
        <v>234</v>
      </c>
      <c r="K36" s="44">
        <v>213</v>
      </c>
      <c r="L36" s="45">
        <v>1347</v>
      </c>
    </row>
    <row r="37" spans="1:12" ht="19.5" customHeight="1" x14ac:dyDescent="0.15">
      <c r="A37" s="910"/>
      <c r="B37" s="922" t="s">
        <v>266</v>
      </c>
      <c r="C37" s="902" t="s">
        <v>13</v>
      </c>
      <c r="D37" s="903"/>
      <c r="E37" s="27">
        <v>367</v>
      </c>
      <c r="F37" s="70">
        <v>367</v>
      </c>
      <c r="G37" s="70">
        <v>0</v>
      </c>
      <c r="H37" s="70">
        <v>31</v>
      </c>
      <c r="I37" s="70">
        <v>56</v>
      </c>
      <c r="J37" s="70">
        <v>0</v>
      </c>
      <c r="K37" s="70">
        <v>0</v>
      </c>
      <c r="L37" s="41">
        <v>280</v>
      </c>
    </row>
    <row r="38" spans="1:12" ht="19.5" customHeight="1" x14ac:dyDescent="0.15">
      <c r="A38" s="910"/>
      <c r="B38" s="923"/>
      <c r="C38" s="229"/>
      <c r="D38" s="228" t="s">
        <v>290</v>
      </c>
      <c r="E38" s="61">
        <v>251</v>
      </c>
      <c r="F38" s="44">
        <v>251</v>
      </c>
      <c r="G38" s="42">
        <v>0</v>
      </c>
      <c r="H38" s="44">
        <v>12</v>
      </c>
      <c r="I38" s="44">
        <v>22</v>
      </c>
      <c r="J38" s="42">
        <v>0</v>
      </c>
      <c r="K38" s="42">
        <v>0</v>
      </c>
      <c r="L38" s="45">
        <v>217</v>
      </c>
    </row>
    <row r="39" spans="1:12" ht="19.5" customHeight="1" x14ac:dyDescent="0.15">
      <c r="A39" s="550"/>
      <c r="B39" s="554" t="s">
        <v>207</v>
      </c>
      <c r="C39" s="902" t="s">
        <v>13</v>
      </c>
      <c r="D39" s="903"/>
      <c r="E39" s="27">
        <v>6986</v>
      </c>
      <c r="F39" s="70">
        <v>6289</v>
      </c>
      <c r="G39" s="70">
        <v>0</v>
      </c>
      <c r="H39" s="70">
        <v>297</v>
      </c>
      <c r="I39" s="70">
        <v>333</v>
      </c>
      <c r="J39" s="70">
        <v>549</v>
      </c>
      <c r="K39" s="70">
        <v>296</v>
      </c>
      <c r="L39" s="41">
        <v>4814</v>
      </c>
    </row>
    <row r="40" spans="1:12" ht="19.5" customHeight="1" thickBot="1" x14ac:dyDescent="0.2">
      <c r="A40" s="227"/>
      <c r="B40" s="330" t="s">
        <v>63</v>
      </c>
      <c r="C40" s="230"/>
      <c r="D40" s="200" t="s">
        <v>290</v>
      </c>
      <c r="E40" s="63">
        <v>3789</v>
      </c>
      <c r="F40" s="47">
        <v>3262</v>
      </c>
      <c r="G40" s="46">
        <v>0</v>
      </c>
      <c r="H40" s="47">
        <v>172</v>
      </c>
      <c r="I40" s="47">
        <v>228</v>
      </c>
      <c r="J40" s="47">
        <v>368</v>
      </c>
      <c r="K40" s="47">
        <v>195</v>
      </c>
      <c r="L40" s="48">
        <v>2299</v>
      </c>
    </row>
    <row r="41" spans="1:12" ht="20.25" customHeight="1" x14ac:dyDescent="0.15">
      <c r="A41" s="538" t="s">
        <v>267</v>
      </c>
      <c r="B41" s="538"/>
      <c r="C41" s="553"/>
      <c r="D41" s="553"/>
      <c r="E41" s="553"/>
      <c r="F41" s="538"/>
      <c r="G41" s="538"/>
      <c r="H41" s="538"/>
      <c r="I41" s="538"/>
      <c r="J41" s="538"/>
      <c r="K41" s="538"/>
      <c r="L41" s="2" t="s">
        <v>527</v>
      </c>
    </row>
    <row r="42" spans="1:12" ht="20.25" customHeight="1" x14ac:dyDescent="0.15">
      <c r="J42" s="3"/>
    </row>
    <row r="43" spans="1:12" ht="20.25" customHeight="1" x14ac:dyDescent="0.15"/>
    <row r="44" spans="1:12" ht="20.25" customHeight="1" x14ac:dyDescent="0.15"/>
    <row r="45" spans="1:12" ht="20.25" customHeight="1" x14ac:dyDescent="0.15"/>
    <row r="46" spans="1:12" ht="20.25" customHeight="1" x14ac:dyDescent="0.15"/>
    <row r="47" spans="1:12" ht="20.25" customHeight="1" x14ac:dyDescent="0.15"/>
    <row r="48" spans="1:12" ht="20.25" customHeight="1" x14ac:dyDescent="0.15"/>
    <row r="49" ht="20.25" customHeight="1" x14ac:dyDescent="0.15"/>
    <row r="50" ht="20.25" customHeight="1" x14ac:dyDescent="0.15"/>
    <row r="51" ht="20.25" customHeight="1" x14ac:dyDescent="0.15"/>
  </sheetData>
  <sheetProtection sheet="1"/>
  <mergeCells count="47">
    <mergeCell ref="A2:D4"/>
    <mergeCell ref="B33:B34"/>
    <mergeCell ref="B35:B36"/>
    <mergeCell ref="B37:B38"/>
    <mergeCell ref="A5:B6"/>
    <mergeCell ref="C5:D5"/>
    <mergeCell ref="A37:A38"/>
    <mergeCell ref="A7:A8"/>
    <mergeCell ref="A9:A10"/>
    <mergeCell ref="A33:A34"/>
    <mergeCell ref="A11:A12"/>
    <mergeCell ref="A13:A14"/>
    <mergeCell ref="A17:A18"/>
    <mergeCell ref="A21:A22"/>
    <mergeCell ref="C7:D7"/>
    <mergeCell ref="C9:D9"/>
    <mergeCell ref="E2:E4"/>
    <mergeCell ref="F2:L2"/>
    <mergeCell ref="A25:A26"/>
    <mergeCell ref="A35:A36"/>
    <mergeCell ref="A23:A24"/>
    <mergeCell ref="A19:A20"/>
    <mergeCell ref="F3:F4"/>
    <mergeCell ref="B7:B8"/>
    <mergeCell ref="B9:B10"/>
    <mergeCell ref="B11:B12"/>
    <mergeCell ref="B13:B14"/>
    <mergeCell ref="B17:B18"/>
    <mergeCell ref="B19:B20"/>
    <mergeCell ref="B21:B22"/>
    <mergeCell ref="B23:B24"/>
    <mergeCell ref="B25:B26"/>
    <mergeCell ref="C11:D11"/>
    <mergeCell ref="C13:D13"/>
    <mergeCell ref="C15:D15"/>
    <mergeCell ref="C17:D17"/>
    <mergeCell ref="C19:D19"/>
    <mergeCell ref="C21:D21"/>
    <mergeCell ref="C23:D23"/>
    <mergeCell ref="C25:D25"/>
    <mergeCell ref="C37:D37"/>
    <mergeCell ref="C39:D39"/>
    <mergeCell ref="C27:D27"/>
    <mergeCell ref="C29:D29"/>
    <mergeCell ref="C31:D31"/>
    <mergeCell ref="C33:D33"/>
    <mergeCell ref="C35:D35"/>
  </mergeCells>
  <phoneticPr fontId="8"/>
  <conditionalFormatting sqref="C5 D6:L6 E5:L5 E7:L40">
    <cfRule type="expression" dxfId="23" priority="18">
      <formula>MOD(ROW(),2)=0</formula>
    </cfRule>
  </conditionalFormatting>
  <conditionalFormatting sqref="C7 D8">
    <cfRule type="expression" dxfId="22" priority="17">
      <formula>MOD(ROW(),2)=0</formula>
    </cfRule>
  </conditionalFormatting>
  <conditionalFormatting sqref="C9 D10">
    <cfRule type="expression" dxfId="21" priority="16">
      <formula>MOD(ROW(),2)=0</formula>
    </cfRule>
  </conditionalFormatting>
  <conditionalFormatting sqref="C11 D12">
    <cfRule type="expression" dxfId="20" priority="15">
      <formula>MOD(ROW(),2)=0</formula>
    </cfRule>
  </conditionalFormatting>
  <conditionalFormatting sqref="C13 D14">
    <cfRule type="expression" dxfId="19" priority="14">
      <formula>MOD(ROW(),2)=0</formula>
    </cfRule>
  </conditionalFormatting>
  <conditionalFormatting sqref="C15 D16">
    <cfRule type="expression" dxfId="18" priority="13">
      <formula>MOD(ROW(),2)=0</formula>
    </cfRule>
  </conditionalFormatting>
  <conditionalFormatting sqref="C17 D18">
    <cfRule type="expression" dxfId="17" priority="12">
      <formula>MOD(ROW(),2)=0</formula>
    </cfRule>
  </conditionalFormatting>
  <conditionalFormatting sqref="C19 D20">
    <cfRule type="expression" dxfId="16" priority="11">
      <formula>MOD(ROW(),2)=0</formula>
    </cfRule>
  </conditionalFormatting>
  <conditionalFormatting sqref="C21 D22">
    <cfRule type="expression" dxfId="15" priority="10">
      <formula>MOD(ROW(),2)=0</formula>
    </cfRule>
  </conditionalFormatting>
  <conditionalFormatting sqref="C23 D24">
    <cfRule type="expression" dxfId="14" priority="9">
      <formula>MOD(ROW(),2)=0</formula>
    </cfRule>
  </conditionalFormatting>
  <conditionalFormatting sqref="C25 D26">
    <cfRule type="expression" dxfId="13" priority="8">
      <formula>MOD(ROW(),2)=0</formula>
    </cfRule>
  </conditionalFormatting>
  <conditionalFormatting sqref="C27 D28">
    <cfRule type="expression" dxfId="12" priority="7">
      <formula>MOD(ROW(),2)=0</formula>
    </cfRule>
  </conditionalFormatting>
  <conditionalFormatting sqref="C29 D30">
    <cfRule type="expression" dxfId="11" priority="6">
      <formula>MOD(ROW(),2)=0</formula>
    </cfRule>
  </conditionalFormatting>
  <conditionalFormatting sqref="C31 D32">
    <cfRule type="expression" dxfId="10" priority="5">
      <formula>MOD(ROW(),2)=0</formula>
    </cfRule>
  </conditionalFormatting>
  <conditionalFormatting sqref="C33 D34">
    <cfRule type="expression" dxfId="9" priority="4">
      <formula>MOD(ROW(),2)=0</formula>
    </cfRule>
  </conditionalFormatting>
  <conditionalFormatting sqref="C35 D36">
    <cfRule type="expression" dxfId="8" priority="3">
      <formula>MOD(ROW(),2)=0</formula>
    </cfRule>
  </conditionalFormatting>
  <conditionalFormatting sqref="C37 D38">
    <cfRule type="expression" dxfId="7" priority="2">
      <formula>MOD(ROW(),2)=0</formula>
    </cfRule>
  </conditionalFormatting>
  <conditionalFormatting sqref="C39 D40">
    <cfRule type="expression" dxfId="6"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34"/>
  <sheetViews>
    <sheetView view="pageBreakPreview" zoomScale="60" zoomScaleNormal="100" workbookViewId="0">
      <selection sqref="A1:K33"/>
    </sheetView>
  </sheetViews>
  <sheetFormatPr defaultColWidth="9.140625" defaultRowHeight="18.95" customHeight="1" x14ac:dyDescent="0.15"/>
  <cols>
    <col min="1" max="1" width="3.7109375" customWidth="1"/>
    <col min="2" max="2" width="1.7109375" customWidth="1"/>
    <col min="4" max="4" width="13.7109375" customWidth="1"/>
    <col min="5" max="5" width="14.28515625" customWidth="1"/>
    <col min="6" max="7" width="7.5703125" customWidth="1"/>
    <col min="8" max="8" width="14.28515625" customWidth="1"/>
    <col min="9" max="9" width="15.140625" customWidth="1"/>
    <col min="10" max="10" width="7.5703125" customWidth="1"/>
    <col min="11" max="11" width="8" customWidth="1"/>
    <col min="12" max="12" width="9.140625" customWidth="1"/>
    <col min="13" max="13" width="9.42578125" customWidth="1"/>
  </cols>
  <sheetData>
    <row r="1" spans="1:11" ht="15" customHeight="1" x14ac:dyDescent="0.15">
      <c r="A1" s="3" t="s">
        <v>405</v>
      </c>
      <c r="B1" s="3"/>
      <c r="C1" s="66"/>
      <c r="D1" s="553"/>
      <c r="E1" s="553"/>
      <c r="F1" s="553"/>
      <c r="G1" s="553"/>
      <c r="H1" s="553"/>
      <c r="I1" s="553"/>
      <c r="J1" s="553"/>
      <c r="K1" s="553"/>
    </row>
    <row r="2" spans="1:11" ht="5.0999999999999996" customHeight="1" x14ac:dyDescent="0.15">
      <c r="A2" s="170"/>
      <c r="B2" s="170"/>
      <c r="C2" s="66"/>
      <c r="D2" s="553"/>
      <c r="E2" s="553"/>
      <c r="F2" s="553"/>
      <c r="G2" s="553"/>
      <c r="H2" s="553"/>
      <c r="I2" s="553"/>
      <c r="J2" s="553"/>
      <c r="K2" s="553"/>
    </row>
    <row r="3" spans="1:11" s="171" customFormat="1" ht="66" customHeight="1" x14ac:dyDescent="0.15">
      <c r="A3" s="674" t="s">
        <v>483</v>
      </c>
      <c r="B3" s="674"/>
      <c r="C3" s="674"/>
      <c r="D3" s="674"/>
      <c r="E3" s="674"/>
      <c r="F3" s="674"/>
      <c r="G3" s="674"/>
      <c r="H3" s="674"/>
      <c r="I3" s="674"/>
      <c r="J3" s="674"/>
      <c r="K3" s="674"/>
    </row>
    <row r="4" spans="1:11" ht="15" customHeight="1" x14ac:dyDescent="0.15">
      <c r="A4" s="538"/>
      <c r="B4" s="538"/>
      <c r="C4" s="538"/>
      <c r="D4" s="538"/>
      <c r="E4" s="538"/>
      <c r="F4" s="538"/>
      <c r="G4" s="538"/>
      <c r="H4" s="538"/>
      <c r="I4" s="538"/>
      <c r="J4" s="538"/>
      <c r="K4" s="538"/>
    </row>
    <row r="5" spans="1:11" ht="15" customHeight="1" thickBot="1" x14ac:dyDescent="0.2">
      <c r="A5" s="538" t="s">
        <v>484</v>
      </c>
      <c r="B5" s="538"/>
      <c r="C5" s="538"/>
      <c r="D5" s="538"/>
      <c r="E5" s="538"/>
      <c r="F5" s="538"/>
      <c r="G5" s="538"/>
      <c r="H5" s="538"/>
      <c r="I5" s="939" t="s">
        <v>550</v>
      </c>
      <c r="J5" s="939"/>
      <c r="K5" s="939"/>
    </row>
    <row r="6" spans="1:11" ht="30" customHeight="1" x14ac:dyDescent="0.15">
      <c r="A6" s="940" t="s">
        <v>64</v>
      </c>
      <c r="B6" s="941"/>
      <c r="C6" s="941"/>
      <c r="D6" s="942"/>
      <c r="E6" s="558" t="s">
        <v>65</v>
      </c>
      <c r="F6" s="943" t="s">
        <v>409</v>
      </c>
      <c r="G6" s="942"/>
      <c r="H6" s="558" t="s">
        <v>410</v>
      </c>
      <c r="I6" s="558" t="s">
        <v>530</v>
      </c>
      <c r="J6" s="943" t="s">
        <v>548</v>
      </c>
      <c r="K6" s="944"/>
    </row>
    <row r="7" spans="1:11" ht="26.25" customHeight="1" x14ac:dyDescent="0.15">
      <c r="A7" s="933" t="s">
        <v>66</v>
      </c>
      <c r="B7" s="936" t="s">
        <v>67</v>
      </c>
      <c r="C7" s="937"/>
      <c r="D7" s="938"/>
      <c r="E7" s="246">
        <v>1443</v>
      </c>
      <c r="F7" s="945">
        <v>1231</v>
      </c>
      <c r="G7" s="945"/>
      <c r="H7" s="403">
        <v>809</v>
      </c>
      <c r="I7" s="403">
        <v>862</v>
      </c>
      <c r="J7" s="945">
        <v>1058</v>
      </c>
      <c r="K7" s="950"/>
    </row>
    <row r="8" spans="1:11" ht="26.25" customHeight="1" x14ac:dyDescent="0.15">
      <c r="A8" s="934"/>
      <c r="B8" s="244"/>
      <c r="C8" s="929" t="s">
        <v>68</v>
      </c>
      <c r="D8" s="930"/>
      <c r="E8" s="232">
        <v>508</v>
      </c>
      <c r="F8" s="946">
        <v>434</v>
      </c>
      <c r="G8" s="946"/>
      <c r="H8" s="173">
        <v>307</v>
      </c>
      <c r="I8" s="173">
        <v>341</v>
      </c>
      <c r="J8" s="946">
        <v>347</v>
      </c>
      <c r="K8" s="949"/>
    </row>
    <row r="9" spans="1:11" ht="26.25" customHeight="1" x14ac:dyDescent="0.15">
      <c r="A9" s="935"/>
      <c r="B9" s="245"/>
      <c r="C9" s="931" t="s">
        <v>69</v>
      </c>
      <c r="D9" s="932"/>
      <c r="E9" s="250">
        <v>935</v>
      </c>
      <c r="F9" s="947">
        <v>797</v>
      </c>
      <c r="G9" s="947"/>
      <c r="H9" s="401">
        <v>502</v>
      </c>
      <c r="I9" s="401">
        <v>521</v>
      </c>
      <c r="J9" s="947">
        <v>711</v>
      </c>
      <c r="K9" s="948"/>
    </row>
    <row r="10" spans="1:11" ht="26.25" customHeight="1" x14ac:dyDescent="0.15">
      <c r="A10" s="933" t="s">
        <v>13</v>
      </c>
      <c r="B10" s="936" t="s">
        <v>67</v>
      </c>
      <c r="C10" s="937"/>
      <c r="D10" s="938"/>
      <c r="E10" s="247">
        <v>14869</v>
      </c>
      <c r="F10" s="945">
        <v>14132</v>
      </c>
      <c r="G10" s="945"/>
      <c r="H10" s="400">
        <v>10620</v>
      </c>
      <c r="I10" s="400">
        <v>11551</v>
      </c>
      <c r="J10" s="945">
        <v>14266</v>
      </c>
      <c r="K10" s="950"/>
    </row>
    <row r="11" spans="1:11" ht="26.25" customHeight="1" x14ac:dyDescent="0.15">
      <c r="A11" s="934"/>
      <c r="B11" s="244"/>
      <c r="C11" s="929" t="s">
        <v>68</v>
      </c>
      <c r="D11" s="930"/>
      <c r="E11" s="232">
        <v>8298</v>
      </c>
      <c r="F11" s="946">
        <v>7913</v>
      </c>
      <c r="G11" s="946"/>
      <c r="H11" s="173">
        <v>5624</v>
      </c>
      <c r="I11" s="173">
        <v>5587</v>
      </c>
      <c r="J11" s="946">
        <v>6649</v>
      </c>
      <c r="K11" s="949"/>
    </row>
    <row r="12" spans="1:11" ht="26.25" customHeight="1" x14ac:dyDescent="0.15">
      <c r="A12" s="935"/>
      <c r="B12" s="245"/>
      <c r="C12" s="931" t="s">
        <v>69</v>
      </c>
      <c r="D12" s="932"/>
      <c r="E12" s="250">
        <v>6571</v>
      </c>
      <c r="F12" s="947">
        <v>6219</v>
      </c>
      <c r="G12" s="947"/>
      <c r="H12" s="401">
        <v>4996</v>
      </c>
      <c r="I12" s="401">
        <v>5964</v>
      </c>
      <c r="J12" s="947">
        <v>7617</v>
      </c>
      <c r="K12" s="948"/>
    </row>
    <row r="13" spans="1:11" ht="26.25" customHeight="1" x14ac:dyDescent="0.15">
      <c r="A13" s="951" t="s">
        <v>70</v>
      </c>
      <c r="B13" s="936" t="s">
        <v>67</v>
      </c>
      <c r="C13" s="937"/>
      <c r="D13" s="938"/>
      <c r="E13" s="247">
        <v>634996</v>
      </c>
      <c r="F13" s="945">
        <v>581507</v>
      </c>
      <c r="G13" s="945"/>
      <c r="H13" s="400">
        <v>501716</v>
      </c>
      <c r="I13" s="400">
        <v>528555</v>
      </c>
      <c r="J13" s="945">
        <v>563696</v>
      </c>
      <c r="K13" s="950"/>
    </row>
    <row r="14" spans="1:11" ht="26.25" customHeight="1" x14ac:dyDescent="0.15">
      <c r="A14" s="952"/>
      <c r="B14" s="248"/>
      <c r="C14" s="954" t="s">
        <v>71</v>
      </c>
      <c r="D14" s="955"/>
      <c r="E14" s="232">
        <v>534856</v>
      </c>
      <c r="F14" s="946">
        <v>467510</v>
      </c>
      <c r="G14" s="946"/>
      <c r="H14" s="173">
        <v>393117</v>
      </c>
      <c r="I14" s="173">
        <v>396407</v>
      </c>
      <c r="J14" s="946">
        <v>403643</v>
      </c>
      <c r="K14" s="949"/>
    </row>
    <row r="15" spans="1:11" ht="26.25" customHeight="1" thickBot="1" x14ac:dyDescent="0.2">
      <c r="A15" s="953"/>
      <c r="B15" s="249"/>
      <c r="C15" s="956" t="s">
        <v>72</v>
      </c>
      <c r="D15" s="957"/>
      <c r="E15" s="251">
        <v>100140</v>
      </c>
      <c r="F15" s="958">
        <v>113996</v>
      </c>
      <c r="G15" s="958"/>
      <c r="H15" s="402">
        <v>108599</v>
      </c>
      <c r="I15" s="402">
        <v>132148</v>
      </c>
      <c r="J15" s="958">
        <v>160053</v>
      </c>
      <c r="K15" s="963"/>
    </row>
    <row r="16" spans="1:11" ht="15" customHeight="1" x14ac:dyDescent="0.15">
      <c r="A16" s="538" t="s">
        <v>485</v>
      </c>
      <c r="B16" s="538"/>
      <c r="C16" s="538"/>
      <c r="D16" s="538"/>
      <c r="E16" s="538"/>
      <c r="F16" s="538"/>
      <c r="G16" s="538"/>
      <c r="H16" s="538"/>
      <c r="I16" s="538"/>
      <c r="J16" s="538"/>
      <c r="K16" s="2" t="s">
        <v>408</v>
      </c>
    </row>
    <row r="17" spans="1:11" ht="15" customHeight="1" x14ac:dyDescent="0.15">
      <c r="A17" s="538"/>
      <c r="B17" s="538"/>
      <c r="C17" s="538"/>
      <c r="D17" s="538"/>
      <c r="E17" s="538"/>
      <c r="F17" s="538"/>
      <c r="G17" s="538"/>
      <c r="H17" s="538"/>
      <c r="I17" s="538"/>
      <c r="J17" s="538"/>
      <c r="K17" s="2" t="s">
        <v>407</v>
      </c>
    </row>
    <row r="18" spans="1:11" ht="15" customHeight="1" x14ac:dyDescent="0.15">
      <c r="A18" s="538"/>
      <c r="B18" s="538"/>
      <c r="C18" s="538"/>
      <c r="D18" s="538"/>
      <c r="E18" s="538"/>
      <c r="F18" s="538"/>
      <c r="G18" s="538"/>
      <c r="H18" s="538"/>
      <c r="I18" s="538"/>
      <c r="J18" s="538"/>
      <c r="K18" s="2"/>
    </row>
    <row r="19" spans="1:11" ht="15" customHeight="1" x14ac:dyDescent="0.15">
      <c r="A19" s="538"/>
      <c r="B19" s="538"/>
      <c r="C19" s="538"/>
      <c r="D19" s="538"/>
      <c r="E19" s="538"/>
      <c r="F19" s="538"/>
      <c r="G19" s="538"/>
      <c r="H19" s="538"/>
      <c r="I19" s="538"/>
      <c r="J19" s="538"/>
      <c r="K19" s="2"/>
    </row>
    <row r="20" spans="1:11" ht="15" customHeight="1" thickBot="1" x14ac:dyDescent="0.2">
      <c r="A20" s="538" t="s">
        <v>570</v>
      </c>
      <c r="B20" s="538"/>
      <c r="C20" s="538"/>
      <c r="D20" s="538"/>
      <c r="E20" s="538"/>
      <c r="F20" s="538"/>
      <c r="G20" s="538"/>
      <c r="H20" s="538"/>
      <c r="I20" s="538"/>
      <c r="J20" s="538"/>
      <c r="K20" s="489" t="s">
        <v>412</v>
      </c>
    </row>
    <row r="21" spans="1:11" ht="24.95" customHeight="1" x14ac:dyDescent="0.15">
      <c r="A21" s="6"/>
      <c r="B21" s="26"/>
      <c r="C21" s="7"/>
      <c r="D21" s="943" t="s">
        <v>571</v>
      </c>
      <c r="E21" s="941"/>
      <c r="F21" s="941"/>
      <c r="G21" s="942"/>
      <c r="H21" s="964" t="s">
        <v>572</v>
      </c>
      <c r="I21" s="965"/>
      <c r="J21" s="965"/>
      <c r="K21" s="966"/>
    </row>
    <row r="22" spans="1:11" ht="24.95" customHeight="1" x14ac:dyDescent="0.15">
      <c r="A22" s="960" t="s">
        <v>73</v>
      </c>
      <c r="B22" s="921"/>
      <c r="C22" s="903"/>
      <c r="D22" s="961" t="s">
        <v>74</v>
      </c>
      <c r="E22" s="553" t="s">
        <v>343</v>
      </c>
      <c r="F22" s="954" t="s">
        <v>75</v>
      </c>
      <c r="G22" s="970"/>
      <c r="H22" s="968" t="s">
        <v>74</v>
      </c>
      <c r="I22" s="565" t="s">
        <v>343</v>
      </c>
      <c r="J22" s="662" t="s">
        <v>75</v>
      </c>
      <c r="K22" s="967"/>
    </row>
    <row r="23" spans="1:11" ht="24.95" customHeight="1" x14ac:dyDescent="0.15">
      <c r="A23" s="4"/>
      <c r="B23" s="29"/>
      <c r="C23" s="8"/>
      <c r="D23" s="962"/>
      <c r="E23" s="553" t="s">
        <v>76</v>
      </c>
      <c r="F23" s="429" t="s">
        <v>413</v>
      </c>
      <c r="G23" s="567" t="s">
        <v>77</v>
      </c>
      <c r="H23" s="969"/>
      <c r="I23" s="565" t="s">
        <v>76</v>
      </c>
      <c r="J23" s="430" t="s">
        <v>549</v>
      </c>
      <c r="K23" s="566" t="s">
        <v>77</v>
      </c>
    </row>
    <row r="24" spans="1:11" ht="26.25" customHeight="1" x14ac:dyDescent="0.15">
      <c r="A24" s="933" t="s">
        <v>66</v>
      </c>
      <c r="B24" s="936" t="s">
        <v>486</v>
      </c>
      <c r="C24" s="938"/>
      <c r="D24" s="234">
        <v>11810</v>
      </c>
      <c r="E24" s="214">
        <v>100</v>
      </c>
      <c r="F24" s="499">
        <v>5.0244553134726546</v>
      </c>
      <c r="G24" s="452">
        <v>0.71777933049609355</v>
      </c>
      <c r="H24" s="490">
        <v>12349</v>
      </c>
      <c r="I24" s="215">
        <v>100</v>
      </c>
      <c r="J24" s="504">
        <v>4.5639288738357431</v>
      </c>
      <c r="K24" s="494">
        <v>0.91278577476714862</v>
      </c>
    </row>
    <row r="25" spans="1:11" ht="26.25" customHeight="1" x14ac:dyDescent="0.15">
      <c r="A25" s="934"/>
      <c r="B25" s="252"/>
      <c r="C25" s="561" t="s">
        <v>68</v>
      </c>
      <c r="D25" s="212">
        <v>2275</v>
      </c>
      <c r="E25" s="209">
        <v>19.263336155800168</v>
      </c>
      <c r="F25" s="500">
        <v>9.4276094276094273</v>
      </c>
      <c r="G25" s="448">
        <v>1.3468013468013467</v>
      </c>
      <c r="H25" s="17">
        <v>2351</v>
      </c>
      <c r="I25" s="209">
        <v>19.037978783707182</v>
      </c>
      <c r="J25" s="500">
        <v>3.3406593406593466</v>
      </c>
      <c r="K25" s="495">
        <v>0.66813186813186931</v>
      </c>
    </row>
    <row r="26" spans="1:11" ht="26.25" customHeight="1" x14ac:dyDescent="0.15">
      <c r="A26" s="935"/>
      <c r="B26" s="253"/>
      <c r="C26" s="237" t="s">
        <v>69</v>
      </c>
      <c r="D26" s="235">
        <v>9535</v>
      </c>
      <c r="E26" s="236">
        <v>80.736663844199825</v>
      </c>
      <c r="F26" s="501">
        <v>4.0257473270783333</v>
      </c>
      <c r="G26" s="449">
        <v>0.57510676101119051</v>
      </c>
      <c r="H26" s="491">
        <v>9998</v>
      </c>
      <c r="I26" s="236">
        <v>80.962021216292811</v>
      </c>
      <c r="J26" s="501">
        <v>4.8557944415311916</v>
      </c>
      <c r="K26" s="496">
        <v>0.97115888830623831</v>
      </c>
    </row>
    <row r="27" spans="1:11" ht="26.25" customHeight="1" x14ac:dyDescent="0.15">
      <c r="A27" s="933" t="s">
        <v>13</v>
      </c>
      <c r="B27" s="936" t="s">
        <v>486</v>
      </c>
      <c r="C27" s="938"/>
      <c r="D27" s="213">
        <v>91198</v>
      </c>
      <c r="E27" s="208">
        <v>100.00000000000001</v>
      </c>
      <c r="F27" s="502">
        <v>13.224741141707844</v>
      </c>
      <c r="G27" s="450">
        <v>1.889248734529692</v>
      </c>
      <c r="H27" s="492">
        <v>96371</v>
      </c>
      <c r="I27" s="208">
        <v>100</v>
      </c>
      <c r="J27" s="502">
        <v>5.6722735147700654</v>
      </c>
      <c r="K27" s="497">
        <v>1.1344547029540131</v>
      </c>
    </row>
    <row r="28" spans="1:11" ht="26.25" customHeight="1" x14ac:dyDescent="0.15">
      <c r="A28" s="934"/>
      <c r="B28" s="252"/>
      <c r="C28" s="561" t="s">
        <v>68</v>
      </c>
      <c r="D28" s="212">
        <v>21829</v>
      </c>
      <c r="E28" s="209">
        <v>23.935831926138732</v>
      </c>
      <c r="F28" s="500">
        <v>6.1566891990468315</v>
      </c>
      <c r="G28" s="448">
        <v>0.87952702843526165</v>
      </c>
      <c r="H28" s="17">
        <v>24334</v>
      </c>
      <c r="I28" s="209">
        <v>25.250334644239448</v>
      </c>
      <c r="J28" s="500">
        <v>11.475560034816068</v>
      </c>
      <c r="K28" s="495">
        <v>2.2951120069632136</v>
      </c>
    </row>
    <row r="29" spans="1:11" ht="26.25" customHeight="1" x14ac:dyDescent="0.15">
      <c r="A29" s="935"/>
      <c r="B29" s="253"/>
      <c r="C29" s="237" t="s">
        <v>69</v>
      </c>
      <c r="D29" s="235">
        <v>69369</v>
      </c>
      <c r="E29" s="236">
        <v>76.064168073861282</v>
      </c>
      <c r="F29" s="501">
        <v>15.647766867279062</v>
      </c>
      <c r="G29" s="449">
        <v>2.2353952667541517</v>
      </c>
      <c r="H29" s="491">
        <v>72037</v>
      </c>
      <c r="I29" s="236">
        <v>74.749665355760555</v>
      </c>
      <c r="J29" s="501">
        <v>3.8460984013031663</v>
      </c>
      <c r="K29" s="496">
        <v>0.76921968026063325</v>
      </c>
    </row>
    <row r="30" spans="1:11" ht="26.25" customHeight="1" x14ac:dyDescent="0.15">
      <c r="A30" s="933" t="s">
        <v>70</v>
      </c>
      <c r="B30" s="936" t="s">
        <v>486</v>
      </c>
      <c r="C30" s="938"/>
      <c r="D30" s="213">
        <v>2726123</v>
      </c>
      <c r="E30" s="208">
        <v>100</v>
      </c>
      <c r="F30" s="502">
        <v>16.065192827273322</v>
      </c>
      <c r="G30" s="450">
        <v>2.2950275467533316</v>
      </c>
      <c r="H30" s="492">
        <v>2767184</v>
      </c>
      <c r="I30" s="208">
        <v>100.00003613782098</v>
      </c>
      <c r="J30" s="502">
        <v>1.5062049658067567</v>
      </c>
      <c r="K30" s="497">
        <v>0.30124099316135133</v>
      </c>
    </row>
    <row r="31" spans="1:11" ht="26.25" customHeight="1" x14ac:dyDescent="0.15">
      <c r="A31" s="934"/>
      <c r="B31" s="252"/>
      <c r="C31" s="561" t="s">
        <v>68</v>
      </c>
      <c r="D31" s="212">
        <v>1439283</v>
      </c>
      <c r="E31" s="209">
        <v>52.795967019829995</v>
      </c>
      <c r="F31" s="500">
        <v>10.11252373571458</v>
      </c>
      <c r="G31" s="448">
        <v>1.4446462479592257</v>
      </c>
      <c r="H31" s="17">
        <v>1465837</v>
      </c>
      <c r="I31" s="209">
        <v>52.972155086181473</v>
      </c>
      <c r="J31" s="500">
        <v>1.8449464073430955</v>
      </c>
      <c r="K31" s="495">
        <v>0.36898928146861909</v>
      </c>
    </row>
    <row r="32" spans="1:11" ht="26.25" customHeight="1" thickBot="1" x14ac:dyDescent="0.2">
      <c r="A32" s="959"/>
      <c r="B32" s="254"/>
      <c r="C32" s="239" t="s">
        <v>69</v>
      </c>
      <c r="D32" s="180">
        <v>1286840</v>
      </c>
      <c r="E32" s="181">
        <v>47.204032980170005</v>
      </c>
      <c r="F32" s="503">
        <v>23.533279894786862</v>
      </c>
      <c r="G32" s="451">
        <v>3.3618971278266945</v>
      </c>
      <c r="H32" s="493">
        <v>1301348</v>
      </c>
      <c r="I32" s="181">
        <v>47.027881051639504</v>
      </c>
      <c r="J32" s="503">
        <v>1.1274128873830502</v>
      </c>
      <c r="K32" s="498">
        <v>0.22548257747661005</v>
      </c>
    </row>
    <row r="33" spans="11:11" ht="15" customHeight="1" x14ac:dyDescent="0.15">
      <c r="K33" s="2" t="s">
        <v>551</v>
      </c>
    </row>
    <row r="34" spans="11:11" ht="18.95" customHeight="1" x14ac:dyDescent="0.15">
      <c r="K34" s="2"/>
    </row>
  </sheetData>
  <sheetProtection sheet="1"/>
  <mergeCells count="48">
    <mergeCell ref="J10:K10"/>
    <mergeCell ref="B10:D10"/>
    <mergeCell ref="B13:D13"/>
    <mergeCell ref="B24:C24"/>
    <mergeCell ref="B27:C27"/>
    <mergeCell ref="J15:K15"/>
    <mergeCell ref="J14:K14"/>
    <mergeCell ref="J13:K13"/>
    <mergeCell ref="J12:K12"/>
    <mergeCell ref="J11:K11"/>
    <mergeCell ref="H21:K21"/>
    <mergeCell ref="J22:K22"/>
    <mergeCell ref="H22:H23"/>
    <mergeCell ref="F22:G22"/>
    <mergeCell ref="A30:A32"/>
    <mergeCell ref="A22:C22"/>
    <mergeCell ref="D22:D23"/>
    <mergeCell ref="B30:C30"/>
    <mergeCell ref="D21:G21"/>
    <mergeCell ref="A27:A29"/>
    <mergeCell ref="A24:A26"/>
    <mergeCell ref="A13:A15"/>
    <mergeCell ref="F13:G13"/>
    <mergeCell ref="F10:G10"/>
    <mergeCell ref="C14:D14"/>
    <mergeCell ref="C15:D15"/>
    <mergeCell ref="F15:G15"/>
    <mergeCell ref="F12:G12"/>
    <mergeCell ref="F14:G14"/>
    <mergeCell ref="F11:G11"/>
    <mergeCell ref="F7:G7"/>
    <mergeCell ref="F8:G8"/>
    <mergeCell ref="J9:K9"/>
    <mergeCell ref="J8:K8"/>
    <mergeCell ref="J7:K7"/>
    <mergeCell ref="F9:G9"/>
    <mergeCell ref="A3:K3"/>
    <mergeCell ref="I5:K5"/>
    <mergeCell ref="A6:D6"/>
    <mergeCell ref="F6:G6"/>
    <mergeCell ref="J6:K6"/>
    <mergeCell ref="C8:D8"/>
    <mergeCell ref="C9:D9"/>
    <mergeCell ref="C11:D11"/>
    <mergeCell ref="C12:D12"/>
    <mergeCell ref="A7:A9"/>
    <mergeCell ref="B7:D7"/>
    <mergeCell ref="A10:A12"/>
  </mergeCells>
  <phoneticPr fontId="8"/>
  <printOptions horizontalCentered="1"/>
  <pageMargins left="0.59055118110236227" right="0.59055118110236227" top="0.59055118110236227" bottom="0.59055118110236227" header="0.39370078740157483" footer="0.39370078740157483"/>
  <pageSetup paperSize="9" scale="96"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R45"/>
  <sheetViews>
    <sheetView view="pageBreakPreview" zoomScale="60" zoomScaleNormal="100" workbookViewId="0">
      <selection sqref="A1:I45"/>
    </sheetView>
  </sheetViews>
  <sheetFormatPr defaultColWidth="9.140625" defaultRowHeight="17.100000000000001" customHeight="1" x14ac:dyDescent="0.15"/>
  <cols>
    <col min="1" max="2" width="2.42578125" style="69" customWidth="1"/>
    <col min="3" max="3" width="39.85546875" style="69" customWidth="1"/>
    <col min="4" max="4" width="9.5703125" style="69" customWidth="1"/>
    <col min="5" max="5" width="10" style="69" customWidth="1"/>
    <col min="6" max="6" width="9.5703125" style="69" customWidth="1"/>
    <col min="7" max="7" width="14.42578125" style="69" customWidth="1"/>
    <col min="8" max="8" width="11" style="69" customWidth="1"/>
    <col min="9" max="9" width="17.7109375" style="69" customWidth="1"/>
    <col min="10" max="11" width="13.140625" style="69" customWidth="1"/>
    <col min="12" max="12" width="16" style="69" customWidth="1"/>
    <col min="13" max="13" width="11" style="69" customWidth="1"/>
    <col min="14" max="14" width="13.7109375" style="69" customWidth="1"/>
    <col min="15" max="15" width="10.28515625" style="69" customWidth="1"/>
    <col min="16" max="16" width="13.7109375" style="69" customWidth="1"/>
    <col min="17" max="17" width="10.85546875" style="69" customWidth="1"/>
    <col min="18" max="18" width="16.42578125" style="69" customWidth="1"/>
    <col min="19" max="19" width="9.140625" style="69"/>
    <col min="20" max="20" width="5.5703125" style="69" customWidth="1"/>
    <col min="21" max="16384" width="9.140625" style="69"/>
  </cols>
  <sheetData>
    <row r="1" spans="1:18" ht="15" customHeight="1" thickBot="1" x14ac:dyDescent="0.2">
      <c r="A1" s="69" t="s">
        <v>556</v>
      </c>
      <c r="R1" s="404" t="s">
        <v>415</v>
      </c>
    </row>
    <row r="2" spans="1:18" ht="13.5" customHeight="1" thickBot="1" x14ac:dyDescent="0.2">
      <c r="A2" s="699" t="s">
        <v>487</v>
      </c>
      <c r="B2" s="971"/>
      <c r="C2" s="700"/>
      <c r="D2" s="1000" t="s">
        <v>78</v>
      </c>
      <c r="E2" s="973" t="s">
        <v>79</v>
      </c>
      <c r="F2" s="700"/>
      <c r="G2" s="973" t="s">
        <v>80</v>
      </c>
      <c r="H2" s="971"/>
      <c r="I2" s="700"/>
      <c r="J2" s="700" t="s">
        <v>81</v>
      </c>
      <c r="K2" s="978"/>
      <c r="L2" s="978" t="s">
        <v>82</v>
      </c>
      <c r="M2" s="978"/>
      <c r="N2" s="978" t="s">
        <v>83</v>
      </c>
      <c r="O2" s="978"/>
      <c r="P2" s="993" t="s">
        <v>84</v>
      </c>
      <c r="Q2" s="993"/>
      <c r="R2" s="986" t="s">
        <v>85</v>
      </c>
    </row>
    <row r="3" spans="1:18" ht="13.5" customHeight="1" thickBot="1" x14ac:dyDescent="0.2">
      <c r="A3" s="701"/>
      <c r="B3" s="972"/>
      <c r="C3" s="702"/>
      <c r="D3" s="1001"/>
      <c r="E3" s="974"/>
      <c r="F3" s="702"/>
      <c r="G3" s="974"/>
      <c r="H3" s="972"/>
      <c r="I3" s="702"/>
      <c r="J3" s="700"/>
      <c r="K3" s="978"/>
      <c r="L3" s="978"/>
      <c r="M3" s="978"/>
      <c r="N3" s="978"/>
      <c r="O3" s="978"/>
      <c r="P3" s="993"/>
      <c r="Q3" s="993"/>
      <c r="R3" s="986"/>
    </row>
    <row r="4" spans="1:18" ht="39.75" customHeight="1" x14ac:dyDescent="0.15">
      <c r="A4" s="703"/>
      <c r="B4" s="817"/>
      <c r="C4" s="704"/>
      <c r="D4" s="1002"/>
      <c r="E4" s="405"/>
      <c r="F4" s="542" t="s">
        <v>489</v>
      </c>
      <c r="G4" s="408"/>
      <c r="H4" s="542" t="s">
        <v>489</v>
      </c>
      <c r="I4" s="406" t="s">
        <v>490</v>
      </c>
      <c r="J4" s="407"/>
      <c r="K4" s="95" t="s">
        <v>489</v>
      </c>
      <c r="L4" s="408"/>
      <c r="M4" s="95" t="s">
        <v>489</v>
      </c>
      <c r="N4" s="223"/>
      <c r="O4" s="95" t="s">
        <v>489</v>
      </c>
      <c r="P4" s="223"/>
      <c r="Q4" s="95" t="s">
        <v>86</v>
      </c>
      <c r="R4" s="986"/>
    </row>
    <row r="5" spans="1:18" ht="20.100000000000001" customHeight="1" x14ac:dyDescent="0.15">
      <c r="A5" s="987" t="s">
        <v>43</v>
      </c>
      <c r="B5" s="988"/>
      <c r="C5" s="989"/>
      <c r="D5" s="505">
        <v>1058</v>
      </c>
      <c r="E5" s="506">
        <v>14266</v>
      </c>
      <c r="F5" s="506">
        <v>13.483931947069943</v>
      </c>
      <c r="G5" s="506">
        <v>528555</v>
      </c>
      <c r="H5" s="506">
        <v>499.57939508506615</v>
      </c>
      <c r="I5" s="506" t="s">
        <v>360</v>
      </c>
      <c r="J5" s="506" t="s">
        <v>360</v>
      </c>
      <c r="K5" s="506" t="s">
        <v>360</v>
      </c>
      <c r="L5" s="507" t="s">
        <v>411</v>
      </c>
      <c r="M5" s="506" t="s">
        <v>411</v>
      </c>
      <c r="N5" s="506" t="s">
        <v>553</v>
      </c>
      <c r="O5" s="506" t="s">
        <v>553</v>
      </c>
      <c r="P5" s="506" t="s">
        <v>360</v>
      </c>
      <c r="Q5" s="506" t="s">
        <v>360</v>
      </c>
      <c r="R5" s="508" t="s">
        <v>360</v>
      </c>
    </row>
    <row r="6" spans="1:18" ht="18.75" customHeight="1" x14ac:dyDescent="0.15">
      <c r="A6" s="409"/>
      <c r="B6" s="982" t="s">
        <v>491</v>
      </c>
      <c r="C6" s="983"/>
      <c r="D6" s="509">
        <v>347</v>
      </c>
      <c r="E6" s="510">
        <v>6649</v>
      </c>
      <c r="F6" s="510">
        <v>19.161383285302595</v>
      </c>
      <c r="G6" s="510">
        <v>403643</v>
      </c>
      <c r="H6" s="510">
        <v>1163.2363112391931</v>
      </c>
      <c r="I6" s="510" t="s">
        <v>360</v>
      </c>
      <c r="J6" s="510" t="s">
        <v>360</v>
      </c>
      <c r="K6" s="510" t="s">
        <v>360</v>
      </c>
      <c r="L6" s="510" t="s">
        <v>411</v>
      </c>
      <c r="M6" s="510" t="s">
        <v>411</v>
      </c>
      <c r="N6" s="510"/>
      <c r="O6" s="510"/>
      <c r="P6" s="510" t="s">
        <v>360</v>
      </c>
      <c r="Q6" s="510" t="s">
        <v>360</v>
      </c>
      <c r="R6" s="511" t="s">
        <v>360</v>
      </c>
    </row>
    <row r="7" spans="1:18" ht="18.75" customHeight="1" x14ac:dyDescent="0.15">
      <c r="A7" s="410"/>
      <c r="B7" s="411"/>
      <c r="C7" s="412" t="s">
        <v>87</v>
      </c>
      <c r="D7" s="512">
        <v>3</v>
      </c>
      <c r="E7" s="513">
        <v>107</v>
      </c>
      <c r="F7" s="513">
        <v>35.666666666666664</v>
      </c>
      <c r="G7" s="513">
        <v>6638</v>
      </c>
      <c r="H7" s="513">
        <v>2212.6666666666665</v>
      </c>
      <c r="I7" s="513" t="s">
        <v>360</v>
      </c>
      <c r="J7" s="513" t="s">
        <v>360</v>
      </c>
      <c r="K7" s="513" t="s">
        <v>360</v>
      </c>
      <c r="L7" s="514" t="s">
        <v>411</v>
      </c>
      <c r="M7" s="514" t="s">
        <v>411</v>
      </c>
      <c r="N7" s="513"/>
      <c r="O7" s="513"/>
      <c r="P7" s="513" t="s">
        <v>360</v>
      </c>
      <c r="Q7" s="513" t="s">
        <v>360</v>
      </c>
      <c r="R7" s="515" t="s">
        <v>360</v>
      </c>
    </row>
    <row r="8" spans="1:18" ht="18.75" customHeight="1" x14ac:dyDescent="0.15">
      <c r="A8" s="410"/>
      <c r="B8" s="411"/>
      <c r="C8" s="413" t="s">
        <v>89</v>
      </c>
      <c r="D8" s="509">
        <v>8</v>
      </c>
      <c r="E8" s="510">
        <v>49</v>
      </c>
      <c r="F8" s="510">
        <v>6.125</v>
      </c>
      <c r="G8" s="510">
        <v>1157</v>
      </c>
      <c r="H8" s="510">
        <v>144.625</v>
      </c>
      <c r="I8" s="510" t="s">
        <v>360</v>
      </c>
      <c r="J8" s="510" t="s">
        <v>360</v>
      </c>
      <c r="K8" s="510" t="s">
        <v>360</v>
      </c>
      <c r="L8" s="516" t="s">
        <v>411</v>
      </c>
      <c r="M8" s="516" t="s">
        <v>411</v>
      </c>
      <c r="N8" s="990" t="s">
        <v>277</v>
      </c>
      <c r="O8" s="990"/>
      <c r="P8" s="510" t="s">
        <v>360</v>
      </c>
      <c r="Q8" s="510" t="s">
        <v>360</v>
      </c>
      <c r="R8" s="511" t="s">
        <v>360</v>
      </c>
    </row>
    <row r="9" spans="1:18" ht="18.75" customHeight="1" x14ac:dyDescent="0.15">
      <c r="A9" s="410"/>
      <c r="B9" s="411"/>
      <c r="C9" s="412" t="s">
        <v>90</v>
      </c>
      <c r="D9" s="512">
        <v>101</v>
      </c>
      <c r="E9" s="513">
        <v>3028</v>
      </c>
      <c r="F9" s="513">
        <v>29.980198019801982</v>
      </c>
      <c r="G9" s="513">
        <v>193164</v>
      </c>
      <c r="H9" s="513">
        <v>1912.5148514851485</v>
      </c>
      <c r="I9" s="513" t="s">
        <v>361</v>
      </c>
      <c r="J9" s="513" t="s">
        <v>360</v>
      </c>
      <c r="K9" s="513" t="s">
        <v>360</v>
      </c>
      <c r="L9" s="514" t="s">
        <v>411</v>
      </c>
      <c r="M9" s="514" t="s">
        <v>411</v>
      </c>
      <c r="N9" s="517"/>
      <c r="O9" s="513"/>
      <c r="P9" s="513" t="s">
        <v>360</v>
      </c>
      <c r="Q9" s="513" t="s">
        <v>360</v>
      </c>
      <c r="R9" s="515" t="s">
        <v>360</v>
      </c>
    </row>
    <row r="10" spans="1:18" ht="18.75" customHeight="1" x14ac:dyDescent="0.15">
      <c r="A10" s="410"/>
      <c r="B10" s="411"/>
      <c r="C10" s="413" t="s">
        <v>91</v>
      </c>
      <c r="D10" s="509">
        <v>44</v>
      </c>
      <c r="E10" s="510">
        <v>1135</v>
      </c>
      <c r="F10" s="510">
        <v>25.795454545454547</v>
      </c>
      <c r="G10" s="510">
        <v>60408</v>
      </c>
      <c r="H10" s="510">
        <v>1372.909090909091</v>
      </c>
      <c r="I10" s="510" t="s">
        <v>361</v>
      </c>
      <c r="J10" s="510" t="s">
        <v>360</v>
      </c>
      <c r="K10" s="510" t="s">
        <v>360</v>
      </c>
      <c r="L10" s="516" t="s">
        <v>411</v>
      </c>
      <c r="M10" s="516" t="s">
        <v>411</v>
      </c>
      <c r="N10" s="990" t="s">
        <v>278</v>
      </c>
      <c r="O10" s="990"/>
      <c r="P10" s="510" t="s">
        <v>360</v>
      </c>
      <c r="Q10" s="510" t="s">
        <v>360</v>
      </c>
      <c r="R10" s="511" t="s">
        <v>360</v>
      </c>
    </row>
    <row r="11" spans="1:18" ht="18.75" customHeight="1" x14ac:dyDescent="0.15">
      <c r="A11" s="410"/>
      <c r="B11" s="411"/>
      <c r="C11" s="412" t="s">
        <v>92</v>
      </c>
      <c r="D11" s="512">
        <v>111</v>
      </c>
      <c r="E11" s="513">
        <v>1324</v>
      </c>
      <c r="F11" s="513">
        <v>11.927927927927929</v>
      </c>
      <c r="G11" s="513">
        <v>68066</v>
      </c>
      <c r="H11" s="513">
        <v>613.20720720720726</v>
      </c>
      <c r="I11" s="513" t="s">
        <v>361</v>
      </c>
      <c r="J11" s="513" t="s">
        <v>360</v>
      </c>
      <c r="K11" s="513" t="s">
        <v>360</v>
      </c>
      <c r="L11" s="514" t="s">
        <v>411</v>
      </c>
      <c r="M11" s="514" t="s">
        <v>411</v>
      </c>
      <c r="N11" s="517"/>
      <c r="O11" s="513"/>
      <c r="P11" s="513" t="s">
        <v>360</v>
      </c>
      <c r="Q11" s="513" t="s">
        <v>360</v>
      </c>
      <c r="R11" s="515" t="s">
        <v>360</v>
      </c>
    </row>
    <row r="12" spans="1:18" ht="18.75" customHeight="1" x14ac:dyDescent="0.15">
      <c r="A12" s="410"/>
      <c r="B12" s="414"/>
      <c r="C12" s="415" t="s">
        <v>93</v>
      </c>
      <c r="D12" s="518">
        <v>80</v>
      </c>
      <c r="E12" s="519">
        <v>1006</v>
      </c>
      <c r="F12" s="519">
        <v>12.574999999999999</v>
      </c>
      <c r="G12" s="519">
        <v>74210</v>
      </c>
      <c r="H12" s="519">
        <v>927.625</v>
      </c>
      <c r="I12" s="519" t="s">
        <v>361</v>
      </c>
      <c r="J12" s="519" t="s">
        <v>360</v>
      </c>
      <c r="K12" s="519" t="s">
        <v>360</v>
      </c>
      <c r="L12" s="520" t="s">
        <v>411</v>
      </c>
      <c r="M12" s="520" t="s">
        <v>411</v>
      </c>
      <c r="N12" s="519"/>
      <c r="O12" s="519"/>
      <c r="P12" s="519" t="s">
        <v>360</v>
      </c>
      <c r="Q12" s="519" t="s">
        <v>360</v>
      </c>
      <c r="R12" s="521" t="s">
        <v>360</v>
      </c>
    </row>
    <row r="13" spans="1:18" ht="18.75" customHeight="1" x14ac:dyDescent="0.15">
      <c r="A13" s="409"/>
      <c r="B13" s="982" t="s">
        <v>492</v>
      </c>
      <c r="C13" s="983"/>
      <c r="D13" s="509">
        <v>711</v>
      </c>
      <c r="E13" s="510">
        <v>7617</v>
      </c>
      <c r="F13" s="510">
        <v>10.713080168776372</v>
      </c>
      <c r="G13" s="510">
        <v>160053</v>
      </c>
      <c r="H13" s="510">
        <v>225.10970464135022</v>
      </c>
      <c r="I13" s="510" t="s">
        <v>361</v>
      </c>
      <c r="J13" s="510" t="s">
        <v>360</v>
      </c>
      <c r="K13" s="510" t="s">
        <v>360</v>
      </c>
      <c r="L13" s="510" t="s">
        <v>411</v>
      </c>
      <c r="M13" s="510" t="s">
        <v>411</v>
      </c>
      <c r="N13" s="516">
        <v>141990</v>
      </c>
      <c r="O13" s="516">
        <f>N13/(D13-D19)</f>
        <v>211.29464285714286</v>
      </c>
      <c r="P13" s="516" t="s">
        <v>360</v>
      </c>
      <c r="Q13" s="516" t="s">
        <v>360</v>
      </c>
      <c r="R13" s="511" t="s">
        <v>360</v>
      </c>
    </row>
    <row r="14" spans="1:18" ht="18.75" customHeight="1" x14ac:dyDescent="0.15">
      <c r="A14" s="410"/>
      <c r="B14" s="411"/>
      <c r="C14" s="412" t="s">
        <v>94</v>
      </c>
      <c r="D14" s="512">
        <v>2</v>
      </c>
      <c r="E14" s="513">
        <v>429</v>
      </c>
      <c r="F14" s="513">
        <v>214.5</v>
      </c>
      <c r="G14" s="513" t="s">
        <v>88</v>
      </c>
      <c r="H14" s="513" t="s">
        <v>88</v>
      </c>
      <c r="I14" s="513" t="s">
        <v>360</v>
      </c>
      <c r="J14" s="513" t="s">
        <v>360</v>
      </c>
      <c r="K14" s="513" t="s">
        <v>360</v>
      </c>
      <c r="L14" s="514" t="s">
        <v>411</v>
      </c>
      <c r="M14" s="514" t="s">
        <v>411</v>
      </c>
      <c r="N14" s="514" t="s">
        <v>88</v>
      </c>
      <c r="O14" s="514" t="s">
        <v>88</v>
      </c>
      <c r="P14" s="514" t="s">
        <v>360</v>
      </c>
      <c r="Q14" s="514" t="s">
        <v>360</v>
      </c>
      <c r="R14" s="515" t="s">
        <v>360</v>
      </c>
    </row>
    <row r="15" spans="1:18" ht="18.75" customHeight="1" x14ac:dyDescent="0.15">
      <c r="A15" s="410"/>
      <c r="B15" s="411"/>
      <c r="C15" s="413" t="s">
        <v>362</v>
      </c>
      <c r="D15" s="509">
        <v>123</v>
      </c>
      <c r="E15" s="510">
        <v>600</v>
      </c>
      <c r="F15" s="510">
        <v>4.8780487804878048</v>
      </c>
      <c r="G15" s="510">
        <v>7707</v>
      </c>
      <c r="H15" s="510">
        <v>62.658536585365852</v>
      </c>
      <c r="I15" s="510" t="s">
        <v>360</v>
      </c>
      <c r="J15" s="510" t="s">
        <v>360</v>
      </c>
      <c r="K15" s="510" t="s">
        <v>360</v>
      </c>
      <c r="L15" s="516" t="s">
        <v>411</v>
      </c>
      <c r="M15" s="516" t="s">
        <v>411</v>
      </c>
      <c r="N15" s="516">
        <v>21364</v>
      </c>
      <c r="O15" s="516">
        <f>N15/D15</f>
        <v>173.6910569105691</v>
      </c>
      <c r="P15" s="516" t="s">
        <v>360</v>
      </c>
      <c r="Q15" s="516" t="s">
        <v>360</v>
      </c>
      <c r="R15" s="511" t="s">
        <v>360</v>
      </c>
    </row>
    <row r="16" spans="1:18" ht="18.75" customHeight="1" x14ac:dyDescent="0.15">
      <c r="A16" s="410"/>
      <c r="B16" s="411"/>
      <c r="C16" s="412" t="s">
        <v>95</v>
      </c>
      <c r="D16" s="512">
        <v>198</v>
      </c>
      <c r="E16" s="513">
        <v>2876</v>
      </c>
      <c r="F16" s="513">
        <v>14.525252525252526</v>
      </c>
      <c r="G16" s="513">
        <v>42243</v>
      </c>
      <c r="H16" s="513">
        <v>213.34848484848484</v>
      </c>
      <c r="I16" s="513" t="s">
        <v>361</v>
      </c>
      <c r="J16" s="513" t="s">
        <v>360</v>
      </c>
      <c r="K16" s="513" t="s">
        <v>360</v>
      </c>
      <c r="L16" s="514" t="s">
        <v>411</v>
      </c>
      <c r="M16" s="514" t="s">
        <v>411</v>
      </c>
      <c r="N16" s="514">
        <v>46774</v>
      </c>
      <c r="O16" s="514">
        <f>N16/D16</f>
        <v>236.23232323232324</v>
      </c>
      <c r="P16" s="514" t="s">
        <v>360</v>
      </c>
      <c r="Q16" s="514" t="s">
        <v>360</v>
      </c>
      <c r="R16" s="515" t="s">
        <v>360</v>
      </c>
    </row>
    <row r="17" spans="1:18" ht="18.75" customHeight="1" x14ac:dyDescent="0.15">
      <c r="A17" s="410"/>
      <c r="B17" s="411"/>
      <c r="C17" s="413" t="s">
        <v>363</v>
      </c>
      <c r="D17" s="509">
        <v>104</v>
      </c>
      <c r="E17" s="510">
        <v>1245</v>
      </c>
      <c r="F17" s="510">
        <v>11.971153846153847</v>
      </c>
      <c r="G17" s="510">
        <v>45287</v>
      </c>
      <c r="H17" s="510">
        <v>435.45192307692309</v>
      </c>
      <c r="I17" s="510" t="s">
        <v>361</v>
      </c>
      <c r="J17" s="510" t="s">
        <v>360</v>
      </c>
      <c r="K17" s="510" t="s">
        <v>360</v>
      </c>
      <c r="L17" s="516" t="s">
        <v>411</v>
      </c>
      <c r="M17" s="516" t="s">
        <v>411</v>
      </c>
      <c r="N17" s="516">
        <v>11815</v>
      </c>
      <c r="O17" s="516">
        <f>N17/D17</f>
        <v>113.60576923076923</v>
      </c>
      <c r="P17" s="516" t="s">
        <v>360</v>
      </c>
      <c r="Q17" s="516" t="s">
        <v>360</v>
      </c>
      <c r="R17" s="511" t="s">
        <v>360</v>
      </c>
    </row>
    <row r="18" spans="1:18" ht="18.75" customHeight="1" x14ac:dyDescent="0.15">
      <c r="A18" s="410"/>
      <c r="B18" s="411"/>
      <c r="C18" s="416" t="s">
        <v>364</v>
      </c>
      <c r="D18" s="512">
        <v>245</v>
      </c>
      <c r="E18" s="513">
        <v>1860</v>
      </c>
      <c r="F18" s="513">
        <v>7.591836734693878</v>
      </c>
      <c r="G18" s="513" t="s">
        <v>88</v>
      </c>
      <c r="H18" s="513" t="s">
        <v>88</v>
      </c>
      <c r="I18" s="513" t="s">
        <v>361</v>
      </c>
      <c r="J18" s="513" t="s">
        <v>360</v>
      </c>
      <c r="K18" s="513" t="s">
        <v>360</v>
      </c>
      <c r="L18" s="514" t="s">
        <v>411</v>
      </c>
      <c r="M18" s="514" t="s">
        <v>411</v>
      </c>
      <c r="N18" s="514" t="s">
        <v>88</v>
      </c>
      <c r="O18" s="514" t="s">
        <v>88</v>
      </c>
      <c r="P18" s="514" t="s">
        <v>360</v>
      </c>
      <c r="Q18" s="514" t="s">
        <v>360</v>
      </c>
      <c r="R18" s="515" t="s">
        <v>360</v>
      </c>
    </row>
    <row r="19" spans="1:18" ht="18.75" customHeight="1" thickBot="1" x14ac:dyDescent="0.2">
      <c r="A19" s="417"/>
      <c r="B19" s="418"/>
      <c r="C19" s="419" t="s">
        <v>365</v>
      </c>
      <c r="D19" s="522">
        <v>39</v>
      </c>
      <c r="E19" s="523">
        <v>607</v>
      </c>
      <c r="F19" s="523">
        <v>15.564102564102564</v>
      </c>
      <c r="G19" s="523">
        <v>13123</v>
      </c>
      <c r="H19" s="523">
        <v>336.4871794871795</v>
      </c>
      <c r="I19" s="510" t="s">
        <v>361</v>
      </c>
      <c r="J19" s="524" t="s">
        <v>360</v>
      </c>
      <c r="K19" s="524" t="s">
        <v>360</v>
      </c>
      <c r="L19" s="525" t="s">
        <v>411</v>
      </c>
      <c r="M19" s="525" t="s">
        <v>411</v>
      </c>
      <c r="N19" s="525" t="s">
        <v>359</v>
      </c>
      <c r="O19" s="525" t="s">
        <v>359</v>
      </c>
      <c r="P19" s="526" t="s">
        <v>360</v>
      </c>
      <c r="Q19" s="526" t="s">
        <v>360</v>
      </c>
      <c r="R19" s="527" t="s">
        <v>360</v>
      </c>
    </row>
    <row r="20" spans="1:18" ht="15" customHeight="1" x14ac:dyDescent="0.15">
      <c r="A20" s="453"/>
      <c r="B20" s="453"/>
      <c r="C20" s="454"/>
      <c r="D20" s="454"/>
      <c r="E20" s="454"/>
      <c r="F20" s="454"/>
      <c r="G20" s="454"/>
      <c r="H20" s="454"/>
      <c r="I20" s="454"/>
      <c r="R20" s="404" t="s">
        <v>554</v>
      </c>
    </row>
    <row r="21" spans="1:18" ht="15" customHeight="1" x14ac:dyDescent="0.15"/>
    <row r="22" spans="1:18" ht="15" customHeight="1" thickBot="1" x14ac:dyDescent="0.2">
      <c r="A22" s="420" t="s">
        <v>561</v>
      </c>
      <c r="B22" s="420"/>
      <c r="C22" s="420"/>
      <c r="D22" s="420"/>
      <c r="E22" s="420"/>
      <c r="F22" s="420"/>
      <c r="G22" s="420"/>
      <c r="H22" s="420"/>
      <c r="I22" s="420"/>
      <c r="R22" s="404" t="s">
        <v>448</v>
      </c>
    </row>
    <row r="23" spans="1:18" ht="8.25" customHeight="1" x14ac:dyDescent="0.15">
      <c r="A23" s="699" t="s">
        <v>488</v>
      </c>
      <c r="B23" s="971"/>
      <c r="C23" s="700"/>
      <c r="D23" s="973" t="s">
        <v>523</v>
      </c>
      <c r="E23" s="971"/>
      <c r="F23" s="350"/>
      <c r="G23" s="350"/>
      <c r="H23" s="350"/>
      <c r="I23" s="350"/>
      <c r="J23" s="991"/>
      <c r="K23" s="991"/>
      <c r="L23" s="991"/>
      <c r="M23" s="991"/>
      <c r="N23" s="991"/>
      <c r="O23" s="991"/>
      <c r="P23" s="991"/>
      <c r="Q23" s="991"/>
      <c r="R23" s="992"/>
    </row>
    <row r="24" spans="1:18" ht="12" customHeight="1" x14ac:dyDescent="0.15">
      <c r="A24" s="701"/>
      <c r="B24" s="972"/>
      <c r="C24" s="702"/>
      <c r="D24" s="974"/>
      <c r="E24" s="972"/>
      <c r="F24" s="994" t="s">
        <v>423</v>
      </c>
      <c r="G24" s="995"/>
      <c r="H24" s="421"/>
      <c r="I24" s="421"/>
      <c r="J24" s="422"/>
      <c r="K24" s="422"/>
      <c r="L24" s="422"/>
      <c r="M24" s="422"/>
      <c r="N24" s="422"/>
      <c r="O24" s="422"/>
      <c r="P24" s="422"/>
      <c r="Q24" s="422"/>
      <c r="R24" s="979" t="s">
        <v>428</v>
      </c>
    </row>
    <row r="25" spans="1:18" ht="12" customHeight="1" x14ac:dyDescent="0.15">
      <c r="A25" s="701"/>
      <c r="B25" s="972"/>
      <c r="C25" s="702"/>
      <c r="D25" s="974"/>
      <c r="E25" s="972"/>
      <c r="F25" s="996"/>
      <c r="G25" s="997"/>
      <c r="H25" s="998" t="s">
        <v>422</v>
      </c>
      <c r="I25" s="999"/>
      <c r="J25" s="423"/>
      <c r="K25" s="423"/>
      <c r="L25" s="423"/>
      <c r="M25" s="423"/>
      <c r="N25" s="423"/>
      <c r="O25" s="423"/>
      <c r="P25" s="975" t="s">
        <v>427</v>
      </c>
      <c r="Q25" s="976"/>
      <c r="R25" s="980"/>
    </row>
    <row r="26" spans="1:18" ht="12" customHeight="1" x14ac:dyDescent="0.15">
      <c r="A26" s="703"/>
      <c r="B26" s="817"/>
      <c r="C26" s="704"/>
      <c r="D26" s="816"/>
      <c r="E26" s="817"/>
      <c r="F26" s="787"/>
      <c r="G26" s="788"/>
      <c r="H26" s="816"/>
      <c r="I26" s="817"/>
      <c r="J26" s="977" t="s">
        <v>424</v>
      </c>
      <c r="K26" s="977"/>
      <c r="L26" s="977" t="s">
        <v>425</v>
      </c>
      <c r="M26" s="977"/>
      <c r="N26" s="977" t="s">
        <v>426</v>
      </c>
      <c r="O26" s="977"/>
      <c r="P26" s="816"/>
      <c r="Q26" s="704"/>
      <c r="R26" s="981"/>
    </row>
    <row r="27" spans="1:18" ht="20.100000000000001" customHeight="1" x14ac:dyDescent="0.15">
      <c r="A27" s="987" t="s">
        <v>43</v>
      </c>
      <c r="B27" s="988"/>
      <c r="C27" s="989"/>
      <c r="D27" s="574"/>
      <c r="E27" s="507">
        <v>836</v>
      </c>
      <c r="F27" s="507"/>
      <c r="G27" s="507">
        <v>428</v>
      </c>
      <c r="H27" s="507"/>
      <c r="I27" s="507">
        <v>419</v>
      </c>
      <c r="J27" s="506"/>
      <c r="K27" s="506">
        <v>407</v>
      </c>
      <c r="L27" s="506"/>
      <c r="M27" s="506">
        <v>6</v>
      </c>
      <c r="N27" s="506"/>
      <c r="O27" s="506">
        <v>6</v>
      </c>
      <c r="P27" s="506"/>
      <c r="Q27" s="506">
        <v>9</v>
      </c>
      <c r="R27" s="528">
        <v>408</v>
      </c>
    </row>
    <row r="28" spans="1:18" ht="18.75" customHeight="1" x14ac:dyDescent="0.15">
      <c r="A28" s="409"/>
      <c r="B28" s="982" t="s">
        <v>491</v>
      </c>
      <c r="C28" s="983"/>
      <c r="D28" s="575"/>
      <c r="E28" s="516">
        <v>308</v>
      </c>
      <c r="F28" s="516"/>
      <c r="G28" s="516">
        <v>259</v>
      </c>
      <c r="H28" s="516"/>
      <c r="I28" s="516">
        <v>252</v>
      </c>
      <c r="J28" s="510"/>
      <c r="K28" s="510">
        <v>246</v>
      </c>
      <c r="L28" s="510"/>
      <c r="M28" s="510">
        <v>4</v>
      </c>
      <c r="N28" s="510"/>
      <c r="O28" s="510">
        <v>2</v>
      </c>
      <c r="P28" s="510"/>
      <c r="Q28" s="510">
        <v>7</v>
      </c>
      <c r="R28" s="529">
        <v>49</v>
      </c>
    </row>
    <row r="29" spans="1:18" ht="18.75" customHeight="1" x14ac:dyDescent="0.15">
      <c r="A29" s="410"/>
      <c r="B29" s="411"/>
      <c r="C29" s="412" t="s">
        <v>87</v>
      </c>
      <c r="D29" s="576"/>
      <c r="E29" s="514">
        <v>2</v>
      </c>
      <c r="F29" s="514"/>
      <c r="G29" s="514">
        <v>2</v>
      </c>
      <c r="H29" s="514"/>
      <c r="I29" s="514">
        <v>2</v>
      </c>
      <c r="J29" s="513"/>
      <c r="K29" s="513">
        <v>2</v>
      </c>
      <c r="L29" s="513"/>
      <c r="M29" s="513" t="s">
        <v>411</v>
      </c>
      <c r="N29" s="513"/>
      <c r="O29" s="513" t="s">
        <v>411</v>
      </c>
      <c r="P29" s="513"/>
      <c r="Q29" s="513" t="s">
        <v>411</v>
      </c>
      <c r="R29" s="530" t="s">
        <v>411</v>
      </c>
    </row>
    <row r="30" spans="1:18" ht="18.75" customHeight="1" x14ac:dyDescent="0.15">
      <c r="A30" s="410"/>
      <c r="B30" s="411"/>
      <c r="C30" s="424" t="s">
        <v>89</v>
      </c>
      <c r="D30" s="575"/>
      <c r="E30" s="516">
        <v>5</v>
      </c>
      <c r="F30" s="516"/>
      <c r="G30" s="516">
        <v>4</v>
      </c>
      <c r="H30" s="516"/>
      <c r="I30" s="516">
        <v>4</v>
      </c>
      <c r="J30" s="510"/>
      <c r="K30" s="510">
        <v>4</v>
      </c>
      <c r="L30" s="510"/>
      <c r="M30" s="510" t="s">
        <v>411</v>
      </c>
      <c r="N30" s="510"/>
      <c r="O30" s="510" t="s">
        <v>411</v>
      </c>
      <c r="P30" s="510"/>
      <c r="Q30" s="510" t="s">
        <v>411</v>
      </c>
      <c r="R30" s="529">
        <v>1</v>
      </c>
    </row>
    <row r="31" spans="1:18" ht="18.75" customHeight="1" x14ac:dyDescent="0.15">
      <c r="A31" s="410"/>
      <c r="B31" s="411"/>
      <c r="C31" s="416" t="s">
        <v>90</v>
      </c>
      <c r="D31" s="576"/>
      <c r="E31" s="531">
        <v>103</v>
      </c>
      <c r="F31" s="514"/>
      <c r="G31" s="514">
        <v>88</v>
      </c>
      <c r="H31" s="514"/>
      <c r="I31" s="514">
        <v>87</v>
      </c>
      <c r="J31" s="513"/>
      <c r="K31" s="513">
        <v>84</v>
      </c>
      <c r="L31" s="513"/>
      <c r="M31" s="513">
        <v>3</v>
      </c>
      <c r="N31" s="513"/>
      <c r="O31" s="513" t="s">
        <v>411</v>
      </c>
      <c r="P31" s="513"/>
      <c r="Q31" s="513">
        <v>1</v>
      </c>
      <c r="R31" s="532">
        <v>15</v>
      </c>
    </row>
    <row r="32" spans="1:18" ht="18.75" customHeight="1" x14ac:dyDescent="0.15">
      <c r="A32" s="410"/>
      <c r="B32" s="411"/>
      <c r="C32" s="424" t="s">
        <v>91</v>
      </c>
      <c r="D32" s="575"/>
      <c r="E32" s="516">
        <v>56</v>
      </c>
      <c r="F32" s="516"/>
      <c r="G32" s="516">
        <v>49</v>
      </c>
      <c r="H32" s="516"/>
      <c r="I32" s="516">
        <v>46</v>
      </c>
      <c r="J32" s="510"/>
      <c r="K32" s="510">
        <v>44</v>
      </c>
      <c r="L32" s="510"/>
      <c r="M32" s="510" t="s">
        <v>411</v>
      </c>
      <c r="N32" s="510"/>
      <c r="O32" s="510">
        <v>2</v>
      </c>
      <c r="P32" s="510"/>
      <c r="Q32" s="510">
        <v>3</v>
      </c>
      <c r="R32" s="529">
        <v>7</v>
      </c>
    </row>
    <row r="33" spans="1:18" ht="18.75" customHeight="1" x14ac:dyDescent="0.15">
      <c r="A33" s="410"/>
      <c r="B33" s="411"/>
      <c r="C33" s="416" t="s">
        <v>92</v>
      </c>
      <c r="D33" s="576"/>
      <c r="E33" s="514">
        <v>81</v>
      </c>
      <c r="F33" s="514"/>
      <c r="G33" s="514">
        <v>69</v>
      </c>
      <c r="H33" s="514"/>
      <c r="I33" s="514">
        <v>68</v>
      </c>
      <c r="J33" s="513"/>
      <c r="K33" s="513">
        <v>67</v>
      </c>
      <c r="L33" s="513"/>
      <c r="M33" s="513">
        <v>1</v>
      </c>
      <c r="N33" s="513"/>
      <c r="O33" s="513" t="s">
        <v>411</v>
      </c>
      <c r="P33" s="513"/>
      <c r="Q33" s="513">
        <v>1</v>
      </c>
      <c r="R33" s="532">
        <v>12</v>
      </c>
    </row>
    <row r="34" spans="1:18" ht="18.75" customHeight="1" x14ac:dyDescent="0.15">
      <c r="A34" s="410"/>
      <c r="B34" s="411"/>
      <c r="C34" s="425" t="s">
        <v>93</v>
      </c>
      <c r="D34" s="577"/>
      <c r="E34" s="520">
        <v>60</v>
      </c>
      <c r="F34" s="520"/>
      <c r="G34" s="520">
        <v>47</v>
      </c>
      <c r="H34" s="520"/>
      <c r="I34" s="520">
        <v>45</v>
      </c>
      <c r="J34" s="519"/>
      <c r="K34" s="519">
        <v>45</v>
      </c>
      <c r="L34" s="519"/>
      <c r="M34" s="519" t="s">
        <v>411</v>
      </c>
      <c r="N34" s="519"/>
      <c r="O34" s="519" t="s">
        <v>411</v>
      </c>
      <c r="P34" s="519"/>
      <c r="Q34" s="519">
        <v>2</v>
      </c>
      <c r="R34" s="533">
        <v>13</v>
      </c>
    </row>
    <row r="35" spans="1:18" ht="18.75" customHeight="1" x14ac:dyDescent="0.15">
      <c r="A35" s="426"/>
      <c r="B35" s="984" t="s">
        <v>492</v>
      </c>
      <c r="C35" s="985"/>
      <c r="D35" s="575"/>
      <c r="E35" s="516">
        <v>528</v>
      </c>
      <c r="F35" s="516"/>
      <c r="G35" s="516">
        <v>169</v>
      </c>
      <c r="H35" s="516"/>
      <c r="I35" s="516">
        <v>167</v>
      </c>
      <c r="J35" s="510"/>
      <c r="K35" s="510">
        <v>161</v>
      </c>
      <c r="L35" s="510"/>
      <c r="M35" s="510">
        <v>2</v>
      </c>
      <c r="N35" s="510"/>
      <c r="O35" s="510">
        <v>4</v>
      </c>
      <c r="P35" s="510"/>
      <c r="Q35" s="510">
        <v>2</v>
      </c>
      <c r="R35" s="529">
        <v>359</v>
      </c>
    </row>
    <row r="36" spans="1:18" ht="18.75" customHeight="1" x14ac:dyDescent="0.15">
      <c r="A36" s="410"/>
      <c r="B36" s="411"/>
      <c r="C36" s="416" t="s">
        <v>94</v>
      </c>
      <c r="D36" s="576"/>
      <c r="E36" s="513" t="s">
        <v>411</v>
      </c>
      <c r="F36" s="514"/>
      <c r="G36" s="513" t="s">
        <v>411</v>
      </c>
      <c r="H36" s="514"/>
      <c r="I36" s="513" t="s">
        <v>411</v>
      </c>
      <c r="J36" s="513"/>
      <c r="K36" s="513" t="s">
        <v>411</v>
      </c>
      <c r="L36" s="513"/>
      <c r="M36" s="513" t="s">
        <v>411</v>
      </c>
      <c r="N36" s="513"/>
      <c r="O36" s="513" t="s">
        <v>411</v>
      </c>
      <c r="P36" s="513"/>
      <c r="Q36" s="513" t="s">
        <v>411</v>
      </c>
      <c r="R36" s="530" t="s">
        <v>411</v>
      </c>
    </row>
    <row r="37" spans="1:18" ht="18.75" customHeight="1" x14ac:dyDescent="0.15">
      <c r="A37" s="410"/>
      <c r="B37" s="411"/>
      <c r="C37" s="424" t="s">
        <v>429</v>
      </c>
      <c r="D37" s="575"/>
      <c r="E37" s="516">
        <v>42</v>
      </c>
      <c r="F37" s="516"/>
      <c r="G37" s="516">
        <v>4</v>
      </c>
      <c r="H37" s="516"/>
      <c r="I37" s="516">
        <v>4</v>
      </c>
      <c r="J37" s="510"/>
      <c r="K37" s="510">
        <v>4</v>
      </c>
      <c r="L37" s="510"/>
      <c r="M37" s="510" t="s">
        <v>411</v>
      </c>
      <c r="N37" s="510"/>
      <c r="O37" s="510" t="s">
        <v>411</v>
      </c>
      <c r="P37" s="510"/>
      <c r="Q37" s="510" t="s">
        <v>411</v>
      </c>
      <c r="R37" s="529">
        <v>38</v>
      </c>
    </row>
    <row r="38" spans="1:18" ht="18.75" customHeight="1" x14ac:dyDescent="0.15">
      <c r="A38" s="410"/>
      <c r="B38" s="411"/>
      <c r="C38" s="416" t="s">
        <v>95</v>
      </c>
      <c r="D38" s="576"/>
      <c r="E38" s="514">
        <v>168</v>
      </c>
      <c r="F38" s="514"/>
      <c r="G38" s="514">
        <v>26</v>
      </c>
      <c r="H38" s="514"/>
      <c r="I38" s="514">
        <v>25</v>
      </c>
      <c r="J38" s="513"/>
      <c r="K38" s="513">
        <v>22</v>
      </c>
      <c r="L38" s="513"/>
      <c r="M38" s="513" t="s">
        <v>411</v>
      </c>
      <c r="N38" s="513"/>
      <c r="O38" s="513">
        <v>3</v>
      </c>
      <c r="P38" s="513"/>
      <c r="Q38" s="513">
        <v>1</v>
      </c>
      <c r="R38" s="532">
        <v>142</v>
      </c>
    </row>
    <row r="39" spans="1:18" ht="18.75" customHeight="1" x14ac:dyDescent="0.15">
      <c r="A39" s="410"/>
      <c r="B39" s="411"/>
      <c r="C39" s="424" t="s">
        <v>430</v>
      </c>
      <c r="D39" s="575"/>
      <c r="E39" s="516">
        <v>107</v>
      </c>
      <c r="F39" s="516"/>
      <c r="G39" s="516">
        <v>40</v>
      </c>
      <c r="H39" s="516"/>
      <c r="I39" s="516">
        <v>40</v>
      </c>
      <c r="J39" s="510"/>
      <c r="K39" s="510">
        <v>39</v>
      </c>
      <c r="L39" s="510"/>
      <c r="M39" s="510">
        <v>1</v>
      </c>
      <c r="N39" s="510"/>
      <c r="O39" s="510" t="s">
        <v>411</v>
      </c>
      <c r="P39" s="510"/>
      <c r="Q39" s="510" t="s">
        <v>411</v>
      </c>
      <c r="R39" s="529">
        <v>67</v>
      </c>
    </row>
    <row r="40" spans="1:18" ht="18.75" customHeight="1" x14ac:dyDescent="0.15">
      <c r="A40" s="410"/>
      <c r="B40" s="411"/>
      <c r="C40" s="416" t="s">
        <v>96</v>
      </c>
      <c r="D40" s="576"/>
      <c r="E40" s="514">
        <v>191</v>
      </c>
      <c r="F40" s="514"/>
      <c r="G40" s="514">
        <v>84</v>
      </c>
      <c r="H40" s="514"/>
      <c r="I40" s="514">
        <v>83</v>
      </c>
      <c r="J40" s="513"/>
      <c r="K40" s="513">
        <v>81</v>
      </c>
      <c r="L40" s="513"/>
      <c r="M40" s="513">
        <v>1</v>
      </c>
      <c r="N40" s="513"/>
      <c r="O40" s="513">
        <v>1</v>
      </c>
      <c r="P40" s="513"/>
      <c r="Q40" s="513">
        <v>1</v>
      </c>
      <c r="R40" s="532">
        <v>107</v>
      </c>
    </row>
    <row r="41" spans="1:18" ht="18.75" customHeight="1" thickBot="1" x14ac:dyDescent="0.2">
      <c r="A41" s="417"/>
      <c r="B41" s="418"/>
      <c r="C41" s="427" t="s">
        <v>552</v>
      </c>
      <c r="D41" s="578"/>
      <c r="E41" s="525">
        <v>19</v>
      </c>
      <c r="F41" s="525"/>
      <c r="G41" s="525">
        <v>14</v>
      </c>
      <c r="H41" s="525"/>
      <c r="I41" s="525">
        <v>14</v>
      </c>
      <c r="J41" s="523"/>
      <c r="K41" s="523">
        <v>14</v>
      </c>
      <c r="L41" s="523"/>
      <c r="M41" s="523" t="s">
        <v>411</v>
      </c>
      <c r="N41" s="523"/>
      <c r="O41" s="523" t="s">
        <v>411</v>
      </c>
      <c r="P41" s="523"/>
      <c r="Q41" s="523" t="s">
        <v>411</v>
      </c>
      <c r="R41" s="534">
        <v>5</v>
      </c>
    </row>
    <row r="42" spans="1:18" ht="18" customHeight="1" x14ac:dyDescent="0.15">
      <c r="A42" s="69" t="s">
        <v>418</v>
      </c>
      <c r="R42" s="404" t="s">
        <v>414</v>
      </c>
    </row>
    <row r="43" spans="1:18" ht="17.100000000000001" customHeight="1" x14ac:dyDescent="0.15">
      <c r="C43" s="428" t="s">
        <v>421</v>
      </c>
    </row>
    <row r="44" spans="1:18" ht="17.100000000000001" customHeight="1" x14ac:dyDescent="0.15">
      <c r="C44" s="349" t="s">
        <v>419</v>
      </c>
    </row>
    <row r="45" spans="1:18" ht="17.100000000000001" customHeight="1" x14ac:dyDescent="0.15">
      <c r="C45" s="69" t="s">
        <v>420</v>
      </c>
    </row>
  </sheetData>
  <sheetProtection sheet="1"/>
  <mergeCells count="27">
    <mergeCell ref="B28:C28"/>
    <mergeCell ref="B35:C35"/>
    <mergeCell ref="R2:R4"/>
    <mergeCell ref="N2:O3"/>
    <mergeCell ref="A5:C5"/>
    <mergeCell ref="N8:O8"/>
    <mergeCell ref="A27:C27"/>
    <mergeCell ref="N10:O10"/>
    <mergeCell ref="J23:R23"/>
    <mergeCell ref="P2:Q3"/>
    <mergeCell ref="F24:G26"/>
    <mergeCell ref="H25:I26"/>
    <mergeCell ref="A2:C4"/>
    <mergeCell ref="B6:C6"/>
    <mergeCell ref="B13:C13"/>
    <mergeCell ref="D2:D4"/>
    <mergeCell ref="E2:F3"/>
    <mergeCell ref="G2:I3"/>
    <mergeCell ref="J2:K3"/>
    <mergeCell ref="L2:M3"/>
    <mergeCell ref="R24:R26"/>
    <mergeCell ref="N26:O26"/>
    <mergeCell ref="A23:C26"/>
    <mergeCell ref="D23:E26"/>
    <mergeCell ref="P25:Q26"/>
    <mergeCell ref="L26:M26"/>
    <mergeCell ref="J26:K26"/>
  </mergeCells>
  <phoneticPr fontId="8"/>
  <printOptions horizontalCentered="1"/>
  <pageMargins left="0.59055118110236227" right="0.59055118110236227" top="0.59055118110236227" bottom="0.59055118110236227" header="0.39370078740157483" footer="0.39370078740157483"/>
  <pageSetup paperSize="9" scale="86" firstPageNumber="63" fitToHeight="0" orientation="portrait" useFirstPageNumber="1" r:id="rId1"/>
  <headerFooter differentOddEven="1" scaleWithDoc="0" alignWithMargins="0">
    <oddHeader>&amp;LⅣ　事業所</oddHeader>
    <oddFooter>&amp;C&amp;11&amp;A</oddFooter>
    <evenHeader>&amp;LⅣ　事業所</evenHeader>
    <evenFooter>&amp;C&amp;11&amp;A</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R45"/>
  <sheetViews>
    <sheetView view="pageBreakPreview" zoomScale="60" zoomScaleNormal="100" workbookViewId="0">
      <selection activeCell="F17" sqref="F17"/>
    </sheetView>
  </sheetViews>
  <sheetFormatPr defaultColWidth="9.140625" defaultRowHeight="17.100000000000001" customHeight="1" x14ac:dyDescent="0.15"/>
  <cols>
    <col min="1" max="2" width="2.42578125" style="69" customWidth="1"/>
    <col min="3" max="3" width="39.85546875" style="69" customWidth="1"/>
    <col min="4" max="4" width="9.5703125" style="69" customWidth="1"/>
    <col min="5" max="5" width="9.85546875" style="69" customWidth="1"/>
    <col min="6" max="6" width="9.5703125" style="69" customWidth="1"/>
    <col min="7" max="7" width="14.42578125" style="69" customWidth="1"/>
    <col min="8" max="8" width="11" style="69" customWidth="1"/>
    <col min="9" max="9" width="17.7109375" style="69" customWidth="1"/>
    <col min="10" max="11" width="13.140625" style="69" customWidth="1"/>
    <col min="12" max="12" width="16" style="69" customWidth="1"/>
    <col min="13" max="13" width="11" style="69" customWidth="1"/>
    <col min="14" max="14" width="13.7109375" style="69" customWidth="1"/>
    <col min="15" max="15" width="10.28515625" style="69" customWidth="1"/>
    <col min="16" max="16" width="13.7109375" style="69" customWidth="1"/>
    <col min="17" max="17" width="10.85546875" style="69" customWidth="1"/>
    <col min="18" max="18" width="16.42578125" style="69" customWidth="1"/>
    <col min="19" max="19" width="9.140625" style="69"/>
    <col min="20" max="20" width="5.5703125" style="69" customWidth="1"/>
    <col min="21" max="16384" width="9.140625" style="69"/>
  </cols>
  <sheetData>
    <row r="1" spans="1:18" ht="15" customHeight="1" thickBot="1" x14ac:dyDescent="0.2">
      <c r="A1" s="69" t="s">
        <v>556</v>
      </c>
      <c r="R1" s="404" t="s">
        <v>415</v>
      </c>
    </row>
    <row r="2" spans="1:18" ht="13.5" customHeight="1" thickBot="1" x14ac:dyDescent="0.2">
      <c r="A2" s="699" t="s">
        <v>487</v>
      </c>
      <c r="B2" s="971"/>
      <c r="C2" s="700"/>
      <c r="D2" s="1013" t="s">
        <v>78</v>
      </c>
      <c r="E2" s="978" t="s">
        <v>79</v>
      </c>
      <c r="F2" s="978"/>
      <c r="G2" s="973" t="s">
        <v>80</v>
      </c>
      <c r="H2" s="973"/>
      <c r="I2" s="978"/>
      <c r="J2" s="973" t="s">
        <v>81</v>
      </c>
      <c r="K2" s="700"/>
      <c r="L2" s="973" t="s">
        <v>82</v>
      </c>
      <c r="M2" s="700"/>
      <c r="N2" s="973" t="s">
        <v>83</v>
      </c>
      <c r="O2" s="700"/>
      <c r="P2" s="1003" t="s">
        <v>84</v>
      </c>
      <c r="Q2" s="1004"/>
      <c r="R2" s="1007" t="s">
        <v>85</v>
      </c>
    </row>
    <row r="3" spans="1:18" ht="13.5" customHeight="1" thickBot="1" x14ac:dyDescent="0.2">
      <c r="A3" s="701"/>
      <c r="B3" s="1012"/>
      <c r="C3" s="702"/>
      <c r="D3" s="1013"/>
      <c r="E3" s="978"/>
      <c r="F3" s="978"/>
      <c r="G3" s="973"/>
      <c r="H3" s="973"/>
      <c r="I3" s="978"/>
      <c r="J3" s="974"/>
      <c r="K3" s="702"/>
      <c r="L3" s="974"/>
      <c r="M3" s="702"/>
      <c r="N3" s="974"/>
      <c r="O3" s="702"/>
      <c r="P3" s="1005"/>
      <c r="Q3" s="1006"/>
      <c r="R3" s="1008"/>
    </row>
    <row r="4" spans="1:18" ht="39.75" customHeight="1" x14ac:dyDescent="0.15">
      <c r="A4" s="703"/>
      <c r="B4" s="817"/>
      <c r="C4" s="704"/>
      <c r="D4" s="1013"/>
      <c r="E4" s="405"/>
      <c r="F4" s="95" t="s">
        <v>489</v>
      </c>
      <c r="G4" s="408"/>
      <c r="H4" s="95" t="s">
        <v>489</v>
      </c>
      <c r="I4" s="406" t="s">
        <v>490</v>
      </c>
      <c r="J4" s="407"/>
      <c r="K4" s="542" t="s">
        <v>489</v>
      </c>
      <c r="L4" s="408"/>
      <c r="M4" s="542" t="s">
        <v>489</v>
      </c>
      <c r="N4" s="543"/>
      <c r="O4" s="542" t="s">
        <v>489</v>
      </c>
      <c r="P4" s="543"/>
      <c r="Q4" s="542" t="s">
        <v>86</v>
      </c>
      <c r="R4" s="1009"/>
    </row>
    <row r="5" spans="1:18" ht="20.100000000000001" customHeight="1" x14ac:dyDescent="0.15">
      <c r="A5" s="1014" t="s">
        <v>43</v>
      </c>
      <c r="B5" s="1015"/>
      <c r="C5" s="1016"/>
      <c r="D5" s="505">
        <f>D6+D13</f>
        <v>1058</v>
      </c>
      <c r="E5" s="506">
        <f>E6+E13</f>
        <v>14266</v>
      </c>
      <c r="F5" s="506">
        <f>E5/D5</f>
        <v>13.483931947069943</v>
      </c>
      <c r="G5" s="506">
        <v>528555</v>
      </c>
      <c r="H5" s="506">
        <f t="shared" ref="H5:H13" si="0">G5/D5</f>
        <v>499.57939508506615</v>
      </c>
      <c r="I5" s="506" t="s">
        <v>360</v>
      </c>
      <c r="J5" s="506" t="s">
        <v>360</v>
      </c>
      <c r="K5" s="506" t="s">
        <v>360</v>
      </c>
      <c r="L5" s="507" t="s">
        <v>411</v>
      </c>
      <c r="M5" s="506" t="s">
        <v>411</v>
      </c>
      <c r="N5" s="506" t="s">
        <v>359</v>
      </c>
      <c r="O5" s="506" t="s">
        <v>359</v>
      </c>
      <c r="P5" s="506" t="s">
        <v>360</v>
      </c>
      <c r="Q5" s="506" t="s">
        <v>360</v>
      </c>
      <c r="R5" s="508" t="s">
        <v>360</v>
      </c>
    </row>
    <row r="6" spans="1:18" ht="18.75" customHeight="1" x14ac:dyDescent="0.15">
      <c r="A6" s="409"/>
      <c r="B6" s="1010" t="s">
        <v>491</v>
      </c>
      <c r="C6" s="1011"/>
      <c r="D6" s="509">
        <v>347</v>
      </c>
      <c r="E6" s="510">
        <v>6649</v>
      </c>
      <c r="F6" s="510">
        <f>E6/D6</f>
        <v>19.161383285302595</v>
      </c>
      <c r="G6" s="510">
        <v>403643</v>
      </c>
      <c r="H6" s="510">
        <f t="shared" si="0"/>
        <v>1163.2363112391931</v>
      </c>
      <c r="I6" s="510" t="s">
        <v>360</v>
      </c>
      <c r="J6" s="510" t="s">
        <v>360</v>
      </c>
      <c r="K6" s="510" t="s">
        <v>360</v>
      </c>
      <c r="L6" s="510" t="s">
        <v>411</v>
      </c>
      <c r="M6" s="510" t="s">
        <v>411</v>
      </c>
      <c r="N6" s="510"/>
      <c r="O6" s="510"/>
      <c r="P6" s="510" t="s">
        <v>360</v>
      </c>
      <c r="Q6" s="510" t="s">
        <v>360</v>
      </c>
      <c r="R6" s="511" t="s">
        <v>360</v>
      </c>
    </row>
    <row r="7" spans="1:18" ht="18.75" customHeight="1" x14ac:dyDescent="0.15">
      <c r="A7" s="410"/>
      <c r="B7" s="411"/>
      <c r="C7" s="412" t="s">
        <v>87</v>
      </c>
      <c r="D7" s="512">
        <v>3</v>
      </c>
      <c r="E7" s="513">
        <v>107</v>
      </c>
      <c r="F7" s="513">
        <f t="shared" ref="F7:F12" si="1">E7/D7</f>
        <v>35.666666666666664</v>
      </c>
      <c r="G7" s="513">
        <v>6638</v>
      </c>
      <c r="H7" s="513">
        <f t="shared" si="0"/>
        <v>2212.6666666666665</v>
      </c>
      <c r="I7" s="513" t="s">
        <v>360</v>
      </c>
      <c r="J7" s="513" t="s">
        <v>360</v>
      </c>
      <c r="K7" s="513" t="s">
        <v>360</v>
      </c>
      <c r="L7" s="514" t="s">
        <v>411</v>
      </c>
      <c r="M7" s="514" t="s">
        <v>411</v>
      </c>
      <c r="N7" s="513"/>
      <c r="O7" s="513"/>
      <c r="P7" s="513" t="s">
        <v>360</v>
      </c>
      <c r="Q7" s="513" t="s">
        <v>360</v>
      </c>
      <c r="R7" s="515" t="s">
        <v>360</v>
      </c>
    </row>
    <row r="8" spans="1:18" ht="18.75" customHeight="1" x14ac:dyDescent="0.15">
      <c r="A8" s="410"/>
      <c r="B8" s="411"/>
      <c r="C8" s="413" t="s">
        <v>89</v>
      </c>
      <c r="D8" s="509">
        <v>8</v>
      </c>
      <c r="E8" s="510">
        <v>49</v>
      </c>
      <c r="F8" s="510">
        <f t="shared" si="1"/>
        <v>6.125</v>
      </c>
      <c r="G8" s="510">
        <v>1157</v>
      </c>
      <c r="H8" s="510">
        <f t="shared" si="0"/>
        <v>144.625</v>
      </c>
      <c r="I8" s="510" t="s">
        <v>360</v>
      </c>
      <c r="J8" s="510" t="s">
        <v>360</v>
      </c>
      <c r="K8" s="510" t="s">
        <v>360</v>
      </c>
      <c r="L8" s="516" t="s">
        <v>411</v>
      </c>
      <c r="M8" s="516" t="s">
        <v>411</v>
      </c>
      <c r="N8" s="990" t="s">
        <v>277</v>
      </c>
      <c r="O8" s="990"/>
      <c r="P8" s="510" t="s">
        <v>360</v>
      </c>
      <c r="Q8" s="510" t="s">
        <v>360</v>
      </c>
      <c r="R8" s="511" t="s">
        <v>360</v>
      </c>
    </row>
    <row r="9" spans="1:18" ht="18.75" customHeight="1" x14ac:dyDescent="0.15">
      <c r="A9" s="410"/>
      <c r="B9" s="411"/>
      <c r="C9" s="412" t="s">
        <v>90</v>
      </c>
      <c r="D9" s="512">
        <v>101</v>
      </c>
      <c r="E9" s="513">
        <v>3028</v>
      </c>
      <c r="F9" s="513">
        <f t="shared" si="1"/>
        <v>29.980198019801982</v>
      </c>
      <c r="G9" s="513">
        <v>193164</v>
      </c>
      <c r="H9" s="513">
        <f t="shared" si="0"/>
        <v>1912.5148514851485</v>
      </c>
      <c r="I9" s="513" t="s">
        <v>360</v>
      </c>
      <c r="J9" s="513" t="s">
        <v>360</v>
      </c>
      <c r="K9" s="513" t="s">
        <v>360</v>
      </c>
      <c r="L9" s="514" t="s">
        <v>411</v>
      </c>
      <c r="M9" s="514" t="s">
        <v>411</v>
      </c>
      <c r="N9" s="517"/>
      <c r="O9" s="513"/>
      <c r="P9" s="513" t="s">
        <v>360</v>
      </c>
      <c r="Q9" s="513" t="s">
        <v>360</v>
      </c>
      <c r="R9" s="515" t="s">
        <v>360</v>
      </c>
    </row>
    <row r="10" spans="1:18" ht="18.75" customHeight="1" x14ac:dyDescent="0.15">
      <c r="A10" s="410"/>
      <c r="B10" s="411"/>
      <c r="C10" s="413" t="s">
        <v>91</v>
      </c>
      <c r="D10" s="509">
        <v>44</v>
      </c>
      <c r="E10" s="510">
        <v>1135</v>
      </c>
      <c r="F10" s="510">
        <f t="shared" si="1"/>
        <v>25.795454545454547</v>
      </c>
      <c r="G10" s="510">
        <v>60408</v>
      </c>
      <c r="H10" s="510">
        <f t="shared" si="0"/>
        <v>1372.909090909091</v>
      </c>
      <c r="I10" s="510" t="s">
        <v>360</v>
      </c>
      <c r="J10" s="510" t="s">
        <v>360</v>
      </c>
      <c r="K10" s="510" t="s">
        <v>360</v>
      </c>
      <c r="L10" s="516" t="s">
        <v>411</v>
      </c>
      <c r="M10" s="516" t="s">
        <v>411</v>
      </c>
      <c r="N10" s="990" t="s">
        <v>278</v>
      </c>
      <c r="O10" s="990"/>
      <c r="P10" s="510" t="s">
        <v>360</v>
      </c>
      <c r="Q10" s="510" t="s">
        <v>360</v>
      </c>
      <c r="R10" s="511" t="s">
        <v>360</v>
      </c>
    </row>
    <row r="11" spans="1:18" ht="18.75" customHeight="1" x14ac:dyDescent="0.15">
      <c r="A11" s="410"/>
      <c r="B11" s="411"/>
      <c r="C11" s="412" t="s">
        <v>92</v>
      </c>
      <c r="D11" s="512">
        <v>111</v>
      </c>
      <c r="E11" s="513">
        <v>1324</v>
      </c>
      <c r="F11" s="513">
        <f t="shared" si="1"/>
        <v>11.927927927927929</v>
      </c>
      <c r="G11" s="513">
        <v>68066</v>
      </c>
      <c r="H11" s="513">
        <f t="shared" si="0"/>
        <v>613.20720720720726</v>
      </c>
      <c r="I11" s="513" t="s">
        <v>360</v>
      </c>
      <c r="J11" s="513" t="s">
        <v>360</v>
      </c>
      <c r="K11" s="513" t="s">
        <v>360</v>
      </c>
      <c r="L11" s="514" t="s">
        <v>411</v>
      </c>
      <c r="M11" s="514" t="s">
        <v>411</v>
      </c>
      <c r="N11" s="517"/>
      <c r="O11" s="513"/>
      <c r="P11" s="513" t="s">
        <v>360</v>
      </c>
      <c r="Q11" s="513" t="s">
        <v>360</v>
      </c>
      <c r="R11" s="515" t="s">
        <v>360</v>
      </c>
    </row>
    <row r="12" spans="1:18" ht="18.75" customHeight="1" x14ac:dyDescent="0.15">
      <c r="A12" s="410"/>
      <c r="B12" s="414"/>
      <c r="C12" s="415" t="s">
        <v>93</v>
      </c>
      <c r="D12" s="518">
        <v>80</v>
      </c>
      <c r="E12" s="519">
        <v>1006</v>
      </c>
      <c r="F12" s="519">
        <f t="shared" si="1"/>
        <v>12.574999999999999</v>
      </c>
      <c r="G12" s="519">
        <v>74210</v>
      </c>
      <c r="H12" s="519">
        <f t="shared" si="0"/>
        <v>927.625</v>
      </c>
      <c r="I12" s="519" t="s">
        <v>360</v>
      </c>
      <c r="J12" s="519" t="s">
        <v>360</v>
      </c>
      <c r="K12" s="519" t="s">
        <v>360</v>
      </c>
      <c r="L12" s="520" t="s">
        <v>411</v>
      </c>
      <c r="M12" s="520" t="s">
        <v>411</v>
      </c>
      <c r="N12" s="519"/>
      <c r="O12" s="519"/>
      <c r="P12" s="519" t="s">
        <v>360</v>
      </c>
      <c r="Q12" s="519" t="s">
        <v>360</v>
      </c>
      <c r="R12" s="521" t="s">
        <v>360</v>
      </c>
    </row>
    <row r="13" spans="1:18" ht="18.75" customHeight="1" x14ac:dyDescent="0.15">
      <c r="A13" s="409"/>
      <c r="B13" s="1010" t="s">
        <v>492</v>
      </c>
      <c r="C13" s="1011"/>
      <c r="D13" s="509">
        <v>711</v>
      </c>
      <c r="E13" s="510">
        <v>7617</v>
      </c>
      <c r="F13" s="510">
        <f>E13/D13</f>
        <v>10.713080168776372</v>
      </c>
      <c r="G13" s="510">
        <v>160053</v>
      </c>
      <c r="H13" s="510">
        <f t="shared" si="0"/>
        <v>225.10970464135022</v>
      </c>
      <c r="I13" s="510" t="s">
        <v>360</v>
      </c>
      <c r="J13" s="510" t="s">
        <v>360</v>
      </c>
      <c r="K13" s="510" t="s">
        <v>360</v>
      </c>
      <c r="L13" s="510" t="s">
        <v>411</v>
      </c>
      <c r="M13" s="510" t="s">
        <v>411</v>
      </c>
      <c r="N13" s="516">
        <v>141990</v>
      </c>
      <c r="O13" s="516">
        <v>211.29464285714286</v>
      </c>
      <c r="P13" s="516" t="s">
        <v>360</v>
      </c>
      <c r="Q13" s="516" t="s">
        <v>360</v>
      </c>
      <c r="R13" s="511" t="s">
        <v>360</v>
      </c>
    </row>
    <row r="14" spans="1:18" ht="18.75" customHeight="1" x14ac:dyDescent="0.15">
      <c r="A14" s="410"/>
      <c r="B14" s="411"/>
      <c r="C14" s="412" t="s">
        <v>94</v>
      </c>
      <c r="D14" s="512">
        <v>2</v>
      </c>
      <c r="E14" s="513">
        <v>429</v>
      </c>
      <c r="F14" s="513">
        <f t="shared" ref="F14:F19" si="2">E14/D14</f>
        <v>214.5</v>
      </c>
      <c r="G14" s="513" t="s">
        <v>88</v>
      </c>
      <c r="H14" s="513" t="s">
        <v>88</v>
      </c>
      <c r="I14" s="513" t="s">
        <v>360</v>
      </c>
      <c r="J14" s="513" t="s">
        <v>360</v>
      </c>
      <c r="K14" s="513" t="s">
        <v>360</v>
      </c>
      <c r="L14" s="514" t="s">
        <v>411</v>
      </c>
      <c r="M14" s="514" t="s">
        <v>411</v>
      </c>
      <c r="N14" s="514" t="s">
        <v>88</v>
      </c>
      <c r="O14" s="514" t="s">
        <v>88</v>
      </c>
      <c r="P14" s="514" t="s">
        <v>360</v>
      </c>
      <c r="Q14" s="514" t="s">
        <v>360</v>
      </c>
      <c r="R14" s="515" t="s">
        <v>360</v>
      </c>
    </row>
    <row r="15" spans="1:18" ht="18.75" customHeight="1" x14ac:dyDescent="0.15">
      <c r="A15" s="410"/>
      <c r="B15" s="411"/>
      <c r="C15" s="413" t="s">
        <v>362</v>
      </c>
      <c r="D15" s="509">
        <v>123</v>
      </c>
      <c r="E15" s="510">
        <v>600</v>
      </c>
      <c r="F15" s="510">
        <f t="shared" si="2"/>
        <v>4.8780487804878048</v>
      </c>
      <c r="G15" s="510">
        <v>7707</v>
      </c>
      <c r="H15" s="510">
        <f t="shared" ref="H15:H19" si="3">G15/D15</f>
        <v>62.658536585365852</v>
      </c>
      <c r="I15" s="510" t="s">
        <v>360</v>
      </c>
      <c r="J15" s="510" t="s">
        <v>360</v>
      </c>
      <c r="K15" s="510" t="s">
        <v>360</v>
      </c>
      <c r="L15" s="516" t="s">
        <v>411</v>
      </c>
      <c r="M15" s="516" t="s">
        <v>411</v>
      </c>
      <c r="N15" s="516">
        <v>21364</v>
      </c>
      <c r="O15" s="516">
        <v>173.6910569105691</v>
      </c>
      <c r="P15" s="516" t="s">
        <v>360</v>
      </c>
      <c r="Q15" s="516" t="s">
        <v>360</v>
      </c>
      <c r="R15" s="511" t="s">
        <v>360</v>
      </c>
    </row>
    <row r="16" spans="1:18" ht="18.75" customHeight="1" x14ac:dyDescent="0.15">
      <c r="A16" s="410"/>
      <c r="B16" s="411"/>
      <c r="C16" s="412" t="s">
        <v>95</v>
      </c>
      <c r="D16" s="512">
        <v>198</v>
      </c>
      <c r="E16" s="513">
        <v>2876</v>
      </c>
      <c r="F16" s="513">
        <f t="shared" si="2"/>
        <v>14.525252525252526</v>
      </c>
      <c r="G16" s="513">
        <v>42243</v>
      </c>
      <c r="H16" s="513">
        <f t="shared" si="3"/>
        <v>213.34848484848484</v>
      </c>
      <c r="I16" s="513" t="s">
        <v>360</v>
      </c>
      <c r="J16" s="513" t="s">
        <v>360</v>
      </c>
      <c r="K16" s="513" t="s">
        <v>360</v>
      </c>
      <c r="L16" s="514" t="s">
        <v>411</v>
      </c>
      <c r="M16" s="514" t="s">
        <v>411</v>
      </c>
      <c r="N16" s="514">
        <v>46774</v>
      </c>
      <c r="O16" s="514">
        <v>236.23232323232324</v>
      </c>
      <c r="P16" s="514" t="s">
        <v>360</v>
      </c>
      <c r="Q16" s="514" t="s">
        <v>360</v>
      </c>
      <c r="R16" s="515" t="s">
        <v>360</v>
      </c>
    </row>
    <row r="17" spans="1:18" ht="18.75" customHeight="1" x14ac:dyDescent="0.15">
      <c r="A17" s="410"/>
      <c r="B17" s="411"/>
      <c r="C17" s="413" t="s">
        <v>363</v>
      </c>
      <c r="D17" s="509">
        <v>104</v>
      </c>
      <c r="E17" s="510">
        <v>1245</v>
      </c>
      <c r="F17" s="510">
        <f t="shared" si="2"/>
        <v>11.971153846153847</v>
      </c>
      <c r="G17" s="510">
        <v>45287</v>
      </c>
      <c r="H17" s="510">
        <f t="shared" si="3"/>
        <v>435.45192307692309</v>
      </c>
      <c r="I17" s="510" t="s">
        <v>360</v>
      </c>
      <c r="J17" s="510" t="s">
        <v>360</v>
      </c>
      <c r="K17" s="510" t="s">
        <v>360</v>
      </c>
      <c r="L17" s="516" t="s">
        <v>411</v>
      </c>
      <c r="M17" s="516" t="s">
        <v>411</v>
      </c>
      <c r="N17" s="516">
        <v>11815</v>
      </c>
      <c r="O17" s="516">
        <v>113.60576923076923</v>
      </c>
      <c r="P17" s="516" t="s">
        <v>360</v>
      </c>
      <c r="Q17" s="516" t="s">
        <v>360</v>
      </c>
      <c r="R17" s="511" t="s">
        <v>360</v>
      </c>
    </row>
    <row r="18" spans="1:18" ht="18.75" customHeight="1" x14ac:dyDescent="0.15">
      <c r="A18" s="410"/>
      <c r="B18" s="411"/>
      <c r="C18" s="416" t="s">
        <v>364</v>
      </c>
      <c r="D18" s="512">
        <v>245</v>
      </c>
      <c r="E18" s="513">
        <v>1860</v>
      </c>
      <c r="F18" s="513">
        <f t="shared" si="2"/>
        <v>7.591836734693878</v>
      </c>
      <c r="G18" s="513" t="s">
        <v>88</v>
      </c>
      <c r="H18" s="513" t="s">
        <v>88</v>
      </c>
      <c r="I18" s="513" t="s">
        <v>360</v>
      </c>
      <c r="J18" s="513" t="s">
        <v>360</v>
      </c>
      <c r="K18" s="513" t="s">
        <v>360</v>
      </c>
      <c r="L18" s="514" t="s">
        <v>411</v>
      </c>
      <c r="M18" s="514" t="s">
        <v>411</v>
      </c>
      <c r="N18" s="514" t="s">
        <v>88</v>
      </c>
      <c r="O18" s="514" t="s">
        <v>88</v>
      </c>
      <c r="P18" s="514" t="s">
        <v>360</v>
      </c>
      <c r="Q18" s="514" t="s">
        <v>360</v>
      </c>
      <c r="R18" s="515" t="s">
        <v>360</v>
      </c>
    </row>
    <row r="19" spans="1:18" ht="18.75" customHeight="1" thickBot="1" x14ac:dyDescent="0.2">
      <c r="A19" s="417"/>
      <c r="B19" s="418"/>
      <c r="C19" s="419" t="s">
        <v>365</v>
      </c>
      <c r="D19" s="522">
        <v>39</v>
      </c>
      <c r="E19" s="523">
        <v>607</v>
      </c>
      <c r="F19" s="523">
        <f t="shared" si="2"/>
        <v>15.564102564102564</v>
      </c>
      <c r="G19" s="523">
        <v>13123</v>
      </c>
      <c r="H19" s="523">
        <f t="shared" si="3"/>
        <v>336.4871794871795</v>
      </c>
      <c r="I19" s="510" t="s">
        <v>360</v>
      </c>
      <c r="J19" s="524" t="s">
        <v>360</v>
      </c>
      <c r="K19" s="524" t="s">
        <v>360</v>
      </c>
      <c r="L19" s="525" t="s">
        <v>411</v>
      </c>
      <c r="M19" s="525" t="s">
        <v>411</v>
      </c>
      <c r="N19" s="525" t="s">
        <v>359</v>
      </c>
      <c r="O19" s="525" t="s">
        <v>359</v>
      </c>
      <c r="P19" s="526" t="s">
        <v>360</v>
      </c>
      <c r="Q19" s="526" t="s">
        <v>360</v>
      </c>
      <c r="R19" s="527" t="s">
        <v>360</v>
      </c>
    </row>
    <row r="20" spans="1:18" ht="15" customHeight="1" x14ac:dyDescent="0.15">
      <c r="A20" s="453"/>
      <c r="B20" s="453"/>
      <c r="C20" s="454"/>
      <c r="D20" s="454"/>
      <c r="E20" s="454"/>
      <c r="F20" s="454"/>
      <c r="G20" s="454"/>
      <c r="H20" s="454"/>
      <c r="I20" s="454"/>
      <c r="R20" s="404" t="s">
        <v>573</v>
      </c>
    </row>
    <row r="21" spans="1:18" ht="15" customHeight="1" x14ac:dyDescent="0.15"/>
    <row r="22" spans="1:18" ht="15" customHeight="1" thickBot="1" x14ac:dyDescent="0.2">
      <c r="A22" s="420" t="s">
        <v>561</v>
      </c>
      <c r="B22" s="420"/>
      <c r="C22" s="420"/>
      <c r="D22" s="420"/>
      <c r="E22" s="420"/>
      <c r="F22" s="420"/>
      <c r="G22" s="420"/>
      <c r="H22" s="420"/>
      <c r="I22" s="420"/>
      <c r="R22" s="404" t="s">
        <v>448</v>
      </c>
    </row>
    <row r="23" spans="1:18" ht="8.25" customHeight="1" x14ac:dyDescent="0.15">
      <c r="A23" s="699" t="s">
        <v>488</v>
      </c>
      <c r="B23" s="971"/>
      <c r="C23" s="700"/>
      <c r="D23" s="973" t="s">
        <v>195</v>
      </c>
      <c r="E23" s="971"/>
      <c r="F23" s="350"/>
      <c r="G23" s="350"/>
      <c r="H23" s="350"/>
      <c r="I23" s="350"/>
      <c r="J23" s="991"/>
      <c r="K23" s="991"/>
      <c r="L23" s="991"/>
      <c r="M23" s="991"/>
      <c r="N23" s="991"/>
      <c r="O23" s="991"/>
      <c r="P23" s="991"/>
      <c r="Q23" s="991"/>
      <c r="R23" s="992"/>
    </row>
    <row r="24" spans="1:18" ht="12" customHeight="1" x14ac:dyDescent="0.15">
      <c r="A24" s="701"/>
      <c r="B24" s="1012"/>
      <c r="C24" s="702"/>
      <c r="D24" s="974"/>
      <c r="E24" s="702"/>
      <c r="F24" s="1019" t="s">
        <v>423</v>
      </c>
      <c r="G24" s="1020"/>
      <c r="H24" s="421"/>
      <c r="I24" s="421"/>
      <c r="J24" s="568"/>
      <c r="K24" s="568"/>
      <c r="L24" s="568"/>
      <c r="M24" s="568"/>
      <c r="N24" s="568"/>
      <c r="O24" s="568"/>
      <c r="P24" s="568"/>
      <c r="Q24" s="568"/>
      <c r="R24" s="979" t="s">
        <v>428</v>
      </c>
    </row>
    <row r="25" spans="1:18" ht="12" customHeight="1" x14ac:dyDescent="0.15">
      <c r="A25" s="701"/>
      <c r="B25" s="1012"/>
      <c r="C25" s="702"/>
      <c r="D25" s="974"/>
      <c r="E25" s="702"/>
      <c r="F25" s="996"/>
      <c r="G25" s="1021"/>
      <c r="H25" s="975" t="s">
        <v>422</v>
      </c>
      <c r="I25" s="1022"/>
      <c r="J25" s="569"/>
      <c r="K25" s="569"/>
      <c r="L25" s="569"/>
      <c r="M25" s="569"/>
      <c r="N25" s="569"/>
      <c r="O25" s="569"/>
      <c r="P25" s="998" t="s">
        <v>427</v>
      </c>
      <c r="Q25" s="1023"/>
      <c r="R25" s="980"/>
    </row>
    <row r="26" spans="1:18" ht="12" customHeight="1" x14ac:dyDescent="0.15">
      <c r="A26" s="703"/>
      <c r="B26" s="817"/>
      <c r="C26" s="704"/>
      <c r="D26" s="816"/>
      <c r="E26" s="704"/>
      <c r="F26" s="787"/>
      <c r="G26" s="788"/>
      <c r="H26" s="816"/>
      <c r="I26" s="817"/>
      <c r="J26" s="720" t="s">
        <v>424</v>
      </c>
      <c r="K26" s="736"/>
      <c r="L26" s="720" t="s">
        <v>425</v>
      </c>
      <c r="M26" s="736"/>
      <c r="N26" s="720" t="s">
        <v>426</v>
      </c>
      <c r="O26" s="736"/>
      <c r="P26" s="816"/>
      <c r="Q26" s="704"/>
      <c r="R26" s="981"/>
    </row>
    <row r="27" spans="1:18" ht="20.100000000000001" customHeight="1" x14ac:dyDescent="0.15">
      <c r="A27" s="1014" t="s">
        <v>43</v>
      </c>
      <c r="B27" s="1015"/>
      <c r="C27" s="1016"/>
      <c r="D27" s="459"/>
      <c r="E27" s="507">
        <v>836</v>
      </c>
      <c r="F27" s="507"/>
      <c r="G27" s="507">
        <v>428</v>
      </c>
      <c r="H27" s="507"/>
      <c r="I27" s="507">
        <v>419</v>
      </c>
      <c r="J27" s="506"/>
      <c r="K27" s="506">
        <v>407</v>
      </c>
      <c r="L27" s="506"/>
      <c r="M27" s="506">
        <v>6</v>
      </c>
      <c r="N27" s="506"/>
      <c r="O27" s="506">
        <v>6</v>
      </c>
      <c r="P27" s="506"/>
      <c r="Q27" s="506">
        <v>9</v>
      </c>
      <c r="R27" s="528">
        <v>408</v>
      </c>
    </row>
    <row r="28" spans="1:18" ht="18.75" customHeight="1" x14ac:dyDescent="0.15">
      <c r="A28" s="409"/>
      <c r="B28" s="1010" t="s">
        <v>491</v>
      </c>
      <c r="C28" s="1011"/>
      <c r="D28" s="455"/>
      <c r="E28" s="516">
        <v>308</v>
      </c>
      <c r="F28" s="516"/>
      <c r="G28" s="516">
        <v>259</v>
      </c>
      <c r="H28" s="516"/>
      <c r="I28" s="516">
        <v>252</v>
      </c>
      <c r="J28" s="510"/>
      <c r="K28" s="510">
        <v>246</v>
      </c>
      <c r="L28" s="510"/>
      <c r="M28" s="510">
        <v>4</v>
      </c>
      <c r="N28" s="510"/>
      <c r="O28" s="510">
        <v>2</v>
      </c>
      <c r="P28" s="510"/>
      <c r="Q28" s="510">
        <v>7</v>
      </c>
      <c r="R28" s="529">
        <v>49</v>
      </c>
    </row>
    <row r="29" spans="1:18" ht="18.75" customHeight="1" x14ac:dyDescent="0.15">
      <c r="A29" s="410"/>
      <c r="B29" s="411"/>
      <c r="C29" s="412" t="s">
        <v>87</v>
      </c>
      <c r="D29" s="456"/>
      <c r="E29" s="514">
        <v>2</v>
      </c>
      <c r="F29" s="514"/>
      <c r="G29" s="514">
        <v>2</v>
      </c>
      <c r="H29" s="514"/>
      <c r="I29" s="514">
        <v>2</v>
      </c>
      <c r="J29" s="513"/>
      <c r="K29" s="513">
        <v>2</v>
      </c>
      <c r="L29" s="513"/>
      <c r="M29" s="513" t="s">
        <v>411</v>
      </c>
      <c r="N29" s="513"/>
      <c r="O29" s="513" t="s">
        <v>411</v>
      </c>
      <c r="P29" s="513"/>
      <c r="Q29" s="513" t="s">
        <v>411</v>
      </c>
      <c r="R29" s="530" t="s">
        <v>411</v>
      </c>
    </row>
    <row r="30" spans="1:18" ht="18.75" customHeight="1" x14ac:dyDescent="0.15">
      <c r="A30" s="410"/>
      <c r="B30" s="411"/>
      <c r="C30" s="424" t="s">
        <v>89</v>
      </c>
      <c r="D30" s="455"/>
      <c r="E30" s="516">
        <v>5</v>
      </c>
      <c r="F30" s="516"/>
      <c r="G30" s="516">
        <v>4</v>
      </c>
      <c r="H30" s="516"/>
      <c r="I30" s="516">
        <v>4</v>
      </c>
      <c r="J30" s="510"/>
      <c r="K30" s="510">
        <v>4</v>
      </c>
      <c r="L30" s="510"/>
      <c r="M30" s="510" t="s">
        <v>411</v>
      </c>
      <c r="N30" s="510"/>
      <c r="O30" s="510" t="s">
        <v>411</v>
      </c>
      <c r="P30" s="510"/>
      <c r="Q30" s="510" t="s">
        <v>411</v>
      </c>
      <c r="R30" s="529">
        <v>1</v>
      </c>
    </row>
    <row r="31" spans="1:18" ht="18.75" customHeight="1" x14ac:dyDescent="0.15">
      <c r="A31" s="410"/>
      <c r="B31" s="411"/>
      <c r="C31" s="416" t="s">
        <v>90</v>
      </c>
      <c r="D31" s="456"/>
      <c r="E31" s="531">
        <v>103</v>
      </c>
      <c r="F31" s="514"/>
      <c r="G31" s="514">
        <v>88</v>
      </c>
      <c r="H31" s="514"/>
      <c r="I31" s="514">
        <v>87</v>
      </c>
      <c r="J31" s="513"/>
      <c r="K31" s="513">
        <v>84</v>
      </c>
      <c r="L31" s="513"/>
      <c r="M31" s="513">
        <v>3</v>
      </c>
      <c r="N31" s="513"/>
      <c r="O31" s="513" t="s">
        <v>411</v>
      </c>
      <c r="P31" s="513"/>
      <c r="Q31" s="513">
        <v>1</v>
      </c>
      <c r="R31" s="532">
        <v>15</v>
      </c>
    </row>
    <row r="32" spans="1:18" ht="18.75" customHeight="1" x14ac:dyDescent="0.15">
      <c r="A32" s="410"/>
      <c r="B32" s="411"/>
      <c r="C32" s="424" t="s">
        <v>91</v>
      </c>
      <c r="D32" s="455"/>
      <c r="E32" s="516">
        <v>56</v>
      </c>
      <c r="F32" s="516"/>
      <c r="G32" s="516">
        <v>49</v>
      </c>
      <c r="H32" s="516"/>
      <c r="I32" s="516">
        <v>46</v>
      </c>
      <c r="J32" s="510"/>
      <c r="K32" s="510">
        <v>44</v>
      </c>
      <c r="L32" s="510"/>
      <c r="M32" s="510" t="s">
        <v>411</v>
      </c>
      <c r="N32" s="510"/>
      <c r="O32" s="510">
        <v>2</v>
      </c>
      <c r="P32" s="510"/>
      <c r="Q32" s="510">
        <v>3</v>
      </c>
      <c r="R32" s="529">
        <v>7</v>
      </c>
    </row>
    <row r="33" spans="1:18" ht="18.75" customHeight="1" x14ac:dyDescent="0.15">
      <c r="A33" s="410"/>
      <c r="B33" s="411"/>
      <c r="C33" s="416" t="s">
        <v>92</v>
      </c>
      <c r="D33" s="456"/>
      <c r="E33" s="514">
        <v>81</v>
      </c>
      <c r="F33" s="514"/>
      <c r="G33" s="514">
        <v>69</v>
      </c>
      <c r="H33" s="514"/>
      <c r="I33" s="514">
        <v>68</v>
      </c>
      <c r="J33" s="513"/>
      <c r="K33" s="513">
        <v>67</v>
      </c>
      <c r="L33" s="513"/>
      <c r="M33" s="513">
        <v>1</v>
      </c>
      <c r="N33" s="513"/>
      <c r="O33" s="513" t="s">
        <v>411</v>
      </c>
      <c r="P33" s="513"/>
      <c r="Q33" s="513">
        <v>1</v>
      </c>
      <c r="R33" s="532">
        <v>12</v>
      </c>
    </row>
    <row r="34" spans="1:18" ht="18.75" customHeight="1" x14ac:dyDescent="0.15">
      <c r="A34" s="410"/>
      <c r="B34" s="411"/>
      <c r="C34" s="425" t="s">
        <v>93</v>
      </c>
      <c r="D34" s="457"/>
      <c r="E34" s="520">
        <v>60</v>
      </c>
      <c r="F34" s="520"/>
      <c r="G34" s="520">
        <v>47</v>
      </c>
      <c r="H34" s="520"/>
      <c r="I34" s="520">
        <v>45</v>
      </c>
      <c r="J34" s="519"/>
      <c r="K34" s="519">
        <v>45</v>
      </c>
      <c r="L34" s="519"/>
      <c r="M34" s="519" t="s">
        <v>411</v>
      </c>
      <c r="N34" s="519"/>
      <c r="O34" s="519" t="s">
        <v>411</v>
      </c>
      <c r="P34" s="519"/>
      <c r="Q34" s="519">
        <v>2</v>
      </c>
      <c r="R34" s="533">
        <v>13</v>
      </c>
    </row>
    <row r="35" spans="1:18" ht="18.75" customHeight="1" x14ac:dyDescent="0.15">
      <c r="A35" s="426"/>
      <c r="B35" s="1017" t="s">
        <v>492</v>
      </c>
      <c r="C35" s="1018"/>
      <c r="D35" s="455"/>
      <c r="E35" s="516">
        <v>528</v>
      </c>
      <c r="F35" s="516"/>
      <c r="G35" s="516">
        <v>169</v>
      </c>
      <c r="H35" s="516"/>
      <c r="I35" s="516">
        <v>167</v>
      </c>
      <c r="J35" s="510"/>
      <c r="K35" s="510">
        <v>161</v>
      </c>
      <c r="L35" s="510"/>
      <c r="M35" s="510">
        <v>2</v>
      </c>
      <c r="N35" s="510"/>
      <c r="O35" s="510">
        <v>4</v>
      </c>
      <c r="P35" s="510"/>
      <c r="Q35" s="510">
        <v>2</v>
      </c>
      <c r="R35" s="529">
        <v>359</v>
      </c>
    </row>
    <row r="36" spans="1:18" ht="18.75" customHeight="1" x14ac:dyDescent="0.15">
      <c r="A36" s="410"/>
      <c r="B36" s="411"/>
      <c r="C36" s="416" t="s">
        <v>94</v>
      </c>
      <c r="D36" s="456"/>
      <c r="E36" s="513" t="s">
        <v>411</v>
      </c>
      <c r="F36" s="514"/>
      <c r="G36" s="513" t="s">
        <v>411</v>
      </c>
      <c r="H36" s="514"/>
      <c r="I36" s="513" t="s">
        <v>411</v>
      </c>
      <c r="J36" s="513"/>
      <c r="K36" s="513" t="s">
        <v>411</v>
      </c>
      <c r="L36" s="513"/>
      <c r="M36" s="513" t="s">
        <v>411</v>
      </c>
      <c r="N36" s="513"/>
      <c r="O36" s="513" t="s">
        <v>411</v>
      </c>
      <c r="P36" s="513"/>
      <c r="Q36" s="513" t="s">
        <v>411</v>
      </c>
      <c r="R36" s="530" t="s">
        <v>411</v>
      </c>
    </row>
    <row r="37" spans="1:18" ht="18.75" customHeight="1" x14ac:dyDescent="0.15">
      <c r="A37" s="410"/>
      <c r="B37" s="411"/>
      <c r="C37" s="424" t="s">
        <v>429</v>
      </c>
      <c r="D37" s="455"/>
      <c r="E37" s="516">
        <v>42</v>
      </c>
      <c r="F37" s="516"/>
      <c r="G37" s="516">
        <v>4</v>
      </c>
      <c r="H37" s="516"/>
      <c r="I37" s="516">
        <v>4</v>
      </c>
      <c r="J37" s="510"/>
      <c r="K37" s="510">
        <v>4</v>
      </c>
      <c r="L37" s="510"/>
      <c r="M37" s="510" t="s">
        <v>411</v>
      </c>
      <c r="N37" s="510"/>
      <c r="O37" s="510" t="s">
        <v>411</v>
      </c>
      <c r="P37" s="510"/>
      <c r="Q37" s="510" t="s">
        <v>411</v>
      </c>
      <c r="R37" s="529">
        <v>38</v>
      </c>
    </row>
    <row r="38" spans="1:18" ht="18.75" customHeight="1" x14ac:dyDescent="0.15">
      <c r="A38" s="410"/>
      <c r="B38" s="411"/>
      <c r="C38" s="416" t="s">
        <v>95</v>
      </c>
      <c r="D38" s="456"/>
      <c r="E38" s="514">
        <v>168</v>
      </c>
      <c r="F38" s="514"/>
      <c r="G38" s="514">
        <v>26</v>
      </c>
      <c r="H38" s="514"/>
      <c r="I38" s="514">
        <v>25</v>
      </c>
      <c r="J38" s="513"/>
      <c r="K38" s="513">
        <v>22</v>
      </c>
      <c r="L38" s="513"/>
      <c r="M38" s="513" t="s">
        <v>411</v>
      </c>
      <c r="N38" s="513"/>
      <c r="O38" s="513">
        <v>3</v>
      </c>
      <c r="P38" s="513"/>
      <c r="Q38" s="513">
        <v>1</v>
      </c>
      <c r="R38" s="532">
        <v>142</v>
      </c>
    </row>
    <row r="39" spans="1:18" ht="18.75" customHeight="1" x14ac:dyDescent="0.15">
      <c r="A39" s="410"/>
      <c r="B39" s="411"/>
      <c r="C39" s="424" t="s">
        <v>430</v>
      </c>
      <c r="D39" s="455"/>
      <c r="E39" s="516">
        <v>107</v>
      </c>
      <c r="F39" s="516"/>
      <c r="G39" s="516">
        <v>40</v>
      </c>
      <c r="H39" s="516"/>
      <c r="I39" s="516">
        <v>40</v>
      </c>
      <c r="J39" s="510"/>
      <c r="K39" s="510">
        <v>39</v>
      </c>
      <c r="L39" s="510"/>
      <c r="M39" s="510">
        <v>1</v>
      </c>
      <c r="N39" s="510"/>
      <c r="O39" s="510" t="s">
        <v>411</v>
      </c>
      <c r="P39" s="510"/>
      <c r="Q39" s="510" t="s">
        <v>411</v>
      </c>
      <c r="R39" s="529">
        <v>67</v>
      </c>
    </row>
    <row r="40" spans="1:18" ht="18.75" customHeight="1" x14ac:dyDescent="0.15">
      <c r="A40" s="410"/>
      <c r="B40" s="411"/>
      <c r="C40" s="416" t="s">
        <v>96</v>
      </c>
      <c r="D40" s="456"/>
      <c r="E40" s="514">
        <v>191</v>
      </c>
      <c r="F40" s="514"/>
      <c r="G40" s="514">
        <v>84</v>
      </c>
      <c r="H40" s="514"/>
      <c r="I40" s="514">
        <v>83</v>
      </c>
      <c r="J40" s="513"/>
      <c r="K40" s="513">
        <v>81</v>
      </c>
      <c r="L40" s="513"/>
      <c r="M40" s="513">
        <v>1</v>
      </c>
      <c r="N40" s="513"/>
      <c r="O40" s="513">
        <v>1</v>
      </c>
      <c r="P40" s="513"/>
      <c r="Q40" s="513">
        <v>1</v>
      </c>
      <c r="R40" s="532">
        <v>107</v>
      </c>
    </row>
    <row r="41" spans="1:18" ht="18.75" customHeight="1" thickBot="1" x14ac:dyDescent="0.2">
      <c r="A41" s="417"/>
      <c r="B41" s="418"/>
      <c r="C41" s="427" t="s">
        <v>552</v>
      </c>
      <c r="D41" s="458"/>
      <c r="E41" s="525">
        <v>19</v>
      </c>
      <c r="F41" s="525"/>
      <c r="G41" s="525">
        <v>14</v>
      </c>
      <c r="H41" s="525"/>
      <c r="I41" s="525">
        <v>14</v>
      </c>
      <c r="J41" s="523"/>
      <c r="K41" s="523">
        <v>14</v>
      </c>
      <c r="L41" s="523"/>
      <c r="M41" s="523" t="s">
        <v>411</v>
      </c>
      <c r="N41" s="523"/>
      <c r="O41" s="523" t="s">
        <v>411</v>
      </c>
      <c r="P41" s="523"/>
      <c r="Q41" s="523" t="s">
        <v>411</v>
      </c>
      <c r="R41" s="534">
        <v>5</v>
      </c>
    </row>
    <row r="42" spans="1:18" ht="18" customHeight="1" x14ac:dyDescent="0.15">
      <c r="A42" s="69" t="s">
        <v>418</v>
      </c>
      <c r="R42" s="404" t="s">
        <v>414</v>
      </c>
    </row>
    <row r="43" spans="1:18" ht="17.100000000000001" customHeight="1" x14ac:dyDescent="0.15">
      <c r="C43" s="428" t="s">
        <v>421</v>
      </c>
    </row>
    <row r="44" spans="1:18" ht="17.100000000000001" customHeight="1" x14ac:dyDescent="0.15">
      <c r="C44" s="349" t="s">
        <v>419</v>
      </c>
    </row>
    <row r="45" spans="1:18" ht="17.100000000000001" customHeight="1" x14ac:dyDescent="0.15">
      <c r="C45" s="69" t="s">
        <v>420</v>
      </c>
    </row>
  </sheetData>
  <sheetProtection sheet="1"/>
  <mergeCells count="27">
    <mergeCell ref="A27:C27"/>
    <mergeCell ref="B28:C28"/>
    <mergeCell ref="B35:C35"/>
    <mergeCell ref="N8:O8"/>
    <mergeCell ref="N10:O10"/>
    <mergeCell ref="B13:C13"/>
    <mergeCell ref="J23:R23"/>
    <mergeCell ref="D23:E26"/>
    <mergeCell ref="F24:G26"/>
    <mergeCell ref="A23:C26"/>
    <mergeCell ref="R24:R26"/>
    <mergeCell ref="H25:I26"/>
    <mergeCell ref="P25:Q26"/>
    <mergeCell ref="J26:K26"/>
    <mergeCell ref="L26:M26"/>
    <mergeCell ref="N26:O26"/>
    <mergeCell ref="N2:O3"/>
    <mergeCell ref="P2:Q3"/>
    <mergeCell ref="R2:R4"/>
    <mergeCell ref="B6:C6"/>
    <mergeCell ref="A2:C4"/>
    <mergeCell ref="D2:D4"/>
    <mergeCell ref="E2:F3"/>
    <mergeCell ref="G2:I3"/>
    <mergeCell ref="J2:K3"/>
    <mergeCell ref="L2:M3"/>
    <mergeCell ref="A5:C5"/>
  </mergeCells>
  <phoneticPr fontId="8"/>
  <printOptions horizontalCentered="1"/>
  <pageMargins left="0.59055118110236227" right="0.59055118110236227" top="0.59055118110236227" bottom="0.59055118110236227" header="0.39370078740157483" footer="0.39370078740157483"/>
  <pageSetup paperSize="9" scale="79" firstPageNumber="63" orientation="portrait" useFirstPageNumber="1" r:id="rId1"/>
  <headerFooter differentOddEven="1" scaleWithDoc="0" alignWithMargins="0">
    <oddHeader>&amp;RⅣ　事業所</oddHeader>
    <oddFooter>&amp;C&amp;11&amp;A</oddFooter>
    <evenHeader>&amp;LⅣ　事業所</evenHeader>
    <evenFooter>&amp;C&amp;11&amp;A</evenFooter>
  </headerFooter>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TotalTime>646</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－63－</vt:lpstr>
      <vt:lpstr>－64－</vt:lpstr>
      <vt:lpstr>－65－</vt:lpstr>
      <vt:lpstr>－66－</vt:lpstr>
      <vt:lpstr>－67－</vt:lpstr>
      <vt:lpstr>－68－</vt:lpstr>
      <vt:lpstr>－69－</vt:lpstr>
      <vt:lpstr>－70－</vt:lpstr>
      <vt:lpstr>－71－</vt:lpstr>
      <vt:lpstr>－72－</vt:lpstr>
      <vt:lpstr>－73－</vt:lpstr>
      <vt:lpstr>－74－</vt:lpstr>
      <vt:lpstr>－75－</vt:lpstr>
      <vt:lpstr>－76－</vt:lpstr>
      <vt:lpstr>－77－</vt:lpstr>
      <vt:lpstr>グラフ</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吉田 竜馬</cp:lastModifiedBy>
  <cp:revision>11</cp:revision>
  <cp:lastPrinted>2023-05-08T02:09:59Z</cp:lastPrinted>
  <dcterms:created xsi:type="dcterms:W3CDTF">2002-03-19T05:03:05Z</dcterms:created>
  <dcterms:modified xsi:type="dcterms:W3CDTF">2023-06-02T07:36:58Z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