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10.160.129.51\fs\section\上-経営企画室\060 経営企画室（上水）\06 調査物\07 沖縄県\市町村課\R7\260121【1_27〆沖縄県市町村課】公営企業に係る経営比較分析表（令和６年度決算）の分析・公表について\提出\"/>
    </mc:Choice>
  </mc:AlternateContent>
  <xr:revisionPtr revIDLastSave="0" documentId="13_ncr:1_{C0181C2A-03B2-4D58-A17E-24979FAD8AAF}" xr6:coauthVersionLast="45" xr6:coauthVersionMax="45" xr10:uidLastSave="{00000000-0000-0000-0000-000000000000}"/>
  <workbookProtection workbookAlgorithmName="SHA-512" workbookHashValue="Kn4ONM3U+kPk66ewLgiZq2+Na+utH6VZ4gBTzpbhJyrl4kLwy8r8sUIDLBgai5/cwnYfRFJrmZ527cPbVhQCug==" workbookSaltValue="qFYABefwamqQ1voh1nbQU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E85" i="4"/>
  <c r="BB10" i="4"/>
  <c r="AT10" i="4"/>
  <c r="AL10" i="4"/>
  <c r="W10" i="4"/>
  <c r="P10" i="4"/>
  <c r="B10" i="4"/>
  <c r="BB8" i="4"/>
  <c r="AT8" i="4"/>
  <c r="AL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<sst xmlns="http://schemas.openxmlformats.org/spreadsheetml/2006/main" count="228" uniqueCount="112">
  <si>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</si>
  <si>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</si>
  <si>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</si>
  <si>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</si>
  <si>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</si>
  <si>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</si>
  <si>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</si>
  <si>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</si>
  <si>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</si>
  <si>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</si>
  <si>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</si>
  <si>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</si>
  <si>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</si>
  <si>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</si>
  <si>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</si>
  <si>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</si>
  <si>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</si>
  <si>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</si>
  <si>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</si>
  <si>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</si>
  <si>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</si>
  <si>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</si>
  <si>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</si>
  <si>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</si>
  <si>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</si>
  <si>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</si>
  <si>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</si>
  <si>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</si>
  <si>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</si>
  <si>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</si>
  <si>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</si>
  <si>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</si>
  <si>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</si>
  <si>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</si>
  <si>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</si>
  <si>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</si>
  <si>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</si>
  <si>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</si>
  <si>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</si>
  <si>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</si>
  <si>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</si>
  <si>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</si>
  <si>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</si>
  <si>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</si>
  <si>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</si>
  <si>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</si>
  <si>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</si>
  <si>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</si>
  <si>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</si>
  <si>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</si>
  <si>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</si>
  <si>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</si>
  <si>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</si>
  <si>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</si>
  <si>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</si>
  <si>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</si>
  <si>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</si>
  <si>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</si>
  <si>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</si>
  <si>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</si>
  <si>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</si>
  <si>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</si>
  <si>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</si>
  <si>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</si>
  <si>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</si>
  <si>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</si>
  <si>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</si>
  <si>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</si>
  <si>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</si>
  <si>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</si>
  <si>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</si>
  <si>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</si>
  <si>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</si>
  <si>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</si>
  <si>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</si>
  <si>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</si>
  <si>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</si>
  <si>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</si>
  <si>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</si>
  <si>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</si>
  <si>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</si>
  <si>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</si>
  <si>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</si>
  <si>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</si>
  <si>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</si>
  <si>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</si>
  <si>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</si>
  <si>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</si>
  <si>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</si>
  <si>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</si>
  <si>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</si>
  <si>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</si>
  <si>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浦添市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</si>
  <si>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</si>
  <si>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</si>
  <si>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</si>
  <si>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</si>
  <si>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</si>
  <si>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</si>
  <si>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</si>
  <si>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</si>
  <si>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</si>
  <si>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</si>
  <si>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</si>
  <si>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</si>
  <si>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</si>
  <si>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</si>
  <si>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</si>
  <si>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</si>
  <si>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①経営収支比率
　類似団体平均値より低い傾向であり、直近では受水費等の増に伴い100％を下回るため、今後は100％以上の維持を目標に経営改善に努める。
②累積欠損金比率
　過去５年間0％であり、経営の健全性は引続き確保されている。
③流動比率
　類似団体平均値と比して財務の安定性が高く、支払能力の安定性を示している。直近では建設改良費等の増に伴い前年に比して低下している。
④企業債残高対給水収益比率
　類似団体平均値より低い値を達成し良好である。今後、施設の更新・耐震及び長寿命化施策の進展状況により起債について検討する。
⑤料金回収率
　類似団体平均値をわずかに上回る状況であったが、直近では受水費等の増に伴い下回る。100％以上の維持を目標に経営改善に努める。
⑥給水原価
　受水費等の増に伴い類似団体平均値より高価となっている。類似団体平均値に近づける様に今後も経常費用の削減に努める。
⑦施設利用率
　類似団体平均値に比して、高い値を維持しており、施設への投資経済性は効率的に推移している。
⑧有収率
　類似団体平均値に比して、高い値を維持しており、今後も漏水防止対策等の強化を継続し有収率を維持することに努める。</t>
    <rPh sb="18" eb="19">
      <t>ヒク</t>
    </rPh>
    <rPh sb="20" eb="22">
      <t>ケイコウ</t>
    </rPh>
    <rPh sb="30" eb="33">
      <t>ジュスイヒ</t>
    </rPh>
    <rPh sb="33" eb="34">
      <t>トウ</t>
    </rPh>
    <rPh sb="35" eb="36">
      <t>ゾウ</t>
    </rPh>
    <rPh sb="37" eb="38">
      <t>トモナ</t>
    </rPh>
    <rPh sb="44" eb="46">
      <t>イジ</t>
    </rPh>
    <rPh sb="51" eb="53">
      <t>カイゼン</t>
    </rPh>
    <rPh sb="159" eb="161">
      <t>チョッキン</t>
    </rPh>
    <rPh sb="163" eb="168">
      <t>ケンセツカイリョウヒ</t>
    </rPh>
    <rPh sb="168" eb="169">
      <t>トウ</t>
    </rPh>
    <rPh sb="170" eb="171">
      <t>ゾウ</t>
    </rPh>
    <rPh sb="172" eb="173">
      <t>トモナ</t>
    </rPh>
    <rPh sb="174" eb="176">
      <t>ゼンネン</t>
    </rPh>
    <rPh sb="177" eb="178">
      <t>ヒ</t>
    </rPh>
    <rPh sb="180" eb="182">
      <t>テイカ</t>
    </rPh>
    <rPh sb="279" eb="281">
      <t>チョッキン</t>
    </rPh>
    <rPh sb="283" eb="285">
      <t>シタマワ</t>
    </rPh>
    <rPh sb="287" eb="289">
      <t>コンゴ</t>
    </rPh>
    <rPh sb="294" eb="296">
      <t>イジョウ</t>
    </rPh>
    <rPh sb="297" eb="299">
      <t>イジ</t>
    </rPh>
    <rPh sb="299" eb="303">
      <t>ジュスイヒトウ</t>
    </rPh>
    <rPh sb="304" eb="305">
      <t>ゾウ</t>
    </rPh>
    <rPh sb="306" eb="307">
      <t>トモナ</t>
    </rPh>
    <rPh sb="309" eb="311">
      <t>モクヒョウ</t>
    </rPh>
    <rPh sb="342" eb="346">
      <t>ジュスイヒトウ</t>
    </rPh>
    <rPh sb="347" eb="348">
      <t>ゾウ</t>
    </rPh>
    <rPh sb="349" eb="350">
      <t>トモナ</t>
    </rPh>
    <phoneticPr fontId="4"/>
  </si>
  <si>
    <t>①有形固定資産減価償却率
　施設の老朽度は類似団体と同様に進展しており、法定耐用年数に近い有形固定資産が多くなっていることを示している。管路の老朽化が進むと漏水の発生による修繕費の増加や水の安定供給に影響を与えるため、施設更新の時期については、法定耐用年数にとらわれず、施設毎の現状を踏まえ更新を図っていく。
②管路経年化率
　類似団体平均値と比して高い値である。今後も耐用年数に達する管路が増加することから、さらに上昇していくことが予想される。計画的かつ効率的な更新に取組む。
③管路更新率
　類似団体平均値と比して低い値となっていたが、直近では高くなっている。更新計画を基にした適正な更新に努めていく。</t>
    <rPh sb="270" eb="272">
      <t>チョッキン</t>
    </rPh>
    <rPh sb="274" eb="275">
      <t>タカ</t>
    </rPh>
    <phoneticPr fontId="4"/>
  </si>
  <si>
    <t>上記１及び２の項目別分析により、本市の水道事業経営は改善が必要な状況にあると判断する。
　経常収支比率及び料金回収率の低下への対応については喫緊の課題である。また、減価償却率の増加、管路経年化率の増加はどちらも保有している固定資産の老朽化が進んでいることが結果として表れており、浦添市の発展とともに整備されてきた水道施設は順次更新時期を迎えていくため、左記に示す指標を随時分析し、施設の更新時期を適切に判断し、対応していかなければならない。
　施設の老朽化に対する更新措置については、強靱化・長寿命化を構じた施設更新計画を策定し、適切に実施していくことが肝要である。
　今後も物価及び人件費の上昇による営業費用の増加が見込まれ、将来の給水人口の減少により、給水収益は下降を辿ることが予想される。事業環境の変化に対応するため、適正な料金水準の検討や経営改善を行い、これまで以上に効率的・能率的な運営に努める必要がある。</t>
    <rPh sb="26" eb="28">
      <t>カイゼン</t>
    </rPh>
    <rPh sb="29" eb="31">
      <t>ヒツヨウ</t>
    </rPh>
    <rPh sb="32" eb="34">
      <t>ジョウキョウ</t>
    </rPh>
    <rPh sb="45" eb="51">
      <t>ケイジョウシュウシヒリツ</t>
    </rPh>
    <rPh sb="51" eb="52">
      <t>オヨ</t>
    </rPh>
    <rPh sb="53" eb="58">
      <t>リョウキンカイシュウリツ</t>
    </rPh>
    <rPh sb="59" eb="61">
      <t>テイカ</t>
    </rPh>
    <rPh sb="63" eb="65">
      <t>タイオウ</t>
    </rPh>
    <rPh sb="70" eb="72">
      <t>キッキン</t>
    </rPh>
    <rPh sb="73" eb="75">
      <t>カダイ</t>
    </rPh>
    <rPh sb="285" eb="287">
      <t>コンゴ</t>
    </rPh>
    <rPh sb="290" eb="291">
      <t>オヨ</t>
    </rPh>
    <rPh sb="292" eb="295">
      <t>ジンケンヒ</t>
    </rPh>
    <rPh sb="296" eb="298">
      <t>ジョウショウ</t>
    </rPh>
    <rPh sb="347" eb="351">
      <t>ジギョウカンキョウ</t>
    </rPh>
    <rPh sb="352" eb="354">
      <t>ヘンカ</t>
    </rPh>
    <rPh sb="355" eb="357">
      <t>タイオウ</t>
    </rPh>
    <rPh sb="362" eb="364">
      <t>テキセイ</t>
    </rPh>
    <rPh sb="375" eb="377">
      <t>カイゼン</t>
    </rPh>
    <rPh sb="378" eb="379">
      <t>オコナ</t>
    </rPh>
    <rPh sb="385" eb="387">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</si>
</sst>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0.62</c:v>
                </c:pt>
                <c:pt idx="1">
                  <c:v>0.09</c:v>
                </c:pt>
                <c:pt idx="2">
                  <c:v>0.43</c:v>
                </c:pt>
                <c:pt idx="3">
                  <c:v>0.47</c:v>
                </c:pt>
                <c:pt idx="4">
                  <c:v>0.66</c:v>
                </c:pt>
              </c:numCache>
            </c:numRef>
          </c:val>
          <c:extLst>
            <c:ext xmlns:c16="http://schemas.microsoft.com/office/drawing/2014/chart" uri="{C3380CC4-5D6E-409C-BE32-E72D297353CC}">
              <c16:uniqueId val="{00000000-0CD1-4911-B04F-AB012F7D2FB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0CD1-4911-B04F-AB012F7D2FB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81.41</c:v>
                </c:pt>
                <c:pt idx="1">
                  <c:v>79.989999999999995</c:v>
                </c:pt>
                <c:pt idx="2">
                  <c:v>78.81</c:v>
                </c:pt>
                <c:pt idx="3">
                  <c:v>77.83</c:v>
                </c:pt>
                <c:pt idx="4">
                  <c:v>77.41</c:v>
                </c:pt>
              </c:numCache>
            </c:numRef>
          </c:val>
          <c:extLst>
            <c:ext xmlns:c16="http://schemas.microsoft.com/office/drawing/2014/chart" uri="{C3380CC4-5D6E-409C-BE32-E72D297353CC}">
              <c16:uniqueId val="{00000000-C93F-49C3-B7AA-09566B49B55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C93F-49C3-B7AA-09566B49B55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93.89</c:v>
                </c:pt>
                <c:pt idx="1">
                  <c:v>94.97</c:v>
                </c:pt>
                <c:pt idx="2">
                  <c:v>95.34</c:v>
                </c:pt>
                <c:pt idx="3">
                  <c:v>94.97</c:v>
                </c:pt>
                <c:pt idx="4">
                  <c:v>94.54</c:v>
                </c:pt>
              </c:numCache>
            </c:numRef>
          </c:val>
          <c:extLst>
            <c:ext xmlns:c16="http://schemas.microsoft.com/office/drawing/2014/chart" uri="{C3380CC4-5D6E-409C-BE32-E72D297353CC}">
              <c16:uniqueId val="{00000000-1533-4DD9-8EF1-5480FAF9D7D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1533-4DD9-8EF1-5480FAF9D7D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105.85</c:v>
                </c:pt>
                <c:pt idx="1">
                  <c:v>110.5</c:v>
                </c:pt>
                <c:pt idx="2">
                  <c:v>107.9</c:v>
                </c:pt>
                <c:pt idx="3">
                  <c:v>105.89</c:v>
                </c:pt>
                <c:pt idx="4">
                  <c:v>98.44</c:v>
                </c:pt>
              </c:numCache>
            </c:numRef>
          </c:val>
          <c:extLst>
            <c:ext xmlns:c16="http://schemas.microsoft.com/office/drawing/2014/chart" uri="{C3380CC4-5D6E-409C-BE32-E72D297353CC}">
              <c16:uniqueId val="{00000000-797C-4D97-A4F1-A575B6B9A1D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797C-4D97-A4F1-A575B6B9A1D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52.96</c:v>
                </c:pt>
                <c:pt idx="1">
                  <c:v>54.47</c:v>
                </c:pt>
                <c:pt idx="2">
                  <c:v>54.58</c:v>
                </c:pt>
                <c:pt idx="3">
                  <c:v>55</c:v>
                </c:pt>
                <c:pt idx="4">
                  <c:v>55.13</c:v>
                </c:pt>
              </c:numCache>
            </c:numRef>
          </c:val>
          <c:extLst>
            <c:ext xmlns:c16="http://schemas.microsoft.com/office/drawing/2014/chart" uri="{C3380CC4-5D6E-409C-BE32-E72D297353CC}">
              <c16:uniqueId val="{00000000-962E-456C-8955-97C81A3AB37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962E-456C-8955-97C81A3AB37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18.829999999999998</c:v>
                </c:pt>
                <c:pt idx="1">
                  <c:v>22.75</c:v>
                </c:pt>
                <c:pt idx="2">
                  <c:v>27.34</c:v>
                </c:pt>
                <c:pt idx="3">
                  <c:v>29.83</c:v>
                </c:pt>
                <c:pt idx="4">
                  <c:v>32.380000000000003</c:v>
                </c:pt>
              </c:numCache>
            </c:numRef>
          </c:val>
          <c:extLst>
            <c:ext xmlns:c16="http://schemas.microsoft.com/office/drawing/2014/chart" uri="{C3380CC4-5D6E-409C-BE32-E72D297353CC}">
              <c16:uniqueId val="{00000000-C3D8-49EE-8B1B-5E03F462E56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C3D8-49EE-8B1B-5E03F462E56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2B-465E-9265-C4B115346E9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DA2B-465E-9265-C4B115346E9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707.47</c:v>
                </c:pt>
                <c:pt idx="1">
                  <c:v>845.21</c:v>
                </c:pt>
                <c:pt idx="2">
                  <c:v>1056.0899999999999</c:v>
                </c:pt>
                <c:pt idx="3">
                  <c:v>1063.94</c:v>
                </c:pt>
                <c:pt idx="4">
                  <c:v>781.79</c:v>
                </c:pt>
              </c:numCache>
            </c:numRef>
          </c:val>
          <c:extLst>
            <c:ext xmlns:c16="http://schemas.microsoft.com/office/drawing/2014/chart" uri="{C3380CC4-5D6E-409C-BE32-E72D297353CC}">
              <c16:uniqueId val="{00000000-B21C-4879-AEAF-11D5281EC70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B21C-4879-AEAF-11D5281EC70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4.84</c:v>
                </c:pt>
                <c:pt idx="1">
                  <c:v>2.86</c:v>
                </c:pt>
                <c:pt idx="2">
                  <c:v>1.35</c:v>
                </c:pt>
                <c:pt idx="3">
                  <c:v>0.32</c:v>
                </c:pt>
                <c:pt idx="4">
                  <c:v>0.09</c:v>
                </c:pt>
              </c:numCache>
            </c:numRef>
          </c:val>
          <c:extLst>
            <c:ext xmlns:c16="http://schemas.microsoft.com/office/drawing/2014/chart" uri="{C3380CC4-5D6E-409C-BE32-E72D297353CC}">
              <c16:uniqueId val="{00000000-29DF-4890-A264-FD05CE2599A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29DF-4890-A264-FD05CE2599A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97.36</c:v>
                </c:pt>
                <c:pt idx="1">
                  <c:v>107.49</c:v>
                </c:pt>
                <c:pt idx="2">
                  <c:v>104.37</c:v>
                </c:pt>
                <c:pt idx="3">
                  <c:v>102.83</c:v>
                </c:pt>
                <c:pt idx="4">
                  <c:v>94.4</c:v>
                </c:pt>
              </c:numCache>
            </c:numRef>
          </c:val>
          <c:extLst>
            <c:ext xmlns:c16="http://schemas.microsoft.com/office/drawing/2014/chart" uri="{C3380CC4-5D6E-409C-BE32-E72D297353CC}">
              <c16:uniqueId val="{00000000-ABA8-4871-890E-5554A72B460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ABA8-4871-890E-5554A72B460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168.46</c:v>
                </c:pt>
                <c:pt idx="1">
                  <c:v>165.24</c:v>
                </c:pt>
                <c:pt idx="2">
                  <c:v>170.24</c:v>
                </c:pt>
                <c:pt idx="3">
                  <c:v>172.16</c:v>
                </c:pt>
                <c:pt idx="4">
                  <c:v>187.01</c:v>
                </c:pt>
              </c:numCache>
            </c:numRef>
          </c:val>
          <c:extLst>
            <c:ext xmlns:c16="http://schemas.microsoft.com/office/drawing/2014/chart" uri="{C3380CC4-5D6E-409C-BE32-E72D297353CC}">
              <c16:uniqueId val="{00000000-F409-4401-876D-4B05DF7B53D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F409-4401-876D-4B05DF7B53D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沖縄県　浦添市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1" t="s">
        <v>1</v>
      </c>
      <c r="C7" s="42"/>
      <c r="D7" s="42"/>
      <c r="E7" s="42"/>
      <c r="F7" s="42"/>
      <c r="G7" s="42"/>
      <c r="H7" s="42"/>
      <c r="I7" s="41" t="s">
        <v>2</v>
      </c>
      <c r="J7" s="42"/>
      <c r="K7" s="42"/>
      <c r="L7" s="42"/>
      <c r="M7" s="42"/>
      <c r="N7" s="42"/>
      <c r="O7" s="60"/>
      <c r="P7" s="43" t="s">
        <v>3</v>
      </c>
      <c r="Q7" s="43"/>
      <c r="R7" s="43"/>
      <c r="S7" s="43"/>
      <c r="T7" s="43"/>
      <c r="U7" s="43"/>
      <c r="V7" s="43"/>
      <c r="W7" s="43" t="s">
        <v>4</v>
      </c>
      <c r="X7" s="43"/>
      <c r="Y7" s="43"/>
      <c r="Z7" s="43"/>
      <c r="AA7" s="43"/>
      <c r="AB7" s="43"/>
      <c r="AC7" s="43"/>
      <c r="AD7" s="43" t="s">
        <v>5</v>
      </c>
      <c r="AE7" s="43"/>
      <c r="AF7" s="43"/>
      <c r="AG7" s="43"/>
      <c r="AH7" s="43"/>
      <c r="AI7" s="43"/>
      <c r="AJ7" s="43"/>
      <c r="AK7" s="2"/>
      <c r="AL7" s="43" t="s">
        <v>6</v>
      </c>
      <c r="AM7" s="43"/>
      <c r="AN7" s="43"/>
      <c r="AO7" s="43"/>
      <c r="AP7" s="43"/>
      <c r="AQ7" s="43"/>
      <c r="AR7" s="43"/>
      <c r="AS7" s="43"/>
      <c r="AT7" s="41" t="s">
        <v>7</v>
      </c>
      <c r="AU7" s="42"/>
      <c r="AV7" s="42"/>
      <c r="AW7" s="42"/>
      <c r="AX7" s="42"/>
      <c r="AY7" s="42"/>
      <c r="AZ7" s="42"/>
      <c r="BA7" s="42"/>
      <c r="BB7" s="43" t="s">
        <v>8</v>
      </c>
      <c r="BC7" s="43"/>
      <c r="BD7" s="43"/>
      <c r="BE7" s="43"/>
      <c r="BF7" s="43"/>
      <c r="BG7" s="43"/>
      <c r="BH7" s="43"/>
      <c r="BI7" s="43"/>
      <c r="BJ7" s="3"/>
      <c r="BK7" s="3"/>
      <c r="BL7" s="72" t="s">
        <v>9</v>
      </c>
      <c r="BM7" s="73"/>
      <c r="BN7" s="73"/>
      <c r="BO7" s="73"/>
      <c r="BP7" s="73"/>
      <c r="BQ7" s="73"/>
      <c r="BR7" s="73"/>
      <c r="BS7" s="73"/>
      <c r="BT7" s="73"/>
      <c r="BU7" s="73"/>
      <c r="BV7" s="73"/>
      <c r="BW7" s="73"/>
      <c r="BX7" s="73"/>
      <c r="BY7" s="74"/>
    </row>
    <row r="8" spans="1:78" ht="18.75" customHeight="1" x14ac:dyDescent="0.15">
      <c r="A8" s="2"/>
      <c r="B8" s="65" t="str">
        <f>データ!$I$6</f>
        <v>法適用</v>
      </c>
      <c r="C8" s="66"/>
      <c r="D8" s="66"/>
      <c r="E8" s="66"/>
      <c r="F8" s="66"/>
      <c r="G8" s="66"/>
      <c r="H8" s="66"/>
      <c r="I8" s="65" t="str">
        <f>データ!$J$6</f>
        <v>水道事業</v>
      </c>
      <c r="J8" s="66"/>
      <c r="K8" s="66"/>
      <c r="L8" s="66"/>
      <c r="M8" s="66"/>
      <c r="N8" s="66"/>
      <c r="O8" s="67"/>
      <c r="P8" s="68" t="str">
        <f>データ!$K$6</f>
        <v>末端給水事業</v>
      </c>
      <c r="Q8" s="68"/>
      <c r="R8" s="68"/>
      <c r="S8" s="68"/>
      <c r="T8" s="68"/>
      <c r="U8" s="68"/>
      <c r="V8" s="68"/>
      <c r="W8" s="68" t="str">
        <f>データ!$L$6</f>
        <v>A3</v>
      </c>
      <c r="X8" s="68"/>
      <c r="Y8" s="68"/>
      <c r="Z8" s="68"/>
      <c r="AA8" s="68"/>
      <c r="AB8" s="68"/>
      <c r="AC8" s="68"/>
      <c r="AD8" s="68" t="str">
        <f>データ!$M$6</f>
        <v>非設置</v>
      </c>
      <c r="AE8" s="68"/>
      <c r="AF8" s="68"/>
      <c r="AG8" s="68"/>
      <c r="AH8" s="68"/>
      <c r="AI8" s="68"/>
      <c r="AJ8" s="68"/>
      <c r="AK8" s="2"/>
      <c r="AL8" s="59">
        <f>データ!$R$6</f>
        <v>115486</v>
      </c>
      <c r="AM8" s="59"/>
      <c r="AN8" s="59"/>
      <c r="AO8" s="59"/>
      <c r="AP8" s="59"/>
      <c r="AQ8" s="59"/>
      <c r="AR8" s="59"/>
      <c r="AS8" s="59"/>
      <c r="AT8" s="36">
        <f>データ!$S$6</f>
        <v>19.440000000000001</v>
      </c>
      <c r="AU8" s="37"/>
      <c r="AV8" s="37"/>
      <c r="AW8" s="37"/>
      <c r="AX8" s="37"/>
      <c r="AY8" s="37"/>
      <c r="AZ8" s="37"/>
      <c r="BA8" s="37"/>
      <c r="BB8" s="48">
        <f>データ!$T$6</f>
        <v>5940.64</v>
      </c>
      <c r="BC8" s="48"/>
      <c r="BD8" s="48"/>
      <c r="BE8" s="48"/>
      <c r="BF8" s="48"/>
      <c r="BG8" s="48"/>
      <c r="BH8" s="48"/>
      <c r="BI8" s="48"/>
      <c r="BJ8" s="3"/>
      <c r="BK8" s="3"/>
      <c r="BL8" s="61" t="s">
        <v>10</v>
      </c>
      <c r="BM8" s="62"/>
      <c r="BN8" s="63" t="s">
        <v>11</v>
      </c>
      <c r="BO8" s="63"/>
      <c r="BP8" s="63"/>
      <c r="BQ8" s="63"/>
      <c r="BR8" s="63"/>
      <c r="BS8" s="63"/>
      <c r="BT8" s="63"/>
      <c r="BU8" s="63"/>
      <c r="BV8" s="63"/>
      <c r="BW8" s="63"/>
      <c r="BX8" s="63"/>
      <c r="BY8" s="64"/>
    </row>
    <row r="9" spans="1:78" ht="18.75" customHeight="1" x14ac:dyDescent="0.15">
      <c r="A9" s="2"/>
      <c r="B9" s="41" t="s">
        <v>12</v>
      </c>
      <c r="C9" s="42"/>
      <c r="D9" s="42"/>
      <c r="E9" s="42"/>
      <c r="F9" s="42"/>
      <c r="G9" s="42"/>
      <c r="H9" s="42"/>
      <c r="I9" s="41" t="s">
        <v>13</v>
      </c>
      <c r="J9" s="42"/>
      <c r="K9" s="42"/>
      <c r="L9" s="42"/>
      <c r="M9" s="42"/>
      <c r="N9" s="42"/>
      <c r="O9" s="60"/>
      <c r="P9" s="43" t="s">
        <v>14</v>
      </c>
      <c r="Q9" s="43"/>
      <c r="R9" s="43"/>
      <c r="S9" s="43"/>
      <c r="T9" s="43"/>
      <c r="U9" s="43"/>
      <c r="V9" s="43"/>
      <c r="W9" s="43" t="s">
        <v>15</v>
      </c>
      <c r="X9" s="43"/>
      <c r="Y9" s="43"/>
      <c r="Z9" s="43"/>
      <c r="AA9" s="43"/>
      <c r="AB9" s="43"/>
      <c r="AC9" s="43"/>
      <c r="AD9" s="2"/>
      <c r="AE9" s="2"/>
      <c r="AF9" s="2"/>
      <c r="AG9" s="2"/>
      <c r="AH9" s="2"/>
      <c r="AI9" s="2"/>
      <c r="AJ9" s="2"/>
      <c r="AK9" s="2"/>
      <c r="AL9" s="43" t="s">
        <v>16</v>
      </c>
      <c r="AM9" s="43"/>
      <c r="AN9" s="43"/>
      <c r="AO9" s="43"/>
      <c r="AP9" s="43"/>
      <c r="AQ9" s="43"/>
      <c r="AR9" s="43"/>
      <c r="AS9" s="43"/>
      <c r="AT9" s="41" t="s">
        <v>17</v>
      </c>
      <c r="AU9" s="42"/>
      <c r="AV9" s="42"/>
      <c r="AW9" s="42"/>
      <c r="AX9" s="42"/>
      <c r="AY9" s="42"/>
      <c r="AZ9" s="42"/>
      <c r="BA9" s="42"/>
      <c r="BB9" s="43" t="s">
        <v>18</v>
      </c>
      <c r="BC9" s="43"/>
      <c r="BD9" s="43"/>
      <c r="BE9" s="43"/>
      <c r="BF9" s="43"/>
      <c r="BG9" s="43"/>
      <c r="BH9" s="43"/>
      <c r="BI9" s="43"/>
      <c r="BJ9" s="3"/>
      <c r="BK9" s="3"/>
      <c r="BL9" s="44" t="s">
        <v>19</v>
      </c>
      <c r="BM9" s="45"/>
      <c r="BN9" s="46" t="s">
        <v>20</v>
      </c>
      <c r="BO9" s="46"/>
      <c r="BP9" s="46"/>
      <c r="BQ9" s="46"/>
      <c r="BR9" s="46"/>
      <c r="BS9" s="46"/>
      <c r="BT9" s="46"/>
      <c r="BU9" s="46"/>
      <c r="BV9" s="46"/>
      <c r="BW9" s="46"/>
      <c r="BX9" s="46"/>
      <c r="BY9" s="47"/>
    </row>
    <row r="10" spans="1:78" ht="18.75" customHeight="1" x14ac:dyDescent="0.15">
      <c r="A10" s="2"/>
      <c r="B10" s="36" t="str">
        <f>データ!$N$6</f>
        <v>-</v>
      </c>
      <c r="C10" s="37"/>
      <c r="D10" s="37"/>
      <c r="E10" s="37"/>
      <c r="F10" s="37"/>
      <c r="G10" s="37"/>
      <c r="H10" s="37"/>
      <c r="I10" s="36">
        <f>データ!$O$6</f>
        <v>96.05</v>
      </c>
      <c r="J10" s="37"/>
      <c r="K10" s="37"/>
      <c r="L10" s="37"/>
      <c r="M10" s="37"/>
      <c r="N10" s="37"/>
      <c r="O10" s="58"/>
      <c r="P10" s="48">
        <f>データ!$P$6</f>
        <v>100</v>
      </c>
      <c r="Q10" s="48"/>
      <c r="R10" s="48"/>
      <c r="S10" s="48"/>
      <c r="T10" s="48"/>
      <c r="U10" s="48"/>
      <c r="V10" s="48"/>
      <c r="W10" s="59">
        <f>データ!$Q$6</f>
        <v>3245</v>
      </c>
      <c r="X10" s="59"/>
      <c r="Y10" s="59"/>
      <c r="Z10" s="59"/>
      <c r="AA10" s="59"/>
      <c r="AB10" s="59"/>
      <c r="AC10" s="59"/>
      <c r="AD10" s="2"/>
      <c r="AE10" s="2"/>
      <c r="AF10" s="2"/>
      <c r="AG10" s="2"/>
      <c r="AH10" s="2"/>
      <c r="AI10" s="2"/>
      <c r="AJ10" s="2"/>
      <c r="AK10" s="2"/>
      <c r="AL10" s="59">
        <f>データ!$U$6</f>
        <v>114803</v>
      </c>
      <c r="AM10" s="59"/>
      <c r="AN10" s="59"/>
      <c r="AO10" s="59"/>
      <c r="AP10" s="59"/>
      <c r="AQ10" s="59"/>
      <c r="AR10" s="59"/>
      <c r="AS10" s="59"/>
      <c r="AT10" s="36">
        <f>データ!$V$6</f>
        <v>19.440000000000001</v>
      </c>
      <c r="AU10" s="37"/>
      <c r="AV10" s="37"/>
      <c r="AW10" s="37"/>
      <c r="AX10" s="37"/>
      <c r="AY10" s="37"/>
      <c r="AZ10" s="37"/>
      <c r="BA10" s="37"/>
      <c r="BB10" s="48">
        <f>データ!$W$6</f>
        <v>5905.5</v>
      </c>
      <c r="BC10" s="48"/>
      <c r="BD10" s="48"/>
      <c r="BE10" s="48"/>
      <c r="BF10" s="48"/>
      <c r="BG10" s="48"/>
      <c r="BH10" s="48"/>
      <c r="BI10" s="48"/>
      <c r="BJ10" s="2"/>
      <c r="BK10" s="2"/>
      <c r="BL10" s="49" t="s">
        <v>21</v>
      </c>
      <c r="BM10" s="50"/>
      <c r="BN10" s="51" t="s">
        <v>22</v>
      </c>
      <c r="BO10" s="51"/>
      <c r="BP10" s="51"/>
      <c r="BQ10" s="51"/>
      <c r="BR10" s="51"/>
      <c r="BS10" s="51"/>
      <c r="BT10" s="51"/>
      <c r="BU10" s="51"/>
      <c r="BV10" s="51"/>
      <c r="BW10" s="51"/>
      <c r="BX10" s="51"/>
      <c r="BY10" s="5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109</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110</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8" t="s">
        <v>27</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83"/>
      <c r="BM60" s="84"/>
      <c r="BN60" s="84"/>
      <c r="BO60" s="84"/>
      <c r="BP60" s="84"/>
      <c r="BQ60" s="84"/>
      <c r="BR60" s="84"/>
      <c r="BS60" s="84"/>
      <c r="BT60" s="84"/>
      <c r="BU60" s="84"/>
      <c r="BV60" s="84"/>
      <c r="BW60" s="84"/>
      <c r="BX60" s="84"/>
      <c r="BY60" s="84"/>
      <c r="BZ60" s="85"/>
    </row>
    <row r="61" spans="1:78"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qj8h2FOoF1MABu8ive203Ryj1q06pA1HVCXz31byfv7ZIQRNB3je8/gTvZzFFRprFaHtbX0JGd66X9WqQutdA==" saltValue="euCbjesjGjudEST4bBJr/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27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52</v>
      </c>
      <c r="B4" s="17"/>
      <c r="C4" s="17"/>
      <c r="D4" s="17"/>
      <c r="E4" s="17"/>
      <c r="F4" s="17"/>
      <c r="G4" s="17"/>
      <c r="H4" s="79"/>
      <c r="I4" s="80"/>
      <c r="J4" s="80"/>
      <c r="K4" s="80"/>
      <c r="L4" s="80"/>
      <c r="M4" s="80"/>
      <c r="N4" s="80"/>
      <c r="O4" s="80"/>
      <c r="P4" s="80"/>
      <c r="Q4" s="80"/>
      <c r="R4" s="80"/>
      <c r="S4" s="80"/>
      <c r="T4" s="80"/>
      <c r="U4" s="80"/>
      <c r="V4" s="80"/>
      <c r="W4" s="81"/>
      <c r="X4" s="75" t="s">
        <v>53</v>
      </c>
      <c r="Y4" s="75"/>
      <c r="Z4" s="75"/>
      <c r="AA4" s="75"/>
      <c r="AB4" s="75"/>
      <c r="AC4" s="75"/>
      <c r="AD4" s="75"/>
      <c r="AE4" s="75"/>
      <c r="AF4" s="75"/>
      <c r="AG4" s="75"/>
      <c r="AH4" s="75"/>
      <c r="AI4" s="75" t="s">
        <v>54</v>
      </c>
      <c r="AJ4" s="75"/>
      <c r="AK4" s="75"/>
      <c r="AL4" s="75"/>
      <c r="AM4" s="75"/>
      <c r="AN4" s="75"/>
      <c r="AO4" s="75"/>
      <c r="AP4" s="75"/>
      <c r="AQ4" s="75"/>
      <c r="AR4" s="75"/>
      <c r="AS4" s="75"/>
      <c r="AT4" s="75" t="s">
        <v>55</v>
      </c>
      <c r="AU4" s="75"/>
      <c r="AV4" s="75"/>
      <c r="AW4" s="75"/>
      <c r="AX4" s="75"/>
      <c r="AY4" s="75"/>
      <c r="AZ4" s="75"/>
      <c r="BA4" s="75"/>
      <c r="BB4" s="75"/>
      <c r="BC4" s="75"/>
      <c r="BD4" s="75"/>
      <c r="BE4" s="75" t="s">
        <v>56</v>
      </c>
      <c r="BF4" s="75"/>
      <c r="BG4" s="75"/>
      <c r="BH4" s="75"/>
      <c r="BI4" s="75"/>
      <c r="BJ4" s="75"/>
      <c r="BK4" s="75"/>
      <c r="BL4" s="75"/>
      <c r="BM4" s="75"/>
      <c r="BN4" s="75"/>
      <c r="BO4" s="75"/>
      <c r="BP4" s="75" t="s">
        <v>57</v>
      </c>
      <c r="BQ4" s="75"/>
      <c r="BR4" s="75"/>
      <c r="BS4" s="75"/>
      <c r="BT4" s="75"/>
      <c r="BU4" s="75"/>
      <c r="BV4" s="75"/>
      <c r="BW4" s="75"/>
      <c r="BX4" s="75"/>
      <c r="BY4" s="75"/>
      <c r="BZ4" s="75"/>
      <c r="CA4" s="75" t="s">
        <v>58</v>
      </c>
      <c r="CB4" s="75"/>
      <c r="CC4" s="75"/>
      <c r="CD4" s="75"/>
      <c r="CE4" s="75"/>
      <c r="CF4" s="75"/>
      <c r="CG4" s="75"/>
      <c r="CH4" s="75"/>
      <c r="CI4" s="75"/>
      <c r="CJ4" s="75"/>
      <c r="CK4" s="75"/>
      <c r="CL4" s="75" t="s">
        <v>59</v>
      </c>
      <c r="CM4" s="75"/>
      <c r="CN4" s="75"/>
      <c r="CO4" s="75"/>
      <c r="CP4" s="75"/>
      <c r="CQ4" s="75"/>
      <c r="CR4" s="75"/>
      <c r="CS4" s="75"/>
      <c r="CT4" s="75"/>
      <c r="CU4" s="75"/>
      <c r="CV4" s="75"/>
      <c r="CW4" s="75" t="s">
        <v>60</v>
      </c>
      <c r="CX4" s="75"/>
      <c r="CY4" s="75"/>
      <c r="CZ4" s="75"/>
      <c r="DA4" s="75"/>
      <c r="DB4" s="75"/>
      <c r="DC4" s="75"/>
      <c r="DD4" s="75"/>
      <c r="DE4" s="75"/>
      <c r="DF4" s="75"/>
      <c r="DG4" s="75"/>
      <c r="DH4" s="75" t="s">
        <v>61</v>
      </c>
      <c r="DI4" s="75"/>
      <c r="DJ4" s="75"/>
      <c r="DK4" s="75"/>
      <c r="DL4" s="75"/>
      <c r="DM4" s="75"/>
      <c r="DN4" s="75"/>
      <c r="DO4" s="75"/>
      <c r="DP4" s="75"/>
      <c r="DQ4" s="75"/>
      <c r="DR4" s="75"/>
      <c r="DS4" s="75" t="s">
        <v>62</v>
      </c>
      <c r="DT4" s="75"/>
      <c r="DU4" s="75"/>
      <c r="DV4" s="75"/>
      <c r="DW4" s="75"/>
      <c r="DX4" s="75"/>
      <c r="DY4" s="75"/>
      <c r="DZ4" s="75"/>
      <c r="EA4" s="75"/>
      <c r="EB4" s="75"/>
      <c r="EC4" s="75"/>
      <c r="ED4" s="75" t="s">
        <v>63</v>
      </c>
      <c r="EE4" s="75"/>
      <c r="EF4" s="75"/>
      <c r="EG4" s="75"/>
      <c r="EH4" s="75"/>
      <c r="EI4" s="75"/>
      <c r="EJ4" s="75"/>
      <c r="EK4" s="75"/>
      <c r="EL4" s="75"/>
      <c r="EM4" s="75"/>
      <c r="EN4" s="7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472085</v>
      </c>
      <c r="D6" s="20">
        <f t="shared" si="3"/>
        <v>46</v>
      </c>
      <c r="E6" s="20">
        <f t="shared" si="3"/>
        <v>1</v>
      </c>
      <c r="F6" s="20">
        <f t="shared" si="3"/>
        <v>0</v>
      </c>
      <c r="G6" s="20">
        <f t="shared" si="3"/>
        <v>1</v>
      </c>
      <c r="H6" s="20" t="str">
        <f t="shared" si="3"/>
        <v>沖縄県　浦添市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96.05</v>
      </c>
      <c r="P6" s="21">
        <f t="shared" si="3"/>
        <v>100</v>
      </c>
      <c r="Q6" s="21">
        <f t="shared" si="3"/>
        <v>3245</v>
      </c>
      <c r="R6" s="21">
        <f t="shared" si="3"/>
        <v>115486</v>
      </c>
      <c r="S6" s="21">
        <f t="shared" si="3"/>
        <v>19.440000000000001</v>
      </c>
      <c r="T6" s="21">
        <f t="shared" si="3"/>
        <v>5940.64</v>
      </c>
      <c r="U6" s="21">
        <f t="shared" si="3"/>
        <v>114803</v>
      </c>
      <c r="V6" s="21">
        <f t="shared" si="3"/>
        <v>19.440000000000001</v>
      </c>
      <c r="W6" s="21">
        <f t="shared" si="3"/>
        <v>5905.5</v>
      </c>
      <c r="X6" s="22">
        <f>IF(X7="",NA(),X7)</f>
        <v>105.85</v>
      </c>
      <c r="Y6" s="22">
        <f t="shared" ref="Y6:AG6" si="4">IF(Y7="",NA(),Y7)</f>
        <v>110.5</v>
      </c>
      <c r="Z6" s="22">
        <f t="shared" si="4"/>
        <v>107.9</v>
      </c>
      <c r="AA6" s="22">
        <f t="shared" si="4"/>
        <v>105.89</v>
      </c>
      <c r="AB6" s="22">
        <f t="shared" si="4"/>
        <v>98.44</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707.47</v>
      </c>
      <c r="AU6" s="22">
        <f t="shared" ref="AU6:BC6" si="6">IF(AU7="",NA(),AU7)</f>
        <v>845.21</v>
      </c>
      <c r="AV6" s="22">
        <f t="shared" si="6"/>
        <v>1056.0899999999999</v>
      </c>
      <c r="AW6" s="22">
        <f t="shared" si="6"/>
        <v>1063.94</v>
      </c>
      <c r="AX6" s="22">
        <f t="shared" si="6"/>
        <v>781.79</v>
      </c>
      <c r="AY6" s="22">
        <f t="shared" si="6"/>
        <v>360.96</v>
      </c>
      <c r="AZ6" s="22">
        <f t="shared" si="6"/>
        <v>351.29</v>
      </c>
      <c r="BA6" s="22">
        <f t="shared" si="6"/>
        <v>364.24</v>
      </c>
      <c r="BB6" s="22">
        <f t="shared" si="6"/>
        <v>369.82</v>
      </c>
      <c r="BC6" s="22">
        <f t="shared" si="6"/>
        <v>355.75</v>
      </c>
      <c r="BD6" s="21" t="str">
        <f>IF(BD7="","",IF(BD7="-","【-】","【"&amp;SUBSTITUTE(TEXT(BD7,"#,##0.00"),"-","△")&amp;"】"))</f>
        <v>【239.69】</v>
      </c>
      <c r="BE6" s="22">
        <f>IF(BE7="",NA(),BE7)</f>
        <v>4.84</v>
      </c>
      <c r="BF6" s="22">
        <f t="shared" ref="BF6:BN6" si="7">IF(BF7="",NA(),BF7)</f>
        <v>2.86</v>
      </c>
      <c r="BG6" s="22">
        <f t="shared" si="7"/>
        <v>1.35</v>
      </c>
      <c r="BH6" s="22">
        <f t="shared" si="7"/>
        <v>0.32</v>
      </c>
      <c r="BI6" s="22">
        <f t="shared" si="7"/>
        <v>0.09</v>
      </c>
      <c r="BJ6" s="22">
        <f t="shared" si="7"/>
        <v>239.18</v>
      </c>
      <c r="BK6" s="22">
        <f t="shared" si="7"/>
        <v>236.29</v>
      </c>
      <c r="BL6" s="22">
        <f t="shared" si="7"/>
        <v>238.77</v>
      </c>
      <c r="BM6" s="22">
        <f t="shared" si="7"/>
        <v>218.57</v>
      </c>
      <c r="BN6" s="22">
        <f t="shared" si="7"/>
        <v>222.45</v>
      </c>
      <c r="BO6" s="21" t="str">
        <f>IF(BO7="","",IF(BO7="-","【-】","【"&amp;SUBSTITUTE(TEXT(BO7,"#,##0.00"),"-","△")&amp;"】"))</f>
        <v>【264.86】</v>
      </c>
      <c r="BP6" s="22">
        <f>IF(BP7="",NA(),BP7)</f>
        <v>97.36</v>
      </c>
      <c r="BQ6" s="22">
        <f t="shared" ref="BQ6:BY6" si="8">IF(BQ7="",NA(),BQ7)</f>
        <v>107.49</v>
      </c>
      <c r="BR6" s="22">
        <f t="shared" si="8"/>
        <v>104.37</v>
      </c>
      <c r="BS6" s="22">
        <f t="shared" si="8"/>
        <v>102.83</v>
      </c>
      <c r="BT6" s="22">
        <f t="shared" si="8"/>
        <v>94.4</v>
      </c>
      <c r="BU6" s="22">
        <f t="shared" si="8"/>
        <v>101.89</v>
      </c>
      <c r="BV6" s="22">
        <f t="shared" si="8"/>
        <v>104.33</v>
      </c>
      <c r="BW6" s="22">
        <f t="shared" si="8"/>
        <v>98.85</v>
      </c>
      <c r="BX6" s="22">
        <f t="shared" si="8"/>
        <v>101.78</v>
      </c>
      <c r="BY6" s="22">
        <f t="shared" si="8"/>
        <v>100.33</v>
      </c>
      <c r="BZ6" s="21" t="str">
        <f>IF(BZ7="","",IF(BZ7="-","【-】","【"&amp;SUBSTITUTE(TEXT(BZ7,"#,##0.00"),"-","△")&amp;"】"))</f>
        <v>【97.59】</v>
      </c>
      <c r="CA6" s="22">
        <f>IF(CA7="",NA(),CA7)</f>
        <v>168.46</v>
      </c>
      <c r="CB6" s="22">
        <f t="shared" ref="CB6:CJ6" si="9">IF(CB7="",NA(),CB7)</f>
        <v>165.24</v>
      </c>
      <c r="CC6" s="22">
        <f t="shared" si="9"/>
        <v>170.24</v>
      </c>
      <c r="CD6" s="22">
        <f t="shared" si="9"/>
        <v>172.16</v>
      </c>
      <c r="CE6" s="22">
        <f t="shared" si="9"/>
        <v>187.01</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81.41</v>
      </c>
      <c r="CM6" s="22">
        <f t="shared" ref="CM6:CU6" si="10">IF(CM7="",NA(),CM7)</f>
        <v>79.989999999999995</v>
      </c>
      <c r="CN6" s="22">
        <f t="shared" si="10"/>
        <v>78.81</v>
      </c>
      <c r="CO6" s="22">
        <f t="shared" si="10"/>
        <v>77.83</v>
      </c>
      <c r="CP6" s="22">
        <f t="shared" si="10"/>
        <v>77.41</v>
      </c>
      <c r="CQ6" s="22">
        <f t="shared" si="10"/>
        <v>63.23</v>
      </c>
      <c r="CR6" s="22">
        <f t="shared" si="10"/>
        <v>62.59</v>
      </c>
      <c r="CS6" s="22">
        <f t="shared" si="10"/>
        <v>61.81</v>
      </c>
      <c r="CT6" s="22">
        <f t="shared" si="10"/>
        <v>62.35</v>
      </c>
      <c r="CU6" s="22">
        <f t="shared" si="10"/>
        <v>62.69</v>
      </c>
      <c r="CV6" s="21" t="str">
        <f>IF(CV7="","",IF(CV7="-","【-】","【"&amp;SUBSTITUTE(TEXT(CV7,"#,##0.00"),"-","△")&amp;"】"))</f>
        <v>【60.21】</v>
      </c>
      <c r="CW6" s="22">
        <f>IF(CW7="",NA(),CW7)</f>
        <v>93.89</v>
      </c>
      <c r="CX6" s="22">
        <f t="shared" ref="CX6:DF6" si="11">IF(CX7="",NA(),CX7)</f>
        <v>94.97</v>
      </c>
      <c r="CY6" s="22">
        <f t="shared" si="11"/>
        <v>95.34</v>
      </c>
      <c r="CZ6" s="22">
        <f t="shared" si="11"/>
        <v>94.97</v>
      </c>
      <c r="DA6" s="22">
        <f t="shared" si="11"/>
        <v>94.54</v>
      </c>
      <c r="DB6" s="22">
        <f t="shared" si="11"/>
        <v>89.35</v>
      </c>
      <c r="DC6" s="22">
        <f t="shared" si="11"/>
        <v>89.7</v>
      </c>
      <c r="DD6" s="22">
        <f t="shared" si="11"/>
        <v>89.24</v>
      </c>
      <c r="DE6" s="22">
        <f t="shared" si="11"/>
        <v>88.71</v>
      </c>
      <c r="DF6" s="22">
        <f t="shared" si="11"/>
        <v>88.32</v>
      </c>
      <c r="DG6" s="21" t="str">
        <f>IF(DG7="","",IF(DG7="-","【-】","【"&amp;SUBSTITUTE(TEXT(DG7,"#,##0.00"),"-","△")&amp;"】"))</f>
        <v>【89.21】</v>
      </c>
      <c r="DH6" s="22">
        <f>IF(DH7="",NA(),DH7)</f>
        <v>52.96</v>
      </c>
      <c r="DI6" s="22">
        <f t="shared" ref="DI6:DQ6" si="12">IF(DI7="",NA(),DI7)</f>
        <v>54.47</v>
      </c>
      <c r="DJ6" s="22">
        <f t="shared" si="12"/>
        <v>54.58</v>
      </c>
      <c r="DK6" s="22">
        <f t="shared" si="12"/>
        <v>55</v>
      </c>
      <c r="DL6" s="22">
        <f t="shared" si="12"/>
        <v>55.13</v>
      </c>
      <c r="DM6" s="22">
        <f t="shared" si="12"/>
        <v>49.62</v>
      </c>
      <c r="DN6" s="22">
        <f t="shared" si="12"/>
        <v>50.5</v>
      </c>
      <c r="DO6" s="22">
        <f t="shared" si="12"/>
        <v>51.28</v>
      </c>
      <c r="DP6" s="22">
        <f t="shared" si="12"/>
        <v>51.95</v>
      </c>
      <c r="DQ6" s="22">
        <f t="shared" si="12"/>
        <v>52.55</v>
      </c>
      <c r="DR6" s="21" t="str">
        <f>IF(DR7="","",IF(DR7="-","【-】","【"&amp;SUBSTITUTE(TEXT(DR7,"#,##0.00"),"-","△")&amp;"】"))</f>
        <v>【52.41】</v>
      </c>
      <c r="DS6" s="22">
        <f>IF(DS7="",NA(),DS7)</f>
        <v>18.829999999999998</v>
      </c>
      <c r="DT6" s="22">
        <f t="shared" ref="DT6:EB6" si="13">IF(DT7="",NA(),DT7)</f>
        <v>22.75</v>
      </c>
      <c r="DU6" s="22">
        <f t="shared" si="13"/>
        <v>27.34</v>
      </c>
      <c r="DV6" s="22">
        <f t="shared" si="13"/>
        <v>29.83</v>
      </c>
      <c r="DW6" s="22">
        <f t="shared" si="13"/>
        <v>32.380000000000003</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0.62</v>
      </c>
      <c r="EE6" s="22">
        <f t="shared" ref="EE6:EM6" si="14">IF(EE7="",NA(),EE7)</f>
        <v>0.09</v>
      </c>
      <c r="EF6" s="22">
        <f t="shared" si="14"/>
        <v>0.43</v>
      </c>
      <c r="EG6" s="22">
        <f t="shared" si="14"/>
        <v>0.47</v>
      </c>
      <c r="EH6" s="22">
        <f t="shared" si="14"/>
        <v>0.66</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472085</v>
      </c>
      <c r="D7" s="24">
        <v>46</v>
      </c>
      <c r="E7" s="24">
        <v>1</v>
      </c>
      <c r="F7" s="24">
        <v>0</v>
      </c>
      <c r="G7" s="24">
        <v>1</v>
      </c>
      <c r="H7" s="24" t="s">
        <v>92</v>
      </c>
      <c r="I7" s="24" t="s">
        <v>93</v>
      </c>
      <c r="J7" s="24" t="s">
        <v>94</v>
      </c>
      <c r="K7" s="24" t="s">
        <v>95</v>
      </c>
      <c r="L7" s="24" t="s">
        <v>96</v>
      </c>
      <c r="M7" s="24" t="s">
        <v>97</v>
      </c>
      <c r="N7" s="25" t="s">
        <v>98</v>
      </c>
      <c r="O7" s="25">
        <v>96.05</v>
      </c>
      <c r="P7" s="25">
        <v>100</v>
      </c>
      <c r="Q7" s="25">
        <v>3245</v>
      </c>
      <c r="R7" s="25">
        <v>115486</v>
      </c>
      <c r="S7" s="25">
        <v>19.440000000000001</v>
      </c>
      <c r="T7" s="25">
        <v>5940.64</v>
      </c>
      <c r="U7" s="25">
        <v>114803</v>
      </c>
      <c r="V7" s="25">
        <v>19.440000000000001</v>
      </c>
      <c r="W7" s="25">
        <v>5905.5</v>
      </c>
      <c r="X7" s="25">
        <v>105.85</v>
      </c>
      <c r="Y7" s="25">
        <v>110.5</v>
      </c>
      <c r="Z7" s="25">
        <v>107.9</v>
      </c>
      <c r="AA7" s="25">
        <v>105.89</v>
      </c>
      <c r="AB7" s="25">
        <v>98.44</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707.47</v>
      </c>
      <c r="AU7" s="25">
        <v>845.21</v>
      </c>
      <c r="AV7" s="25">
        <v>1056.0899999999999</v>
      </c>
      <c r="AW7" s="25">
        <v>1063.94</v>
      </c>
      <c r="AX7" s="25">
        <v>781.79</v>
      </c>
      <c r="AY7" s="25">
        <v>360.96</v>
      </c>
      <c r="AZ7" s="25">
        <v>351.29</v>
      </c>
      <c r="BA7" s="25">
        <v>364.24</v>
      </c>
      <c r="BB7" s="25">
        <v>369.82</v>
      </c>
      <c r="BC7" s="25">
        <v>355.75</v>
      </c>
      <c r="BD7" s="25">
        <v>239.69</v>
      </c>
      <c r="BE7" s="25">
        <v>4.84</v>
      </c>
      <c r="BF7" s="25">
        <v>2.86</v>
      </c>
      <c r="BG7" s="25">
        <v>1.35</v>
      </c>
      <c r="BH7" s="25">
        <v>0.32</v>
      </c>
      <c r="BI7" s="25">
        <v>0.09</v>
      </c>
      <c r="BJ7" s="25">
        <v>239.18</v>
      </c>
      <c r="BK7" s="25">
        <v>236.29</v>
      </c>
      <c r="BL7" s="25">
        <v>238.77</v>
      </c>
      <c r="BM7" s="25">
        <v>218.57</v>
      </c>
      <c r="BN7" s="25">
        <v>222.45</v>
      </c>
      <c r="BO7" s="25">
        <v>264.86</v>
      </c>
      <c r="BP7" s="25">
        <v>97.36</v>
      </c>
      <c r="BQ7" s="25">
        <v>107.49</v>
      </c>
      <c r="BR7" s="25">
        <v>104.37</v>
      </c>
      <c r="BS7" s="25">
        <v>102.83</v>
      </c>
      <c r="BT7" s="25">
        <v>94.4</v>
      </c>
      <c r="BU7" s="25">
        <v>101.89</v>
      </c>
      <c r="BV7" s="25">
        <v>104.33</v>
      </c>
      <c r="BW7" s="25">
        <v>98.85</v>
      </c>
      <c r="BX7" s="25">
        <v>101.78</v>
      </c>
      <c r="BY7" s="25">
        <v>100.33</v>
      </c>
      <c r="BZ7" s="25">
        <v>97.59</v>
      </c>
      <c r="CA7" s="25">
        <v>168.46</v>
      </c>
      <c r="CB7" s="25">
        <v>165.24</v>
      </c>
      <c r="CC7" s="25">
        <v>170.24</v>
      </c>
      <c r="CD7" s="25">
        <v>172.16</v>
      </c>
      <c r="CE7" s="25">
        <v>187.01</v>
      </c>
      <c r="CF7" s="25">
        <v>156.32</v>
      </c>
      <c r="CG7" s="25">
        <v>157.4</v>
      </c>
      <c r="CH7" s="25">
        <v>162.61000000000001</v>
      </c>
      <c r="CI7" s="25">
        <v>163.94</v>
      </c>
      <c r="CJ7" s="25">
        <v>169.31</v>
      </c>
      <c r="CK7" s="25">
        <v>181.66</v>
      </c>
      <c r="CL7" s="25">
        <v>81.41</v>
      </c>
      <c r="CM7" s="25">
        <v>79.989999999999995</v>
      </c>
      <c r="CN7" s="25">
        <v>78.81</v>
      </c>
      <c r="CO7" s="25">
        <v>77.83</v>
      </c>
      <c r="CP7" s="25">
        <v>77.41</v>
      </c>
      <c r="CQ7" s="25">
        <v>63.23</v>
      </c>
      <c r="CR7" s="25">
        <v>62.59</v>
      </c>
      <c r="CS7" s="25">
        <v>61.81</v>
      </c>
      <c r="CT7" s="25">
        <v>62.35</v>
      </c>
      <c r="CU7" s="25">
        <v>62.69</v>
      </c>
      <c r="CV7" s="25">
        <v>60.21</v>
      </c>
      <c r="CW7" s="25">
        <v>93.89</v>
      </c>
      <c r="CX7" s="25">
        <v>94.97</v>
      </c>
      <c r="CY7" s="25">
        <v>95.34</v>
      </c>
      <c r="CZ7" s="25">
        <v>94.97</v>
      </c>
      <c r="DA7" s="25">
        <v>94.54</v>
      </c>
      <c r="DB7" s="25">
        <v>89.35</v>
      </c>
      <c r="DC7" s="25">
        <v>89.7</v>
      </c>
      <c r="DD7" s="25">
        <v>89.24</v>
      </c>
      <c r="DE7" s="25">
        <v>88.71</v>
      </c>
      <c r="DF7" s="25">
        <v>88.32</v>
      </c>
      <c r="DG7" s="25">
        <v>89.21</v>
      </c>
      <c r="DH7" s="25">
        <v>52.96</v>
      </c>
      <c r="DI7" s="25">
        <v>54.47</v>
      </c>
      <c r="DJ7" s="25">
        <v>54.58</v>
      </c>
      <c r="DK7" s="25">
        <v>55</v>
      </c>
      <c r="DL7" s="25">
        <v>55.13</v>
      </c>
      <c r="DM7" s="25">
        <v>49.62</v>
      </c>
      <c r="DN7" s="25">
        <v>50.5</v>
      </c>
      <c r="DO7" s="25">
        <v>51.28</v>
      </c>
      <c r="DP7" s="25">
        <v>51.95</v>
      </c>
      <c r="DQ7" s="25">
        <v>52.55</v>
      </c>
      <c r="DR7" s="25">
        <v>52.41</v>
      </c>
      <c r="DS7" s="25">
        <v>18.829999999999998</v>
      </c>
      <c r="DT7" s="25">
        <v>22.75</v>
      </c>
      <c r="DU7" s="25">
        <v>27.34</v>
      </c>
      <c r="DV7" s="25">
        <v>29.83</v>
      </c>
      <c r="DW7" s="25">
        <v>32.380000000000003</v>
      </c>
      <c r="DX7" s="25">
        <v>19.510000000000002</v>
      </c>
      <c r="DY7" s="25">
        <v>21.19</v>
      </c>
      <c r="DZ7" s="25">
        <v>22.64</v>
      </c>
      <c r="EA7" s="25">
        <v>24.49</v>
      </c>
      <c r="EB7" s="25">
        <v>25.85</v>
      </c>
      <c r="EC7" s="25">
        <v>26.78</v>
      </c>
      <c r="ED7" s="25">
        <v>0.62</v>
      </c>
      <c r="EE7" s="25">
        <v>0.09</v>
      </c>
      <c r="EF7" s="25">
        <v>0.43</v>
      </c>
      <c r="EG7" s="25">
        <v>0.47</v>
      </c>
      <c r="EH7" s="25">
        <v>0.66</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 尚弥</cp:lastModifiedBy>
  <cp:lastPrinted>2026-01-27T00:12:33Z</cp:lastPrinted>
  <dcterms:created xsi:type="dcterms:W3CDTF">2025-12-12T09:25:33Z</dcterms:created>
  <dcterms:modified xsi:type="dcterms:W3CDTF">2026-01-27T06:41:46Z</dcterms:modified>
  <cp:category/>
</cp:coreProperties>
</file>