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10.160.129.51\fs\section\上-経営企画室\070 経営企画室（下水）\05 調査・報告\R7年度\260121_【県市町村課】公営企業に係る経営比較分析表（令和６年度決算）の分析・公表について\"/>
    </mc:Choice>
  </mc:AlternateContent>
  <xr:revisionPtr revIDLastSave="0" documentId="13_ncr:1_{71CC9D15-839D-4994-9D88-993BDC02B385}" xr6:coauthVersionLast="47" xr6:coauthVersionMax="47" xr10:uidLastSave="{00000000-0000-0000-0000-000000000000}"/>
  <workbookProtection workbookAlgorithmName="SHA-512" workbookHashValue="wAEBSdiISWf7C6YyB/oxFt0PBuKpJIhANH7ynuelRy4IPghqVY8kH4ta6E7Zk0qLlHf2AEXiuneIMK9hb4vkww==" workbookSaltValue="/Rgmf4BrVCbT4VfJt8jkt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F85" i="4"/>
  <c r="AL10" i="4"/>
  <c r="AT8" i="4"/>
  <c r="I8" i="4"/>
</calcChain>
</file>

<file path=xl/sharedStrings.xml><?xml version="1.0" encoding="utf-8"?>
<sst xmlns="http://schemas.openxmlformats.org/spreadsheetml/2006/main" count="236" uniqueCount="114">
  <si>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</si>
  <si>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</si>
  <si>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</si>
  <si>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</si>
  <si>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</si>
  <si>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</si>
  <si>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</si>
  <si>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</si>
  <si>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</si>
  <si>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</si>
  <si>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</si>
  <si>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</si>
  <si>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</si>
  <si>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</si>
  <si>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</si>
  <si>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</si>
  <si>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</si>
  <si>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</si>
  <si>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</si>
  <si>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</si>
  <si>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</si>
  <si>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</si>
  <si>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</si>
  <si>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</si>
  <si>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</si>
  <si>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</si>
  <si>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</si>
  <si>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</si>
  <si>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</si>
  <si>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</si>
  <si>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</si>
  <si>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</si>
  <si>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</si>
  <si>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</si>
  <si>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</si>
  <si>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</si>
  <si>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</si>
  <si>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</si>
  <si>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</si>
  <si>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</si>
  <si>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</si>
  <si>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</si>
  <si>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</si>
  <si>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</si>
  <si>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</si>
  <si>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</si>
  <si>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</si>
  <si>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</si>
  <si>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</si>
  <si>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</si>
  <si>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</si>
  <si>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</si>
  <si>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</si>
  <si>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</si>
  <si>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</si>
  <si>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</si>
  <si>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</si>
  <si>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</si>
  <si>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</si>
  <si>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</si>
  <si>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</si>
  <si>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</si>
  <si>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</si>
  <si>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</si>
  <si>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</si>
  <si>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</si>
  <si>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</si>
  <si>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</si>
  <si>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</si>
  <si>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</si>
  <si>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</si>
  <si>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</si>
  <si>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</si>
  <si>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</si>
  <si>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</si>
  <si>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</si>
  <si>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</si>
  <si>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</si>
  <si>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</si>
  <si>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</si>
  <si>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</si>
  <si>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</si>
  <si>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</si>
  <si>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</si>
  <si>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</si>
  <si>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</si>
  <si>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</si>
  <si>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</si>
  <si>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</si>
  <si>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</si>
  <si>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</si>
  <si>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</si>
  <si>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</si>
  <si>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</si>
  <si>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</si>
  <si>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浦添市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</si>
  <si>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</si>
  <si>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</si>
  <si>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</si>
  <si>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</si>
  <si>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</si>
  <si>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</si>
  <si>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</si>
  <si>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</si>
  <si>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</si>
  <si>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</si>
  <si>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</si>
  <si>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</si>
  <si>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</si>
  <si>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</si>
  <si>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</si>
  <si>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①100％を上回っているが、他会計借入の解消には至っていないため、今後、さらに使用料の適正化の検討を行っていく必要がある。
②0％となっているが、今後は更新費用が増加することから、定期的に経営戦略を見直し、適正な料金水準を維持する必要がある。
③短期的な支払い能力を示す流動化比率が100％を上回っているが、現金預金が少ない状況であることから、突発的な修繕や将来の更新需要に柔軟に対応するためにも、現金預金の確保に努める。
④類似団体平均値と比べて低い数値となっているがストックマネジメント計画を策定後、更新工事が始まると上昇する見込であり、その適正度の検討が必要となる。
⑤100％を上回っており、今後も適正な料金水準を維持する必要がある。
⑥前年度より低い値となっているが、より一層の経費削減に努めなければならない。
⑦処理場を有していないため、0％となっている。
⑧類似団体平均値をわずかに上回っているが、今後も水洗化を促進するための対策に努める。</t>
    <rPh sb="74" eb="76">
      <t>コンゴ</t>
    </rPh>
    <rPh sb="77" eb="81">
      <t>コウシンヒヨウ</t>
    </rPh>
    <rPh sb="82" eb="84">
      <t>ゾウカ</t>
    </rPh>
    <rPh sb="91" eb="93">
      <t>テイキ</t>
    </rPh>
    <rPh sb="93" eb="94">
      <t>テキ</t>
    </rPh>
    <rPh sb="95" eb="97">
      <t>ケイエイ</t>
    </rPh>
    <rPh sb="97" eb="99">
      <t>センリャク</t>
    </rPh>
    <rPh sb="100" eb="102">
      <t>ミナオ</t>
    </rPh>
    <rPh sb="104" eb="106">
      <t>テキセイ</t>
    </rPh>
    <rPh sb="107" eb="109">
      <t>リョウキン</t>
    </rPh>
    <rPh sb="109" eb="111">
      <t>スイジュン</t>
    </rPh>
    <rPh sb="112" eb="114">
      <t>イジ</t>
    </rPh>
    <rPh sb="116" eb="118">
      <t>ヒツヨウ</t>
    </rPh>
    <rPh sb="174" eb="177">
      <t>トッパツテキ</t>
    </rPh>
    <rPh sb="178" eb="180">
      <t>シュウゼン</t>
    </rPh>
    <rPh sb="181" eb="183">
      <t>ショウライ</t>
    </rPh>
    <rPh sb="184" eb="188">
      <t>コウシンジュヨウ</t>
    </rPh>
    <rPh sb="189" eb="191">
      <t>ジュウナン</t>
    </rPh>
    <rPh sb="192" eb="194">
      <t>タイオウ</t>
    </rPh>
    <rPh sb="201" eb="203">
      <t>ゲンキン</t>
    </rPh>
    <rPh sb="203" eb="205">
      <t>ヨキン</t>
    </rPh>
    <rPh sb="206" eb="208">
      <t>カクホ</t>
    </rPh>
    <rPh sb="209" eb="210">
      <t>ツト</t>
    </rPh>
    <rPh sb="268" eb="270">
      <t>ミコミ</t>
    </rPh>
    <rPh sb="296" eb="297">
      <t>ウエ</t>
    </rPh>
    <rPh sb="303" eb="305">
      <t>コンゴ</t>
    </rPh>
    <rPh sb="306" eb="308">
      <t>テキセイ</t>
    </rPh>
    <rPh sb="309" eb="311">
      <t>リョウキン</t>
    </rPh>
    <rPh sb="311" eb="313">
      <t>スイジュン</t>
    </rPh>
    <rPh sb="314" eb="316">
      <t>イジ</t>
    </rPh>
    <rPh sb="318" eb="320">
      <t>ヒツヨウ</t>
    </rPh>
    <rPh sb="327" eb="330">
      <t>ゼンネンド</t>
    </rPh>
    <phoneticPr fontId="4"/>
  </si>
  <si>
    <t>①令和2年度より法適用となり、減価償却が開始しているため、類似団体平均値と比べると低い値となっているが、年々上昇傾向にある。
②これまで0％であったが、本年度より数値（0.64％）が現れ始めた。供用開始時に整備された管渠が耐用年数に近づきつつあるため、今後、老朽化率の上昇が予想される。策定したストックマネジメント計画に基づき、計画的かつ効率的な改築更新事業を進めていく必要がある。
③類似団体平均値と比べると低い値であることも鑑み、ストックマネジメント計画に合わせた改築更新を急ぐ必要がある。</t>
    <rPh sb="52" eb="54">
      <t>ネンネン</t>
    </rPh>
    <rPh sb="54" eb="58">
      <t>ジョウショウケイコウ</t>
    </rPh>
    <rPh sb="77" eb="80">
      <t>ホンネンド</t>
    </rPh>
    <rPh sb="82" eb="84">
      <t>スウチ</t>
    </rPh>
    <rPh sb="92" eb="93">
      <t>アラワ</t>
    </rPh>
    <rPh sb="94" eb="95">
      <t>ハジ</t>
    </rPh>
    <rPh sb="102" eb="103">
      <t>ジ</t>
    </rPh>
    <rPh sb="104" eb="106">
      <t>セイビ</t>
    </rPh>
    <rPh sb="109" eb="111">
      <t>カンキョ</t>
    </rPh>
    <rPh sb="112" eb="116">
      <t>タイヨウネンスウ</t>
    </rPh>
    <rPh sb="117" eb="118">
      <t>チカ</t>
    </rPh>
    <rPh sb="127" eb="129">
      <t>コンゴ</t>
    </rPh>
    <rPh sb="130" eb="134">
      <t>ロウキュウカリツ</t>
    </rPh>
    <rPh sb="135" eb="137">
      <t>ジョウショウ</t>
    </rPh>
    <rPh sb="138" eb="140">
      <t>ヨソウ</t>
    </rPh>
    <rPh sb="144" eb="146">
      <t>サクテイ</t>
    </rPh>
    <rPh sb="158" eb="160">
      <t>ケイカク</t>
    </rPh>
    <rPh sb="161" eb="162">
      <t>モト</t>
    </rPh>
    <rPh sb="165" eb="168">
      <t>ケイカクテキ</t>
    </rPh>
    <rPh sb="170" eb="173">
      <t>コウリツテキ</t>
    </rPh>
    <rPh sb="174" eb="180">
      <t>カイチクコウシンジギョウ</t>
    </rPh>
    <rPh sb="181" eb="182">
      <t>スス</t>
    </rPh>
    <rPh sb="186" eb="188">
      <t>ヒツヨウ</t>
    </rPh>
    <phoneticPr fontId="4"/>
  </si>
  <si>
    <t xml:space="preserve">　令和5年度の料金改定の効果等が通年で寄与し、経費回収率が100%を超えるなど、使用料で賄うべき経費を賄える健全な財務体質へと改善が図られた。 一方で、管渠老朽化率に数値が現れるなど、施設の老朽化が進行しつつある。今後は、確保された収益を維持しつつ、長期的な視点に立ったストックマネジメント計画に基づく更新投資を着実に実施し、持続可能な下水道事業経営に努めていく。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</si>
</sst>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0.04</c:v>
                </c:pt>
                <c:pt idx="1">
                  <c:v>0</c:v>
                </c:pt>
                <c:pt idx="2">
                  <c:v>0</c:v>
                </c:pt>
                <c:pt idx="3">
                  <c:v>0</c:v>
                </c:pt>
                <c:pt idx="4">
                  <c:v>0</c:v>
                </c:pt>
              </c:numCache>
            </c:numRef>
          </c:val>
          <c:extLst>
            <c:ext xmlns:c16="http://schemas.microsoft.com/office/drawing/2014/chart" uri="{C3380CC4-5D6E-409C-BE32-E72D297353CC}">
              <c16:uniqueId val="{00000000-FFA4-4D12-93AA-38C05DE2EEE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FFA4-4D12-93AA-38C05DE2EEE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67-4443-BB4D-AE94874E9E8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F267-4443-BB4D-AE94874E9E8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95.59</c:v>
                </c:pt>
                <c:pt idx="1">
                  <c:v>94.98</c:v>
                </c:pt>
                <c:pt idx="2">
                  <c:v>94.97</c:v>
                </c:pt>
                <c:pt idx="3">
                  <c:v>94.96</c:v>
                </c:pt>
                <c:pt idx="4">
                  <c:v>95.83</c:v>
                </c:pt>
              </c:numCache>
            </c:numRef>
          </c:val>
          <c:extLst>
            <c:ext xmlns:c16="http://schemas.microsoft.com/office/drawing/2014/chart" uri="{C3380CC4-5D6E-409C-BE32-E72D297353CC}">
              <c16:uniqueId val="{00000000-02DC-44E0-96C6-E5B525D133E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02DC-44E0-96C6-E5B525D133E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102.24</c:v>
                </c:pt>
                <c:pt idx="1">
                  <c:v>103.18</c:v>
                </c:pt>
                <c:pt idx="2">
                  <c:v>103.17</c:v>
                </c:pt>
                <c:pt idx="3">
                  <c:v>100.21</c:v>
                </c:pt>
                <c:pt idx="4">
                  <c:v>102.98</c:v>
                </c:pt>
              </c:numCache>
            </c:numRef>
          </c:val>
          <c:extLst>
            <c:ext xmlns:c16="http://schemas.microsoft.com/office/drawing/2014/chart" uri="{C3380CC4-5D6E-409C-BE32-E72D297353CC}">
              <c16:uniqueId val="{00000000-CD8D-4EEA-834C-1477B589413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CD8D-4EEA-834C-1477B589413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4.47</c:v>
                </c:pt>
                <c:pt idx="1">
                  <c:v>8.73</c:v>
                </c:pt>
                <c:pt idx="2">
                  <c:v>10.95</c:v>
                </c:pt>
                <c:pt idx="3">
                  <c:v>14.79</c:v>
                </c:pt>
                <c:pt idx="4">
                  <c:v>17.239999999999998</c:v>
                </c:pt>
              </c:numCache>
            </c:numRef>
          </c:val>
          <c:extLst>
            <c:ext xmlns:c16="http://schemas.microsoft.com/office/drawing/2014/chart" uri="{C3380CC4-5D6E-409C-BE32-E72D297353CC}">
              <c16:uniqueId val="{00000000-9907-4369-A33A-DD79685EF76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9907-4369-A33A-DD79685EF76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0.64</c:v>
                </c:pt>
              </c:numCache>
            </c:numRef>
          </c:val>
          <c:extLst>
            <c:ext xmlns:c16="http://schemas.microsoft.com/office/drawing/2014/chart" uri="{C3380CC4-5D6E-409C-BE32-E72D297353CC}">
              <c16:uniqueId val="{00000000-04CA-4B02-83D9-31B5F4D2D34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04CA-4B02-83D9-31B5F4D2D34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EF-4838-9D81-E0FD5399D1B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71EF-4838-9D81-E0FD5399D1B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97.98</c:v>
                </c:pt>
                <c:pt idx="1">
                  <c:v>123.41</c:v>
                </c:pt>
                <c:pt idx="2">
                  <c:v>174.74</c:v>
                </c:pt>
                <c:pt idx="3">
                  <c:v>121.98</c:v>
                </c:pt>
                <c:pt idx="4">
                  <c:v>142.75</c:v>
                </c:pt>
              </c:numCache>
            </c:numRef>
          </c:val>
          <c:extLst>
            <c:ext xmlns:c16="http://schemas.microsoft.com/office/drawing/2014/chart" uri="{C3380CC4-5D6E-409C-BE32-E72D297353CC}">
              <c16:uniqueId val="{00000000-CBA7-4B5A-936A-850CD3722F4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CBA7-4B5A-936A-850CD3722F4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377.85</c:v>
                </c:pt>
                <c:pt idx="1">
                  <c:v>381.59</c:v>
                </c:pt>
                <c:pt idx="2">
                  <c:v>387.88</c:v>
                </c:pt>
                <c:pt idx="3">
                  <c:v>354.76</c:v>
                </c:pt>
                <c:pt idx="4">
                  <c:v>376.4</c:v>
                </c:pt>
              </c:numCache>
            </c:numRef>
          </c:val>
          <c:extLst>
            <c:ext xmlns:c16="http://schemas.microsoft.com/office/drawing/2014/chart" uri="{C3380CC4-5D6E-409C-BE32-E72D297353CC}">
              <c16:uniqueId val="{00000000-25B3-47F6-B545-03A31E9BA16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25B3-47F6-B545-03A31E9BA16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98.71</c:v>
                </c:pt>
                <c:pt idx="1">
                  <c:v>93.59</c:v>
                </c:pt>
                <c:pt idx="2">
                  <c:v>90.87</c:v>
                </c:pt>
                <c:pt idx="3">
                  <c:v>98.46</c:v>
                </c:pt>
                <c:pt idx="4">
                  <c:v>103.96</c:v>
                </c:pt>
              </c:numCache>
            </c:numRef>
          </c:val>
          <c:extLst>
            <c:ext xmlns:c16="http://schemas.microsoft.com/office/drawing/2014/chart" uri="{C3380CC4-5D6E-409C-BE32-E72D297353CC}">
              <c16:uniqueId val="{00000000-92E1-476A-A01F-DC95607D8EB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92E1-476A-A01F-DC95607D8EB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83.3</c:v>
                </c:pt>
                <c:pt idx="1">
                  <c:v>87.71</c:v>
                </c:pt>
                <c:pt idx="2">
                  <c:v>91.2</c:v>
                </c:pt>
                <c:pt idx="3">
                  <c:v>93.19</c:v>
                </c:pt>
                <c:pt idx="4">
                  <c:v>89.66</c:v>
                </c:pt>
              </c:numCache>
            </c:numRef>
          </c:val>
          <c:extLst>
            <c:ext xmlns:c16="http://schemas.microsoft.com/office/drawing/2014/chart" uri="{C3380CC4-5D6E-409C-BE32-E72D297353CC}">
              <c16:uniqueId val="{00000000-09D9-4A42-97E6-FEF09F0AC8C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09D9-4A42-97E6-FEF09F0AC8C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E30"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沖縄県　浦添市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Ac1</v>
      </c>
      <c r="X8" s="34"/>
      <c r="Y8" s="34"/>
      <c r="Z8" s="34"/>
      <c r="AA8" s="34"/>
      <c r="AB8" s="34"/>
      <c r="AC8" s="34"/>
      <c r="AD8" s="35" t="str">
        <f>データ!$M$6</f>
        <v>非設置</v>
      </c>
      <c r="AE8" s="35"/>
      <c r="AF8" s="35"/>
      <c r="AG8" s="35"/>
      <c r="AH8" s="35"/>
      <c r="AI8" s="35"/>
      <c r="AJ8" s="35"/>
      <c r="AK8" s="3"/>
      <c r="AL8" s="36">
        <f>データ!S6</f>
        <v>115486</v>
      </c>
      <c r="AM8" s="36"/>
      <c r="AN8" s="36"/>
      <c r="AO8" s="36"/>
      <c r="AP8" s="36"/>
      <c r="AQ8" s="36"/>
      <c r="AR8" s="36"/>
      <c r="AS8" s="36"/>
      <c r="AT8" s="37">
        <f>データ!T6</f>
        <v>19.440000000000001</v>
      </c>
      <c r="AU8" s="37"/>
      <c r="AV8" s="37"/>
      <c r="AW8" s="37"/>
      <c r="AX8" s="37"/>
      <c r="AY8" s="37"/>
      <c r="AZ8" s="37"/>
      <c r="BA8" s="37"/>
      <c r="BB8" s="37">
        <f>データ!U6</f>
        <v>5940.64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73.150000000000006</v>
      </c>
      <c r="J10" s="37"/>
      <c r="K10" s="37"/>
      <c r="L10" s="37"/>
      <c r="M10" s="37"/>
      <c r="N10" s="37"/>
      <c r="O10" s="37"/>
      <c r="P10" s="37">
        <f>データ!P6</f>
        <v>97.6</v>
      </c>
      <c r="Q10" s="37"/>
      <c r="R10" s="37"/>
      <c r="S10" s="37"/>
      <c r="T10" s="37"/>
      <c r="U10" s="37"/>
      <c r="V10" s="37"/>
      <c r="W10" s="37">
        <f>データ!Q6</f>
        <v>100</v>
      </c>
      <c r="X10" s="37"/>
      <c r="Y10" s="37"/>
      <c r="Z10" s="37"/>
      <c r="AA10" s="37"/>
      <c r="AB10" s="37"/>
      <c r="AC10" s="37"/>
      <c r="AD10" s="36">
        <f>データ!R6</f>
        <v>1632</v>
      </c>
      <c r="AE10" s="36"/>
      <c r="AF10" s="36"/>
      <c r="AG10" s="36"/>
      <c r="AH10" s="36"/>
      <c r="AI10" s="36"/>
      <c r="AJ10" s="36"/>
      <c r="AK10" s="2"/>
      <c r="AL10" s="36">
        <f>データ!V6</f>
        <v>112042</v>
      </c>
      <c r="AM10" s="36"/>
      <c r="AN10" s="36"/>
      <c r="AO10" s="36"/>
      <c r="AP10" s="36"/>
      <c r="AQ10" s="36"/>
      <c r="AR10" s="36"/>
      <c r="AS10" s="36"/>
      <c r="AT10" s="37">
        <f>データ!W6</f>
        <v>16.170000000000002</v>
      </c>
      <c r="AU10" s="37"/>
      <c r="AV10" s="37"/>
      <c r="AW10" s="37"/>
      <c r="AX10" s="37"/>
      <c r="AY10" s="37"/>
      <c r="AZ10" s="37"/>
      <c r="BA10" s="37"/>
      <c r="BB10" s="37">
        <f>データ!X6</f>
        <v>6929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111</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31AvDBzeDI8Bp8TEoi2Z7CnHGE3DCQA1hWJwObmvofkUDV778jeez1tgYCkx03y5nj6jfK6RJ82hp74pmraMyg==" saltValue="f/x+jZ0nXiw+j1B8B1p96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472085</v>
      </c>
      <c r="D6" s="19">
        <f t="shared" si="3"/>
        <v>46</v>
      </c>
      <c r="E6" s="19">
        <f t="shared" si="3"/>
        <v>17</v>
      </c>
      <c r="F6" s="19">
        <f t="shared" si="3"/>
        <v>1</v>
      </c>
      <c r="G6" s="19">
        <f t="shared" si="3"/>
        <v>0</v>
      </c>
      <c r="H6" s="19" t="str">
        <f t="shared" si="3"/>
        <v>沖縄県　浦添市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73.150000000000006</v>
      </c>
      <c r="P6" s="20">
        <f t="shared" si="3"/>
        <v>97.6</v>
      </c>
      <c r="Q6" s="20">
        <f t="shared" si="3"/>
        <v>100</v>
      </c>
      <c r="R6" s="20">
        <f t="shared" si="3"/>
        <v>1632</v>
      </c>
      <c r="S6" s="20">
        <f t="shared" si="3"/>
        <v>115486</v>
      </c>
      <c r="T6" s="20">
        <f t="shared" si="3"/>
        <v>19.440000000000001</v>
      </c>
      <c r="U6" s="20">
        <f t="shared" si="3"/>
        <v>5940.64</v>
      </c>
      <c r="V6" s="20">
        <f t="shared" si="3"/>
        <v>112042</v>
      </c>
      <c r="W6" s="20">
        <f t="shared" si="3"/>
        <v>16.170000000000002</v>
      </c>
      <c r="X6" s="20">
        <f t="shared" si="3"/>
        <v>6929</v>
      </c>
      <c r="Y6" s="21">
        <f>IF(Y7="",NA(),Y7)</f>
        <v>102.24</v>
      </c>
      <c r="Z6" s="21">
        <f t="shared" ref="Z6:AH6" si="4">IF(Z7="",NA(),Z7)</f>
        <v>103.18</v>
      </c>
      <c r="AA6" s="21">
        <f t="shared" si="4"/>
        <v>103.17</v>
      </c>
      <c r="AB6" s="21">
        <f t="shared" si="4"/>
        <v>100.21</v>
      </c>
      <c r="AC6" s="21">
        <f t="shared" si="4"/>
        <v>102.98</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4.38</v>
      </c>
      <c r="AT6" s="20" t="str">
        <f>IF(AT7="","",IF(AT7="-","【-】","【"&amp;SUBSTITUTE(TEXT(AT7,"#,##0.00"),"-","△")&amp;"】"))</f>
        <v>【3.12】</v>
      </c>
      <c r="AU6" s="21">
        <f>IF(AU7="",NA(),AU7)</f>
        <v>97.98</v>
      </c>
      <c r="AV6" s="21">
        <f t="shared" ref="AV6:BD6" si="6">IF(AV7="",NA(),AV7)</f>
        <v>123.41</v>
      </c>
      <c r="AW6" s="21">
        <f t="shared" si="6"/>
        <v>174.74</v>
      </c>
      <c r="AX6" s="21">
        <f t="shared" si="6"/>
        <v>121.98</v>
      </c>
      <c r="AY6" s="21">
        <f t="shared" si="6"/>
        <v>142.75</v>
      </c>
      <c r="AZ6" s="21">
        <f t="shared" si="6"/>
        <v>72.930000000000007</v>
      </c>
      <c r="BA6" s="21">
        <f t="shared" si="6"/>
        <v>80.08</v>
      </c>
      <c r="BB6" s="21">
        <f t="shared" si="6"/>
        <v>87.33</v>
      </c>
      <c r="BC6" s="21">
        <f t="shared" si="6"/>
        <v>92.26</v>
      </c>
      <c r="BD6" s="21">
        <f t="shared" si="6"/>
        <v>99.9</v>
      </c>
      <c r="BE6" s="20" t="str">
        <f>IF(BE7="","",IF(BE7="-","【-】","【"&amp;SUBSTITUTE(TEXT(BE7,"#,##0.00"),"-","△")&amp;"】"))</f>
        <v>【82.75】</v>
      </c>
      <c r="BF6" s="21">
        <f>IF(BF7="",NA(),BF7)</f>
        <v>377.85</v>
      </c>
      <c r="BG6" s="21">
        <f t="shared" ref="BG6:BO6" si="7">IF(BG7="",NA(),BG7)</f>
        <v>381.59</v>
      </c>
      <c r="BH6" s="21">
        <f t="shared" si="7"/>
        <v>387.88</v>
      </c>
      <c r="BI6" s="21">
        <f t="shared" si="7"/>
        <v>354.76</v>
      </c>
      <c r="BJ6" s="21">
        <f t="shared" si="7"/>
        <v>376.4</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98.71</v>
      </c>
      <c r="BR6" s="21">
        <f t="shared" ref="BR6:BZ6" si="8">IF(BR7="",NA(),BR7)</f>
        <v>93.59</v>
      </c>
      <c r="BS6" s="21">
        <f t="shared" si="8"/>
        <v>90.87</v>
      </c>
      <c r="BT6" s="21">
        <f t="shared" si="8"/>
        <v>98.46</v>
      </c>
      <c r="BU6" s="21">
        <f t="shared" si="8"/>
        <v>103.96</v>
      </c>
      <c r="BV6" s="21">
        <f t="shared" si="8"/>
        <v>98.61</v>
      </c>
      <c r="BW6" s="21">
        <f t="shared" si="8"/>
        <v>98.75</v>
      </c>
      <c r="BX6" s="21">
        <f t="shared" si="8"/>
        <v>98.36</v>
      </c>
      <c r="BY6" s="21">
        <f t="shared" si="8"/>
        <v>97.29</v>
      </c>
      <c r="BZ6" s="21">
        <f t="shared" si="8"/>
        <v>99.29</v>
      </c>
      <c r="CA6" s="20" t="str">
        <f>IF(CA7="","",IF(CA7="-","【-】","【"&amp;SUBSTITUTE(TEXT(CA7,"#,##0.00"),"-","△")&amp;"】"))</f>
        <v>【97.94】</v>
      </c>
      <c r="CB6" s="21">
        <f>IF(CB7="",NA(),CB7)</f>
        <v>83.3</v>
      </c>
      <c r="CC6" s="21">
        <f t="shared" ref="CC6:CK6" si="9">IF(CC7="",NA(),CC7)</f>
        <v>87.71</v>
      </c>
      <c r="CD6" s="21">
        <f t="shared" si="9"/>
        <v>91.2</v>
      </c>
      <c r="CE6" s="21">
        <f t="shared" si="9"/>
        <v>93.19</v>
      </c>
      <c r="CF6" s="21">
        <f t="shared" si="9"/>
        <v>89.66</v>
      </c>
      <c r="CG6" s="21">
        <f t="shared" si="9"/>
        <v>141.24</v>
      </c>
      <c r="CH6" s="21">
        <f t="shared" si="9"/>
        <v>142.03</v>
      </c>
      <c r="CI6" s="21">
        <f t="shared" si="9"/>
        <v>142.11000000000001</v>
      </c>
      <c r="CJ6" s="21">
        <f t="shared" si="9"/>
        <v>145.49</v>
      </c>
      <c r="CK6" s="21">
        <f t="shared" si="9"/>
        <v>144.28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61.7</v>
      </c>
      <c r="CS6" s="21">
        <f t="shared" si="10"/>
        <v>63.04</v>
      </c>
      <c r="CT6" s="21">
        <f t="shared" si="10"/>
        <v>60.55</v>
      </c>
      <c r="CU6" s="21">
        <f t="shared" si="10"/>
        <v>61.49</v>
      </c>
      <c r="CV6" s="21">
        <f t="shared" si="10"/>
        <v>62.15</v>
      </c>
      <c r="CW6" s="20" t="str">
        <f>IF(CW7="","",IF(CW7="-","【-】","【"&amp;SUBSTITUTE(TEXT(CW7,"#,##0.00"),"-","△")&amp;"】"))</f>
        <v>【60.13】</v>
      </c>
      <c r="CX6" s="21">
        <f>IF(CX7="",NA(),CX7)</f>
        <v>95.59</v>
      </c>
      <c r="CY6" s="21">
        <f t="shared" ref="CY6:DG6" si="11">IF(CY7="",NA(),CY7)</f>
        <v>94.98</v>
      </c>
      <c r="CZ6" s="21">
        <f t="shared" si="11"/>
        <v>94.97</v>
      </c>
      <c r="DA6" s="21">
        <f t="shared" si="11"/>
        <v>94.96</v>
      </c>
      <c r="DB6" s="21">
        <f t="shared" si="11"/>
        <v>95.83</v>
      </c>
      <c r="DC6" s="21">
        <f t="shared" si="11"/>
        <v>94.56</v>
      </c>
      <c r="DD6" s="21">
        <f t="shared" si="11"/>
        <v>94.75</v>
      </c>
      <c r="DE6" s="21">
        <f t="shared" si="11"/>
        <v>94.92</v>
      </c>
      <c r="DF6" s="21">
        <f t="shared" si="11"/>
        <v>95.01</v>
      </c>
      <c r="DG6" s="21">
        <f t="shared" si="11"/>
        <v>94.96</v>
      </c>
      <c r="DH6" s="20" t="str">
        <f>IF(DH7="","",IF(DH7="-","【-】","【"&amp;SUBSTITUTE(TEXT(DH7,"#,##0.00"),"-","△")&amp;"】"))</f>
        <v>【96.00】</v>
      </c>
      <c r="DI6" s="21">
        <f>IF(DI7="",NA(),DI7)</f>
        <v>4.47</v>
      </c>
      <c r="DJ6" s="21">
        <f t="shared" ref="DJ6:DR6" si="12">IF(DJ7="",NA(),DJ7)</f>
        <v>8.73</v>
      </c>
      <c r="DK6" s="21">
        <f t="shared" si="12"/>
        <v>10.95</v>
      </c>
      <c r="DL6" s="21">
        <f t="shared" si="12"/>
        <v>14.79</v>
      </c>
      <c r="DM6" s="21">
        <f t="shared" si="12"/>
        <v>17.239999999999998</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0">
        <f>IF(DT7="",NA(),DT7)</f>
        <v>0</v>
      </c>
      <c r="DU6" s="20">
        <f t="shared" ref="DU6:EC6" si="13">IF(DU7="",NA(),DU7)</f>
        <v>0</v>
      </c>
      <c r="DV6" s="20">
        <f t="shared" si="13"/>
        <v>0</v>
      </c>
      <c r="DW6" s="20">
        <f t="shared" si="13"/>
        <v>0</v>
      </c>
      <c r="DX6" s="21">
        <f t="shared" si="13"/>
        <v>0.64</v>
      </c>
      <c r="DY6" s="21">
        <f t="shared" si="13"/>
        <v>5.64</v>
      </c>
      <c r="DZ6" s="21">
        <f t="shared" si="13"/>
        <v>6.43</v>
      </c>
      <c r="EA6" s="21">
        <f t="shared" si="13"/>
        <v>7.75</v>
      </c>
      <c r="EB6" s="21">
        <f t="shared" si="13"/>
        <v>9.44</v>
      </c>
      <c r="EC6" s="21">
        <f t="shared" si="13"/>
        <v>10.69</v>
      </c>
      <c r="ED6" s="20" t="str">
        <f>IF(ED7="","",IF(ED7="-","【-】","【"&amp;SUBSTITUTE(TEXT(ED7,"#,##0.00"),"-","△")&amp;"】"))</f>
        <v>【9.46】</v>
      </c>
      <c r="EE6" s="21">
        <f>IF(EE7="",NA(),EE7)</f>
        <v>0.04</v>
      </c>
      <c r="EF6" s="20">
        <f t="shared" ref="EF6:EN6" si="14">IF(EF7="",NA(),EF7)</f>
        <v>0</v>
      </c>
      <c r="EG6" s="20">
        <f t="shared" si="14"/>
        <v>0</v>
      </c>
      <c r="EH6" s="20">
        <f t="shared" si="14"/>
        <v>0</v>
      </c>
      <c r="EI6" s="20">
        <f t="shared" si="14"/>
        <v>0</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15">
      <c r="A7" s="14"/>
      <c r="B7" s="23">
        <v>2024</v>
      </c>
      <c r="C7" s="23">
        <v>472085</v>
      </c>
      <c r="D7" s="23">
        <v>46</v>
      </c>
      <c r="E7" s="23">
        <v>17</v>
      </c>
      <c r="F7" s="23">
        <v>1</v>
      </c>
      <c r="G7" s="23">
        <v>0</v>
      </c>
      <c r="H7" s="23" t="s">
        <v>95</v>
      </c>
      <c r="I7" s="23" t="s">
        <v>96</v>
      </c>
      <c r="J7" s="23" t="s">
        <v>97</v>
      </c>
      <c r="K7" s="23" t="s">
        <v>98</v>
      </c>
      <c r="L7" s="23" t="s">
        <v>99</v>
      </c>
      <c r="M7" s="23" t="s">
        <v>100</v>
      </c>
      <c r="N7" s="24" t="s">
        <v>101</v>
      </c>
      <c r="O7" s="24">
        <v>73.150000000000006</v>
      </c>
      <c r="P7" s="24">
        <v>97.6</v>
      </c>
      <c r="Q7" s="24">
        <v>100</v>
      </c>
      <c r="R7" s="24">
        <v>1632</v>
      </c>
      <c r="S7" s="24">
        <v>115486</v>
      </c>
      <c r="T7" s="24">
        <v>19.440000000000001</v>
      </c>
      <c r="U7" s="24">
        <v>5940.64</v>
      </c>
      <c r="V7" s="24">
        <v>112042</v>
      </c>
      <c r="W7" s="24">
        <v>16.170000000000002</v>
      </c>
      <c r="X7" s="24">
        <v>6929</v>
      </c>
      <c r="Y7" s="24">
        <v>102.24</v>
      </c>
      <c r="Z7" s="24">
        <v>103.18</v>
      </c>
      <c r="AA7" s="24">
        <v>103.17</v>
      </c>
      <c r="AB7" s="24">
        <v>100.21</v>
      </c>
      <c r="AC7" s="24">
        <v>102.98</v>
      </c>
      <c r="AD7" s="24">
        <v>106.55</v>
      </c>
      <c r="AE7" s="24">
        <v>106.01</v>
      </c>
      <c r="AF7" s="24">
        <v>105.5</v>
      </c>
      <c r="AG7" s="24">
        <v>105.24</v>
      </c>
      <c r="AH7" s="24">
        <v>105.55</v>
      </c>
      <c r="AI7" s="24">
        <v>105.36</v>
      </c>
      <c r="AJ7" s="24">
        <v>0</v>
      </c>
      <c r="AK7" s="24">
        <v>0</v>
      </c>
      <c r="AL7" s="24">
        <v>0</v>
      </c>
      <c r="AM7" s="24">
        <v>0</v>
      </c>
      <c r="AN7" s="24">
        <v>0</v>
      </c>
      <c r="AO7" s="24">
        <v>5.95</v>
      </c>
      <c r="AP7" s="24">
        <v>5.27</v>
      </c>
      <c r="AQ7" s="24">
        <v>4.83</v>
      </c>
      <c r="AR7" s="24">
        <v>4.5</v>
      </c>
      <c r="AS7" s="24">
        <v>4.38</v>
      </c>
      <c r="AT7" s="24">
        <v>3.12</v>
      </c>
      <c r="AU7" s="24">
        <v>97.98</v>
      </c>
      <c r="AV7" s="24">
        <v>123.41</v>
      </c>
      <c r="AW7" s="24">
        <v>174.74</v>
      </c>
      <c r="AX7" s="24">
        <v>121.98</v>
      </c>
      <c r="AY7" s="24">
        <v>142.75</v>
      </c>
      <c r="AZ7" s="24">
        <v>72.930000000000007</v>
      </c>
      <c r="BA7" s="24">
        <v>80.08</v>
      </c>
      <c r="BB7" s="24">
        <v>87.33</v>
      </c>
      <c r="BC7" s="24">
        <v>92.26</v>
      </c>
      <c r="BD7" s="24">
        <v>99.9</v>
      </c>
      <c r="BE7" s="24">
        <v>82.75</v>
      </c>
      <c r="BF7" s="24">
        <v>377.85</v>
      </c>
      <c r="BG7" s="24">
        <v>381.59</v>
      </c>
      <c r="BH7" s="24">
        <v>387.88</v>
      </c>
      <c r="BI7" s="24">
        <v>354.76</v>
      </c>
      <c r="BJ7" s="24">
        <v>376.4</v>
      </c>
      <c r="BK7" s="24">
        <v>730.52</v>
      </c>
      <c r="BL7" s="24">
        <v>672.33</v>
      </c>
      <c r="BM7" s="24">
        <v>668.8</v>
      </c>
      <c r="BN7" s="24">
        <v>652.79999999999995</v>
      </c>
      <c r="BO7" s="24">
        <v>624.62</v>
      </c>
      <c r="BP7" s="24">
        <v>602.55999999999995</v>
      </c>
      <c r="BQ7" s="24">
        <v>98.71</v>
      </c>
      <c r="BR7" s="24">
        <v>93.59</v>
      </c>
      <c r="BS7" s="24">
        <v>90.87</v>
      </c>
      <c r="BT7" s="24">
        <v>98.46</v>
      </c>
      <c r="BU7" s="24">
        <v>103.96</v>
      </c>
      <c r="BV7" s="24">
        <v>98.61</v>
      </c>
      <c r="BW7" s="24">
        <v>98.75</v>
      </c>
      <c r="BX7" s="24">
        <v>98.36</v>
      </c>
      <c r="BY7" s="24">
        <v>97.29</v>
      </c>
      <c r="BZ7" s="24">
        <v>99.29</v>
      </c>
      <c r="CA7" s="24">
        <v>97.94</v>
      </c>
      <c r="CB7" s="24">
        <v>83.3</v>
      </c>
      <c r="CC7" s="24">
        <v>87.71</v>
      </c>
      <c r="CD7" s="24">
        <v>91.2</v>
      </c>
      <c r="CE7" s="24">
        <v>93.19</v>
      </c>
      <c r="CF7" s="24">
        <v>89.66</v>
      </c>
      <c r="CG7" s="24">
        <v>141.24</v>
      </c>
      <c r="CH7" s="24">
        <v>142.03</v>
      </c>
      <c r="CI7" s="24">
        <v>142.11000000000001</v>
      </c>
      <c r="CJ7" s="24">
        <v>145.49</v>
      </c>
      <c r="CK7" s="24">
        <v>144.28</v>
      </c>
      <c r="CL7" s="24">
        <v>140.97999999999999</v>
      </c>
      <c r="CM7" s="24" t="s">
        <v>101</v>
      </c>
      <c r="CN7" s="24" t="s">
        <v>101</v>
      </c>
      <c r="CO7" s="24" t="s">
        <v>101</v>
      </c>
      <c r="CP7" s="24" t="s">
        <v>101</v>
      </c>
      <c r="CQ7" s="24" t="s">
        <v>101</v>
      </c>
      <c r="CR7" s="24">
        <v>61.7</v>
      </c>
      <c r="CS7" s="24">
        <v>63.04</v>
      </c>
      <c r="CT7" s="24">
        <v>60.55</v>
      </c>
      <c r="CU7" s="24">
        <v>61.49</v>
      </c>
      <c r="CV7" s="24">
        <v>62.15</v>
      </c>
      <c r="CW7" s="24">
        <v>60.13</v>
      </c>
      <c r="CX7" s="24">
        <v>95.59</v>
      </c>
      <c r="CY7" s="24">
        <v>94.98</v>
      </c>
      <c r="CZ7" s="24">
        <v>94.97</v>
      </c>
      <c r="DA7" s="24">
        <v>94.96</v>
      </c>
      <c r="DB7" s="24">
        <v>95.83</v>
      </c>
      <c r="DC7" s="24">
        <v>94.56</v>
      </c>
      <c r="DD7" s="24">
        <v>94.75</v>
      </c>
      <c r="DE7" s="24">
        <v>94.92</v>
      </c>
      <c r="DF7" s="24">
        <v>95.01</v>
      </c>
      <c r="DG7" s="24">
        <v>94.96</v>
      </c>
      <c r="DH7" s="24">
        <v>96</v>
      </c>
      <c r="DI7" s="24">
        <v>4.47</v>
      </c>
      <c r="DJ7" s="24">
        <v>8.73</v>
      </c>
      <c r="DK7" s="24">
        <v>10.95</v>
      </c>
      <c r="DL7" s="24">
        <v>14.79</v>
      </c>
      <c r="DM7" s="24">
        <v>17.239999999999998</v>
      </c>
      <c r="DN7" s="24">
        <v>28.87</v>
      </c>
      <c r="DO7" s="24">
        <v>31.34</v>
      </c>
      <c r="DP7" s="24">
        <v>32.909999999999997</v>
      </c>
      <c r="DQ7" s="24">
        <v>34.869999999999997</v>
      </c>
      <c r="DR7" s="24">
        <v>36.700000000000003</v>
      </c>
      <c r="DS7" s="24">
        <v>42.2</v>
      </c>
      <c r="DT7" s="24">
        <v>0</v>
      </c>
      <c r="DU7" s="24">
        <v>0</v>
      </c>
      <c r="DV7" s="24">
        <v>0</v>
      </c>
      <c r="DW7" s="24">
        <v>0</v>
      </c>
      <c r="DX7" s="24">
        <v>0.64</v>
      </c>
      <c r="DY7" s="24">
        <v>5.64</v>
      </c>
      <c r="DZ7" s="24">
        <v>6.43</v>
      </c>
      <c r="EA7" s="24">
        <v>7.75</v>
      </c>
      <c r="EB7" s="24">
        <v>9.44</v>
      </c>
      <c r="EC7" s="24">
        <v>10.69</v>
      </c>
      <c r="ED7" s="24">
        <v>9.4600000000000009</v>
      </c>
      <c r="EE7" s="24">
        <v>0.04</v>
      </c>
      <c r="EF7" s="24">
        <v>0</v>
      </c>
      <c r="EG7" s="24">
        <v>0</v>
      </c>
      <c r="EH7" s="24">
        <v>0</v>
      </c>
      <c r="EI7" s="24">
        <v>0</v>
      </c>
      <c r="EJ7" s="24">
        <v>0.19</v>
      </c>
      <c r="EK7" s="24">
        <v>0.19</v>
      </c>
      <c r="EL7" s="24">
        <v>0.21</v>
      </c>
      <c r="EM7" s="24">
        <v>0.2</v>
      </c>
      <c r="EN7" s="24">
        <v>0.22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G0501</cp:lastModifiedBy>
  <dcterms:created xsi:type="dcterms:W3CDTF">2025-12-23T06:06:47Z</dcterms:created>
  <dcterms:modified xsi:type="dcterms:W3CDTF">2026-01-23T04:07:35Z</dcterms:modified>
  <cp:category/>
</cp:coreProperties>
</file>