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10.160.129.51\fs\section\上-経営企画室\070 経営企画室（下水）\05調査・報告\R3年度\220112_公営企業に係る経営比較分析表（令和２年度決算）の分析等(市町村課）\"/>
    </mc:Choice>
  </mc:AlternateContent>
  <xr:revisionPtr revIDLastSave="0" documentId="13_ncr:1_{A1FB556E-FF9C-4EFA-89D4-2C8BEA25A428}" xr6:coauthVersionLast="43" xr6:coauthVersionMax="43" xr10:uidLastSave="{00000000-0000-0000-0000-000000000000}"/>
  <workbookProtection workbookAlgorithmName="SHA-512" workbookHashValue="evEn2ZGbTzECmf37bzUdy+Rf+sPqZCDd+rDVVIHs9EJ8EKjS75jeQStFBg5rMi93BUtLyeRgl88Y016xEnnwEw==" workbookSaltValue="y0vQJA5KdVUxoe/PWt7ul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F85" i="4"/>
  <c r="AL10" i="4"/>
  <c r="I10" i="4"/>
  <c r="BB8" i="4"/>
  <c r="AL8" i="4"/>
  <c r="I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<sst xmlns="http://schemas.openxmlformats.org/spreadsheetml/2006/main" count="320" uniqueCount="116">
  <si>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</si>
  <si>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</si>
  <si>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</si>
  <si>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</si>
  <si>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</si>
  <si>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</si>
  <si>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</si>
  <si>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</si>
  <si>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</si>
  <si>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</si>
  <si>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</si>
  <si>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</si>
  <si>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</si>
  <si>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</si>
  <si>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</si>
  <si>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</si>
  <si>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</si>
  <si>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</si>
  <si>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</si>
  <si>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</si>
  <si>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</si>
  <si>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</si>
  <si>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</si>
  <si>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</si>
  <si>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</si>
  <si>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</si>
  <si>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</si>
  <si>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</si>
  <si>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</si>
  <si>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</si>
  <si>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</si>
  <si>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</si>
  <si>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</si>
  <si>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</si>
  <si>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</si>
  <si>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</si>
  <si>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</si>
  <si>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</si>
  <si>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</si>
  <si>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</si>
  <si>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</si>
  <si>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</si>
  <si>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</si>
  <si>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</si>
  <si>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</si>
  <si>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</si>
  <si>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</si>
  <si>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</si>
  <si>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</si>
  <si>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</si>
  <si>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</si>
  <si>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</si>
  <si>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</si>
  <si>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</si>
  <si>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</si>
  <si>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</si>
  <si>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</si>
  <si>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</si>
  <si>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</si>
  <si>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</si>
  <si>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</si>
  <si>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</si>
  <si>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</si>
  <si>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</si>
  <si>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</si>
  <si>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</si>
  <si>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</si>
  <si>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</si>
  <si>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</si>
  <si>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</si>
  <si>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</si>
  <si>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</si>
  <si>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</si>
  <si>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</si>
  <si>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</si>
  <si>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</si>
  <si>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</si>
  <si>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</si>
  <si>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</si>
  <si>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</si>
  <si>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</si>
  <si>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</si>
  <si>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</si>
  <si>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</si>
  <si>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</si>
  <si>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</si>
  <si>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</si>
  <si>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</si>
  <si>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</si>
  <si>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</si>
  <si>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</si>
  <si>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</si>
  <si>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</si>
  <si>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</si>
  <si>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</si>
  <si>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</si>
  <si>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</si>
  <si>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</si>
  <si>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</si>
  <si>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</si>
  <si>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</si>
  <si>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</si>
  <si>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</si>
  <si>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</si>
  <si>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</si>
  <si>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</si>
  <si>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</si>
  <si>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</si>
  <si>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</si>
  <si>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</si>
  <si>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</si>
  <si>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</si>
  <si>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</si>
  <si>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①令和2年度より法適用となり、減価償却が開始しているため、類似団体平均値と比べると低い値となっており、今後の更新工事に備えておかなければならない。
②供用開始45年と開始時に大規模に整備された管渠の耐用年数に近づいていることから今後急激に老朽化率が上昇する事が予測される。
③類似団体平均値と比べると低い値であることも鑑み、ストックマネジメント計画の策定を急ぐ必要がある。</t>
    <rPh sb="1" eb="3">
      <t>レイワ</t>
    </rPh>
    <rPh sb="4" eb="6">
      <t>ネンド</t>
    </rPh>
    <rPh sb="75" eb="77">
      <t>キョウヨウ</t>
    </rPh>
    <rPh sb="83" eb="86">
      <t>カイシジ</t>
    </rPh>
    <rPh sb="87" eb="90">
      <t>ダイキボ</t>
    </rPh>
    <rPh sb="91" eb="93">
      <t>セイビ</t>
    </rPh>
    <rPh sb="114" eb="116">
      <t>コンゴ</t>
    </rPh>
    <rPh sb="116" eb="118">
      <t>キュウゲキ</t>
    </rPh>
    <rPh sb="119" eb="122">
      <t>ロウキュウカ</t>
    </rPh>
    <rPh sb="122" eb="123">
      <t>リツ</t>
    </rPh>
    <rPh sb="124" eb="126">
      <t>ジョウショウ</t>
    </rPh>
    <rPh sb="128" eb="129">
      <t>コト</t>
    </rPh>
    <rPh sb="130" eb="132">
      <t>ヨソク</t>
    </rPh>
    <rPh sb="138" eb="145">
      <t>ルイジダンタイヘイキンチ</t>
    </rPh>
    <rPh sb="146" eb="147">
      <t>クラ</t>
    </rPh>
    <rPh sb="150" eb="151">
      <t>ヒク</t>
    </rPh>
    <rPh sb="152" eb="153">
      <t>アタイ</t>
    </rPh>
    <rPh sb="159" eb="160">
      <t>カンガ</t>
    </rPh>
    <rPh sb="172" eb="174">
      <t>ケイカク</t>
    </rPh>
    <rPh sb="175" eb="177">
      <t>サクテイ</t>
    </rPh>
    <rPh sb="178" eb="179">
      <t>イソ</t>
    </rPh>
    <rPh sb="180" eb="182">
      <t>ヒツヨウ</t>
    </rPh>
    <phoneticPr fontId="4"/>
  </si>
  <si>
    <t>　本市下水道事業の経営状況は、基準外繰入金など使用料収入以外の収入で賄われており、使用料収入の確保やさらなる経費削減が必要な状況である。
　それを踏まえ、基準外繰入の削減を目標として、令和3年12月の議会において令和5年4月からの使用料改定の議案も可決されたところである。
　今後は早急にストックマネジメント計画の策定を行い、経営の健全化に向けて中長期的な視野に立った効率的な投資計画と財政計画のバランスを意識した経営戦略の見直しを行っていく。</t>
    <rPh sb="15" eb="18">
      <t>キジュンガイ</t>
    </rPh>
    <rPh sb="73" eb="74">
      <t>フ</t>
    </rPh>
    <rPh sb="77" eb="82">
      <t>キジュンガイクリイレ</t>
    </rPh>
    <rPh sb="83" eb="85">
      <t>サクゲン</t>
    </rPh>
    <rPh sb="86" eb="88">
      <t>モクヒョウ</t>
    </rPh>
    <rPh sb="92" eb="94">
      <t>レイワ</t>
    </rPh>
    <rPh sb="95" eb="96">
      <t>ネン</t>
    </rPh>
    <rPh sb="98" eb="99">
      <t>ガツ</t>
    </rPh>
    <rPh sb="100" eb="102">
      <t>ギカイ</t>
    </rPh>
    <rPh sb="106" eb="108">
      <t>レイワ</t>
    </rPh>
    <rPh sb="109" eb="110">
      <t>ネン</t>
    </rPh>
    <rPh sb="111" eb="112">
      <t>ガツ</t>
    </rPh>
    <rPh sb="115" eb="120">
      <t>シヨウリョウカイテイ</t>
    </rPh>
    <rPh sb="121" eb="123">
      <t>ギアン</t>
    </rPh>
    <rPh sb="124" eb="126">
      <t>カケツ</t>
    </rPh>
    <rPh sb="138" eb="140">
      <t>コンゴ</t>
    </rPh>
    <rPh sb="141" eb="143">
      <t>ソウキュウ</t>
    </rPh>
    <rPh sb="154" eb="156">
      <t>ケイカク</t>
    </rPh>
    <rPh sb="157" eb="159">
      <t>サクテイ</t>
    </rPh>
    <rPh sb="160" eb="161">
      <t>オコナ</t>
    </rPh>
    <rPh sb="207" eb="211">
      <t>ケイエイセンリャク</t>
    </rPh>
    <rPh sb="212" eb="214">
      <t>ミナオ</t>
    </rPh>
    <rPh sb="216" eb="217">
      <t>オコナ</t>
    </rPh>
    <phoneticPr fontId="4"/>
  </si>
  <si>
    <t>①100％を上回っているが、一般会計からの基準外繰入を行っており、使用料の適正化について検討を行わなければならない。
②0％となっているが、基準外繰入を行っていることからそれの解消に向けた取り組みが必要な状況である。
③短期的な支払い能力を示す流動化比率が100％を下回っている状況であり、特に現金預金が少ない状況となっていることから、使用料の適正化について検討を行わなければならない。
④類似団体平均値と比べて低い数値となっているがストックマネジメント計画を策定後、更新工事が始まると上昇する事が予測されるため、その適正度の検討が必要となる。
⑤100％を下回っている状況であり、使用料で賄うべき経費を賄えていないため、使用料の適正化について検討を行わなければならない。
⑥類似団体平均値より低い値となっているが、より一層の経費削減に努めなければならない。
⑦処理場を有していないため、0％となっている。
⑧類似団体平均値をわずかに上回っているが、今後も水洗化を促進するための対策に努める。</t>
    <rPh sb="6" eb="8">
      <t>ウワマワ</t>
    </rPh>
    <rPh sb="14" eb="18">
      <t>イッパンカイケイ</t>
    </rPh>
    <rPh sb="21" eb="26">
      <t>キジュンガイクリイレ</t>
    </rPh>
    <rPh sb="27" eb="28">
      <t>オコナ</t>
    </rPh>
    <rPh sb="33" eb="36">
      <t>シヨウリョウ</t>
    </rPh>
    <rPh sb="37" eb="40">
      <t>テキセイカ</t>
    </rPh>
    <rPh sb="44" eb="46">
      <t>ケントウ</t>
    </rPh>
    <rPh sb="47" eb="48">
      <t>オコナ</t>
    </rPh>
    <rPh sb="70" eb="75">
      <t>キジュンガイクリイレ</t>
    </rPh>
    <rPh sb="76" eb="77">
      <t>オコナ</t>
    </rPh>
    <rPh sb="88" eb="90">
      <t>カイショウ</t>
    </rPh>
    <rPh sb="91" eb="92">
      <t>ム</t>
    </rPh>
    <rPh sb="94" eb="95">
      <t>ト</t>
    </rPh>
    <rPh sb="96" eb="97">
      <t>ク</t>
    </rPh>
    <rPh sb="99" eb="101">
      <t>ヒツヨウ</t>
    </rPh>
    <rPh sb="102" eb="104">
      <t>ジョウキョウ</t>
    </rPh>
    <rPh sb="110" eb="113">
      <t>タンキテキ</t>
    </rPh>
    <rPh sb="114" eb="116">
      <t>シハラ</t>
    </rPh>
    <rPh sb="117" eb="119">
      <t>ノウリョク</t>
    </rPh>
    <rPh sb="120" eb="121">
      <t>シメ</t>
    </rPh>
    <rPh sb="122" eb="127">
      <t>リュウドウカヒリツ</t>
    </rPh>
    <rPh sb="133" eb="135">
      <t>シタマワ</t>
    </rPh>
    <rPh sb="139" eb="141">
      <t>ジョウキョウ</t>
    </rPh>
    <rPh sb="145" eb="146">
      <t>トク</t>
    </rPh>
    <rPh sb="147" eb="151">
      <t>ゲンキンヨキン</t>
    </rPh>
    <rPh sb="152" eb="153">
      <t>スク</t>
    </rPh>
    <rPh sb="155" eb="157">
      <t>ジョウキョウ</t>
    </rPh>
    <rPh sb="168" eb="171">
      <t>シヨウリョウ</t>
    </rPh>
    <rPh sb="172" eb="175">
      <t>テキセイカ</t>
    </rPh>
    <rPh sb="179" eb="181">
      <t>ケントウ</t>
    </rPh>
    <rPh sb="182" eb="183">
      <t>オコナ</t>
    </rPh>
    <rPh sb="203" eb="204">
      <t>クラ</t>
    </rPh>
    <rPh sb="206" eb="207">
      <t>ヒク</t>
    </rPh>
    <rPh sb="208" eb="210">
      <t>スウチ</t>
    </rPh>
    <rPh sb="227" eb="229">
      <t>ケイカク</t>
    </rPh>
    <rPh sb="230" eb="233">
      <t>サクテイゴ</t>
    </rPh>
    <rPh sb="234" eb="238">
      <t>コウシンコウジ</t>
    </rPh>
    <rPh sb="239" eb="240">
      <t>ハジ</t>
    </rPh>
    <rPh sb="279" eb="281">
      <t>シタマワ</t>
    </rPh>
    <rPh sb="285" eb="287">
      <t>ジョウキョウ</t>
    </rPh>
    <rPh sb="291" eb="294">
      <t>シヨウリョウ</t>
    </rPh>
    <rPh sb="295" eb="296">
      <t>マカナ</t>
    </rPh>
    <rPh sb="299" eb="301">
      <t>ケイヒ</t>
    </rPh>
    <rPh sb="302" eb="303">
      <t>マカナ</t>
    </rPh>
    <rPh sb="311" eb="314">
      <t>シヨウリョウ</t>
    </rPh>
    <rPh sb="315" eb="318">
      <t>テキセイカ</t>
    </rPh>
    <rPh sb="322" eb="324">
      <t>ケントウ</t>
    </rPh>
    <rPh sb="325" eb="326">
      <t>オコナ</t>
    </rPh>
    <rPh sb="338" eb="345">
      <t>ルイジダンタイヘイキンチ</t>
    </rPh>
    <rPh sb="347" eb="348">
      <t>ヒク</t>
    </rPh>
    <rPh sb="349" eb="350">
      <t>アタイ</t>
    </rPh>
    <rPh sb="360" eb="362">
      <t>イッソウ</t>
    </rPh>
    <rPh sb="363" eb="365">
      <t>ケイヒ</t>
    </rPh>
    <rPh sb="365" eb="367">
      <t>サクゲン</t>
    </rPh>
    <rPh sb="368" eb="369">
      <t>ツト</t>
    </rPh>
    <rPh sb="381" eb="384">
      <t>ショリジョウ</t>
    </rPh>
    <rPh sb="385" eb="386">
      <t>ユウ</t>
    </rPh>
    <rPh sb="405" eb="409">
      <t>ルイジダンタイ</t>
    </rPh>
    <rPh sb="409" eb="412">
      <t>ヘイキンチ</t>
    </rPh>
    <rPh sb="417" eb="419">
      <t>ウワマワ</t>
    </rPh>
    <rPh sb="425" eb="427">
      <t>コンゴ</t>
    </rPh>
    <rPh sb="428" eb="431">
      <t>スイセンカ</t>
    </rPh>
    <rPh sb="432" eb="434">
      <t>ソクシン</t>
    </rPh>
    <rPh sb="439" eb="441">
      <t>タイサク</t>
    </rPh>
    <rPh sb="442" eb="4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</si>
</sst>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0.04</c:v>
                </c:pt>
              </c:numCache>
            </c:numRef>
          </c:val>
          <c:extLst>
            <c:ext xmlns:c16="http://schemas.microsoft.com/office/drawing/2014/chart" uri="{C3380CC4-5D6E-409C-BE32-E72D297353CC}">
              <c16:uniqueId val="{00000000-7B0C-4624-8C37-8209B648F3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7B0C-4624-8C37-8209B648F3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22-47A5-9C1F-AE4AAB2916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61.7</c:v>
                </c:pt>
              </c:numCache>
            </c:numRef>
          </c:val>
          <c:smooth val="0"/>
          <c:extLst>
            <c:ext xmlns:c16="http://schemas.microsoft.com/office/drawing/2014/chart" uri="{C3380CC4-5D6E-409C-BE32-E72D297353CC}">
              <c16:uniqueId val="{00000001-D122-47A5-9C1F-AE4AAB2916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95.59</c:v>
                </c:pt>
              </c:numCache>
            </c:numRef>
          </c:val>
          <c:extLst>
            <c:ext xmlns:c16="http://schemas.microsoft.com/office/drawing/2014/chart" uri="{C3380CC4-5D6E-409C-BE32-E72D297353CC}">
              <c16:uniqueId val="{00000000-86D8-4728-A242-200421FC55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94.56</c:v>
                </c:pt>
              </c:numCache>
            </c:numRef>
          </c:val>
          <c:smooth val="0"/>
          <c:extLst>
            <c:ext xmlns:c16="http://schemas.microsoft.com/office/drawing/2014/chart" uri="{C3380CC4-5D6E-409C-BE32-E72D297353CC}">
              <c16:uniqueId val="{00000001-86D8-4728-A242-200421FC55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102.24</c:v>
                </c:pt>
              </c:numCache>
            </c:numRef>
          </c:val>
          <c:extLst>
            <c:ext xmlns:c16="http://schemas.microsoft.com/office/drawing/2014/chart" uri="{C3380CC4-5D6E-409C-BE32-E72D297353CC}">
              <c16:uniqueId val="{00000000-223B-4435-9010-A5EE47F54C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106.55</c:v>
                </c:pt>
              </c:numCache>
            </c:numRef>
          </c:val>
          <c:smooth val="0"/>
          <c:extLst>
            <c:ext xmlns:c16="http://schemas.microsoft.com/office/drawing/2014/chart" uri="{C3380CC4-5D6E-409C-BE32-E72D297353CC}">
              <c16:uniqueId val="{00000001-223B-4435-9010-A5EE47F54C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4.47</c:v>
                </c:pt>
              </c:numCache>
            </c:numRef>
          </c:val>
          <c:extLst>
            <c:ext xmlns:c16="http://schemas.microsoft.com/office/drawing/2014/chart" uri="{C3380CC4-5D6E-409C-BE32-E72D297353CC}">
              <c16:uniqueId val="{00000000-665F-4B6E-9BC7-532B1A56EB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28.87</c:v>
                </c:pt>
              </c:numCache>
            </c:numRef>
          </c:val>
          <c:smooth val="0"/>
          <c:extLst>
            <c:ext xmlns:c16="http://schemas.microsoft.com/office/drawing/2014/chart" uri="{C3380CC4-5D6E-409C-BE32-E72D297353CC}">
              <c16:uniqueId val="{00000001-665F-4B6E-9BC7-532B1A56EB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6E-41DA-871F-EFEF9A665B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5.64</c:v>
                </c:pt>
              </c:numCache>
            </c:numRef>
          </c:val>
          <c:smooth val="0"/>
          <c:extLst>
            <c:ext xmlns:c16="http://schemas.microsoft.com/office/drawing/2014/chart" uri="{C3380CC4-5D6E-409C-BE32-E72D297353CC}">
              <c16:uniqueId val="{00000001-026E-41DA-871F-EFEF9A665B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E5-4E09-A1FC-B98803344E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5.95</c:v>
                </c:pt>
              </c:numCache>
            </c:numRef>
          </c:val>
          <c:smooth val="0"/>
          <c:extLst>
            <c:ext xmlns:c16="http://schemas.microsoft.com/office/drawing/2014/chart" uri="{C3380CC4-5D6E-409C-BE32-E72D297353CC}">
              <c16:uniqueId val="{00000001-BEE5-4E09-A1FC-B98803344E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97.98</c:v>
                </c:pt>
              </c:numCache>
            </c:numRef>
          </c:val>
          <c:extLst>
            <c:ext xmlns:c16="http://schemas.microsoft.com/office/drawing/2014/chart" uri="{C3380CC4-5D6E-409C-BE32-E72D297353CC}">
              <c16:uniqueId val="{00000000-837A-4AF2-8E85-6293A850D7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72.930000000000007</c:v>
                </c:pt>
              </c:numCache>
            </c:numRef>
          </c:val>
          <c:smooth val="0"/>
          <c:extLst>
            <c:ext xmlns:c16="http://schemas.microsoft.com/office/drawing/2014/chart" uri="{C3380CC4-5D6E-409C-BE32-E72D297353CC}">
              <c16:uniqueId val="{00000001-837A-4AF2-8E85-6293A850D7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377.85</c:v>
                </c:pt>
              </c:numCache>
            </c:numRef>
          </c:val>
          <c:extLst>
            <c:ext xmlns:c16="http://schemas.microsoft.com/office/drawing/2014/chart" uri="{C3380CC4-5D6E-409C-BE32-E72D297353CC}">
              <c16:uniqueId val="{00000000-17A7-4865-9F2B-A989196540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730.52</c:v>
                </c:pt>
              </c:numCache>
            </c:numRef>
          </c:val>
          <c:smooth val="0"/>
          <c:extLst>
            <c:ext xmlns:c16="http://schemas.microsoft.com/office/drawing/2014/chart" uri="{C3380CC4-5D6E-409C-BE32-E72D297353CC}">
              <c16:uniqueId val="{00000001-17A7-4865-9F2B-A989196540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98.71</c:v>
                </c:pt>
              </c:numCache>
            </c:numRef>
          </c:val>
          <c:extLst>
            <c:ext xmlns:c16="http://schemas.microsoft.com/office/drawing/2014/chart" uri="{C3380CC4-5D6E-409C-BE32-E72D297353CC}">
              <c16:uniqueId val="{00000000-CBD0-423D-8B19-AE0768E32C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98.61</c:v>
                </c:pt>
              </c:numCache>
            </c:numRef>
          </c:val>
          <c:smooth val="0"/>
          <c:extLst>
            <c:ext xmlns:c16="http://schemas.microsoft.com/office/drawing/2014/chart" uri="{C3380CC4-5D6E-409C-BE32-E72D297353CC}">
              <c16:uniqueId val="{00000001-CBD0-423D-8B19-AE0768E32C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83.3</c:v>
                </c:pt>
              </c:numCache>
            </c:numRef>
          </c:val>
          <c:extLst>
            <c:ext xmlns:c16="http://schemas.microsoft.com/office/drawing/2014/chart" uri="{C3380CC4-5D6E-409C-BE32-E72D297353CC}">
              <c16:uniqueId val="{00000000-8460-499E-8CD2-D09252F163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141.24</c:v>
                </c:pt>
              </c:numCache>
            </c:numRef>
          </c:val>
          <c:smooth val="0"/>
          <c:extLst>
            <c:ext xmlns:c16="http://schemas.microsoft.com/office/drawing/2014/chart" uri="{C3380CC4-5D6E-409C-BE32-E72D297353CC}">
              <c16:uniqueId val="{00000001-8460-499E-8CD2-D09252F163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浦添市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115548</v>
      </c>
      <c r="AM8" s="51"/>
      <c r="AN8" s="51"/>
      <c r="AO8" s="51"/>
      <c r="AP8" s="51"/>
      <c r="AQ8" s="51"/>
      <c r="AR8" s="51"/>
      <c r="AS8" s="51"/>
      <c r="AT8" s="46">
        <f>データ!T6</f>
        <v>19.5</v>
      </c>
      <c r="AU8" s="46"/>
      <c r="AV8" s="46"/>
      <c r="AW8" s="46"/>
      <c r="AX8" s="46"/>
      <c r="AY8" s="46"/>
      <c r="AZ8" s="46"/>
      <c r="BA8" s="46"/>
      <c r="BB8" s="46">
        <f>データ!U6</f>
        <v>5925.54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73.34</v>
      </c>
      <c r="J10" s="46"/>
      <c r="K10" s="46"/>
      <c r="L10" s="46"/>
      <c r="M10" s="46"/>
      <c r="N10" s="46"/>
      <c r="O10" s="46"/>
      <c r="P10" s="46">
        <f>データ!P6</f>
        <v>96.52</v>
      </c>
      <c r="Q10" s="46"/>
      <c r="R10" s="46"/>
      <c r="S10" s="46"/>
      <c r="T10" s="46"/>
      <c r="U10" s="46"/>
      <c r="V10" s="46"/>
      <c r="W10" s="46">
        <f>データ!Q6</f>
        <v>100</v>
      </c>
      <c r="X10" s="46"/>
      <c r="Y10" s="46"/>
      <c r="Z10" s="46"/>
      <c r="AA10" s="46"/>
      <c r="AB10" s="46"/>
      <c r="AC10" s="46"/>
      <c r="AD10" s="51">
        <f>データ!R6</f>
        <v>1408</v>
      </c>
      <c r="AE10" s="51"/>
      <c r="AF10" s="51"/>
      <c r="AG10" s="51"/>
      <c r="AH10" s="51"/>
      <c r="AI10" s="51"/>
      <c r="AJ10" s="51"/>
      <c r="AK10" s="2"/>
      <c r="AL10" s="51">
        <f>データ!V6</f>
        <v>111404</v>
      </c>
      <c r="AM10" s="51"/>
      <c r="AN10" s="51"/>
      <c r="AO10" s="51"/>
      <c r="AP10" s="51"/>
      <c r="AQ10" s="51"/>
      <c r="AR10" s="51"/>
      <c r="AS10" s="51"/>
      <c r="AT10" s="46">
        <f>データ!W6</f>
        <v>15.92</v>
      </c>
      <c r="AU10" s="46"/>
      <c r="AV10" s="46"/>
      <c r="AW10" s="46"/>
      <c r="AX10" s="46"/>
      <c r="AY10" s="46"/>
      <c r="AZ10" s="46"/>
      <c r="BA10" s="46"/>
      <c r="BB10" s="46">
        <f>データ!X6</f>
        <v>6997.74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kAif/xvU1Nt35mV8qP7eU3omDDB8ohzsFjNzOEQUxfUujFWYv7uZZ6L8MmnrFouq6WNLYSYfCJzBPMjLup0wg==" saltValue="zHrubntsVJFXINrvRH9zs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472085</v>
      </c>
      <c r="D6" s="33">
        <f t="shared" si="3"/>
        <v>46</v>
      </c>
      <c r="E6" s="33">
        <f t="shared" si="3"/>
        <v>17</v>
      </c>
      <c r="F6" s="33">
        <f t="shared" si="3"/>
        <v>1</v>
      </c>
      <c r="G6" s="33">
        <f t="shared" si="3"/>
        <v>0</v>
      </c>
      <c r="H6" s="33" t="str">
        <f t="shared" si="3"/>
        <v>沖縄県　浦添市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73.34</v>
      </c>
      <c r="P6" s="34">
        <f t="shared" si="3"/>
        <v>96.52</v>
      </c>
      <c r="Q6" s="34">
        <f t="shared" si="3"/>
        <v>100</v>
      </c>
      <c r="R6" s="34">
        <f t="shared" si="3"/>
        <v>1408</v>
      </c>
      <c r="S6" s="34">
        <f t="shared" si="3"/>
        <v>115548</v>
      </c>
      <c r="T6" s="34">
        <f t="shared" si="3"/>
        <v>19.5</v>
      </c>
      <c r="U6" s="34">
        <f t="shared" si="3"/>
        <v>5925.54</v>
      </c>
      <c r="V6" s="34">
        <f t="shared" si="3"/>
        <v>111404</v>
      </c>
      <c r="W6" s="34">
        <f t="shared" si="3"/>
        <v>15.92</v>
      </c>
      <c r="X6" s="34">
        <f t="shared" si="3"/>
        <v>6997.74</v>
      </c>
      <c r="Y6" s="35" t="str">
        <f>IF(Y7="",NA(),Y7)</f>
        <v>-</v>
      </c>
      <c r="Z6" s="35" t="str">
        <f t="shared" ref="Z6:AH6" si="4">IF(Z7="",NA(),Z7)</f>
        <v>-</v>
      </c>
      <c r="AA6" s="35" t="str">
        <f t="shared" si="4"/>
        <v>-</v>
      </c>
      <c r="AB6" s="35" t="str">
        <f t="shared" si="4"/>
        <v>-</v>
      </c>
      <c r="AC6" s="35">
        <f t="shared" si="4"/>
        <v>102.24</v>
      </c>
      <c r="AD6" s="35" t="str">
        <f t="shared" si="4"/>
        <v>-</v>
      </c>
      <c r="AE6" s="35" t="str">
        <f t="shared" si="4"/>
        <v>-</v>
      </c>
      <c r="AF6" s="35" t="str">
        <f t="shared" si="4"/>
        <v>-</v>
      </c>
      <c r="AG6" s="35" t="str">
        <f t="shared" si="4"/>
        <v>-</v>
      </c>
      <c r="AH6" s="35">
        <f t="shared" si="4"/>
        <v>106.55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5.95</v>
      </c>
      <c r="AT6" s="34" t="str">
        <f>IF(AT7="","",IF(AT7="-","【-】","【"&amp;SUBSTITUTE(TEXT(AT7,"#,##0.00"),"-","△")&amp;"】"))</f>
        <v>【3.64】</v>
      </c>
      <c r="AU6" s="35" t="str">
        <f>IF(AU7="",NA(),AU7)</f>
        <v>-</v>
      </c>
      <c r="AV6" s="35" t="str">
        <f t="shared" ref="AV6:BD6" si="6">IF(AV7="",NA(),AV7)</f>
        <v>-</v>
      </c>
      <c r="AW6" s="35" t="str">
        <f t="shared" si="6"/>
        <v>-</v>
      </c>
      <c r="AX6" s="35" t="str">
        <f t="shared" si="6"/>
        <v>-</v>
      </c>
      <c r="AY6" s="35">
        <f t="shared" si="6"/>
        <v>97.98</v>
      </c>
      <c r="AZ6" s="35" t="str">
        <f t="shared" si="6"/>
        <v>-</v>
      </c>
      <c r="BA6" s="35" t="str">
        <f t="shared" si="6"/>
        <v>-</v>
      </c>
      <c r="BB6" s="35" t="str">
        <f t="shared" si="6"/>
        <v>-</v>
      </c>
      <c r="BC6" s="35" t="str">
        <f t="shared" si="6"/>
        <v>-</v>
      </c>
      <c r="BD6" s="35">
        <f t="shared" si="6"/>
        <v>72.930000000000007</v>
      </c>
      <c r="BE6" s="34" t="str">
        <f>IF(BE7="","",IF(BE7="-","【-】","【"&amp;SUBSTITUTE(TEXT(BE7,"#,##0.00"),"-","△")&amp;"】"))</f>
        <v>【67.52】</v>
      </c>
      <c r="BF6" s="35" t="str">
        <f>IF(BF7="",NA(),BF7)</f>
        <v>-</v>
      </c>
      <c r="BG6" s="35" t="str">
        <f t="shared" ref="BG6:BO6" si="7">IF(BG7="",NA(),BG7)</f>
        <v>-</v>
      </c>
      <c r="BH6" s="35" t="str">
        <f t="shared" si="7"/>
        <v>-</v>
      </c>
      <c r="BI6" s="35" t="str">
        <f t="shared" si="7"/>
        <v>-</v>
      </c>
      <c r="BJ6" s="35">
        <f t="shared" si="7"/>
        <v>377.85</v>
      </c>
      <c r="BK6" s="35" t="str">
        <f t="shared" si="7"/>
        <v>-</v>
      </c>
      <c r="BL6" s="35" t="str">
        <f t="shared" si="7"/>
        <v>-</v>
      </c>
      <c r="BM6" s="35" t="str">
        <f t="shared" si="7"/>
        <v>-</v>
      </c>
      <c r="BN6" s="35" t="str">
        <f t="shared" si="7"/>
        <v>-</v>
      </c>
      <c r="BO6" s="35">
        <f t="shared" si="7"/>
        <v>730.52</v>
      </c>
      <c r="BP6" s="34" t="str">
        <f>IF(BP7="","",IF(BP7="-","【-】","【"&amp;SUBSTITUTE(TEXT(BP7,"#,##0.00"),"-","△")&amp;"】"))</f>
        <v>【705.21】</v>
      </c>
      <c r="BQ6" s="35" t="str">
        <f>IF(BQ7="",NA(),BQ7)</f>
        <v>-</v>
      </c>
      <c r="BR6" s="35" t="str">
        <f t="shared" ref="BR6:BZ6" si="8">IF(BR7="",NA(),BR7)</f>
        <v>-</v>
      </c>
      <c r="BS6" s="35" t="str">
        <f t="shared" si="8"/>
        <v>-</v>
      </c>
      <c r="BT6" s="35" t="str">
        <f t="shared" si="8"/>
        <v>-</v>
      </c>
      <c r="BU6" s="35">
        <f t="shared" si="8"/>
        <v>98.71</v>
      </c>
      <c r="BV6" s="35" t="str">
        <f t="shared" si="8"/>
        <v>-</v>
      </c>
      <c r="BW6" s="35" t="str">
        <f t="shared" si="8"/>
        <v>-</v>
      </c>
      <c r="BX6" s="35" t="str">
        <f t="shared" si="8"/>
        <v>-</v>
      </c>
      <c r="BY6" s="35" t="str">
        <f t="shared" si="8"/>
        <v>-</v>
      </c>
      <c r="BZ6" s="35">
        <f t="shared" si="8"/>
        <v>98.61</v>
      </c>
      <c r="CA6" s="34" t="str">
        <f>IF(CA7="","",IF(CA7="-","【-】","【"&amp;SUBSTITUTE(TEXT(CA7,"#,##0.00"),"-","△")&amp;"】"))</f>
        <v>【98.96】</v>
      </c>
      <c r="CB6" s="35" t="str">
        <f>IF(CB7="",NA(),CB7)</f>
        <v>-</v>
      </c>
      <c r="CC6" s="35" t="str">
        <f t="shared" ref="CC6:CK6" si="9">IF(CC7="",NA(),CC7)</f>
        <v>-</v>
      </c>
      <c r="CD6" s="35" t="str">
        <f t="shared" si="9"/>
        <v>-</v>
      </c>
      <c r="CE6" s="35" t="str">
        <f t="shared" si="9"/>
        <v>-</v>
      </c>
      <c r="CF6" s="35">
        <f t="shared" si="9"/>
        <v>83.3</v>
      </c>
      <c r="CG6" s="35" t="str">
        <f t="shared" si="9"/>
        <v>-</v>
      </c>
      <c r="CH6" s="35" t="str">
        <f t="shared" si="9"/>
        <v>-</v>
      </c>
      <c r="CI6" s="35" t="str">
        <f t="shared" si="9"/>
        <v>-</v>
      </c>
      <c r="CJ6" s="35" t="str">
        <f t="shared" si="9"/>
        <v>-</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61.7</v>
      </c>
      <c r="CW6" s="34" t="str">
        <f>IF(CW7="","",IF(CW7="-","【-】","【"&amp;SUBSTITUTE(TEXT(CW7,"#,##0.00"),"-","△")&amp;"】"))</f>
        <v>【59.57】</v>
      </c>
      <c r="CX6" s="35" t="str">
        <f>IF(CX7="",NA(),CX7)</f>
        <v>-</v>
      </c>
      <c r="CY6" s="35" t="str">
        <f t="shared" ref="CY6:DG6" si="11">IF(CY7="",NA(),CY7)</f>
        <v>-</v>
      </c>
      <c r="CZ6" s="35" t="str">
        <f t="shared" si="11"/>
        <v>-</v>
      </c>
      <c r="DA6" s="35" t="str">
        <f t="shared" si="11"/>
        <v>-</v>
      </c>
      <c r="DB6" s="35">
        <f t="shared" si="11"/>
        <v>95.59</v>
      </c>
      <c r="DC6" s="35" t="str">
        <f t="shared" si="11"/>
        <v>-</v>
      </c>
      <c r="DD6" s="35" t="str">
        <f t="shared" si="11"/>
        <v>-</v>
      </c>
      <c r="DE6" s="35" t="str">
        <f t="shared" si="11"/>
        <v>-</v>
      </c>
      <c r="DF6" s="35" t="str">
        <f t="shared" si="11"/>
        <v>-</v>
      </c>
      <c r="DG6" s="35">
        <f t="shared" si="11"/>
        <v>94.56</v>
      </c>
      <c r="DH6" s="34" t="str">
        <f>IF(DH7="","",IF(DH7="-","【-】","【"&amp;SUBSTITUTE(TEXT(DH7,"#,##0.00"),"-","△")&amp;"】"))</f>
        <v>【95.57】</v>
      </c>
      <c r="DI6" s="35" t="str">
        <f>IF(DI7="",NA(),DI7)</f>
        <v>-</v>
      </c>
      <c r="DJ6" s="35" t="str">
        <f t="shared" ref="DJ6:DR6" si="12">IF(DJ7="",NA(),DJ7)</f>
        <v>-</v>
      </c>
      <c r="DK6" s="35" t="str">
        <f t="shared" si="12"/>
        <v>-</v>
      </c>
      <c r="DL6" s="35" t="str">
        <f t="shared" si="12"/>
        <v>-</v>
      </c>
      <c r="DM6" s="35">
        <f t="shared" si="12"/>
        <v>4.47</v>
      </c>
      <c r="DN6" s="35" t="str">
        <f t="shared" si="12"/>
        <v>-</v>
      </c>
      <c r="DO6" s="35" t="str">
        <f t="shared" si="12"/>
        <v>-</v>
      </c>
      <c r="DP6" s="35" t="str">
        <f t="shared" si="12"/>
        <v>-</v>
      </c>
      <c r="DQ6" s="35" t="str">
        <f t="shared" si="12"/>
        <v>-</v>
      </c>
      <c r="DR6" s="35">
        <f t="shared" si="12"/>
        <v>28.87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5.64</v>
      </c>
      <c r="ED6" s="34" t="str">
        <f>IF(ED7="","",IF(ED7="-","【-】","【"&amp;SUBSTITUTE(TEXT(ED7,"#,##0.00"),"-","△")&amp;"】"))</f>
        <v>【5.72】</v>
      </c>
      <c r="EE6" s="35" t="str">
        <f>IF(EE7="",NA(),EE7)</f>
        <v>-</v>
      </c>
      <c r="EF6" s="35" t="str">
        <f t="shared" ref="EF6:EN6" si="14">IF(EF7="",NA(),EF7)</f>
        <v>-</v>
      </c>
      <c r="EG6" s="35" t="str">
        <f t="shared" si="14"/>
        <v>-</v>
      </c>
      <c r="EH6" s="35" t="str">
        <f t="shared" si="14"/>
        <v>-</v>
      </c>
      <c r="EI6" s="35">
        <f t="shared" si="14"/>
        <v>0.04</v>
      </c>
      <c r="EJ6" s="35" t="str">
        <f t="shared" si="14"/>
        <v>-</v>
      </c>
      <c r="EK6" s="35" t="str">
        <f t="shared" si="14"/>
        <v>-</v>
      </c>
      <c r="EL6" s="35" t="str">
        <f t="shared" si="14"/>
        <v>-</v>
      </c>
      <c r="EM6" s="35" t="str">
        <f t="shared" si="14"/>
        <v>-</v>
      </c>
      <c r="EN6" s="35">
        <f t="shared" si="14"/>
        <v>0.19</v>
      </c>
      <c r="EO6" s="34" t="str">
        <f>IF(EO7="","",IF(EO7="-","【-】","【"&amp;SUBSTITUTE(TEXT(EO7,"#,##0.00"),"-","△")&amp;"】"))</f>
        <v>【0.30】</v>
      </c>
    </row>
    <row r="7" spans="1:148" s="36" customFormat="1" x14ac:dyDescent="0.15">
      <c r="A7" s="28"/>
      <c r="B7" s="37">
        <v>2020</v>
      </c>
      <c r="C7" s="37">
        <v>472085</v>
      </c>
      <c r="D7" s="37">
        <v>46</v>
      </c>
      <c r="E7" s="37">
        <v>17</v>
      </c>
      <c r="F7" s="37">
        <v>1</v>
      </c>
      <c r="G7" s="37">
        <v>0</v>
      </c>
      <c r="H7" s="37" t="s">
        <v>96</v>
      </c>
      <c r="I7" s="37" t="s">
        <v>97</v>
      </c>
      <c r="J7" s="37" t="s">
        <v>98</v>
      </c>
      <c r="K7" s="37" t="s">
        <v>99</v>
      </c>
      <c r="L7" s="37" t="s">
        <v>100</v>
      </c>
      <c r="M7" s="37" t="s">
        <v>101</v>
      </c>
      <c r="N7" s="38" t="s">
        <v>102</v>
      </c>
      <c r="O7" s="38">
        <v>73.34</v>
      </c>
      <c r="P7" s="38">
        <v>96.52</v>
      </c>
      <c r="Q7" s="38">
        <v>100</v>
      </c>
      <c r="R7" s="38">
        <v>1408</v>
      </c>
      <c r="S7" s="38">
        <v>115548</v>
      </c>
      <c r="T7" s="38">
        <v>19.5</v>
      </c>
      <c r="U7" s="38">
        <v>5925.54</v>
      </c>
      <c r="V7" s="38">
        <v>111404</v>
      </c>
      <c r="W7" s="38">
        <v>15.92</v>
      </c>
      <c r="X7" s="38">
        <v>6997.74</v>
      </c>
      <c r="Y7" s="38" t="s">
        <v>102</v>
      </c>
      <c r="Z7" s="38" t="s">
        <v>102</v>
      </c>
      <c r="AA7" s="38" t="s">
        <v>102</v>
      </c>
      <c r="AB7" s="38" t="s">
        <v>102</v>
      </c>
      <c r="AC7" s="38">
        <v>102.24</v>
      </c>
      <c r="AD7" s="38" t="s">
        <v>102</v>
      </c>
      <c r="AE7" s="38" t="s">
        <v>102</v>
      </c>
      <c r="AF7" s="38" t="s">
        <v>102</v>
      </c>
      <c r="AG7" s="38" t="s">
        <v>102</v>
      </c>
      <c r="AH7" s="38">
        <v>106.55</v>
      </c>
      <c r="AI7" s="38">
        <v>106.67</v>
      </c>
      <c r="AJ7" s="38" t="s">
        <v>102</v>
      </c>
      <c r="AK7" s="38" t="s">
        <v>102</v>
      </c>
      <c r="AL7" s="38" t="s">
        <v>102</v>
      </c>
      <c r="AM7" s="38" t="s">
        <v>102</v>
      </c>
      <c r="AN7" s="38">
        <v>0</v>
      </c>
      <c r="AO7" s="38" t="s">
        <v>102</v>
      </c>
      <c r="AP7" s="38" t="s">
        <v>102</v>
      </c>
      <c r="AQ7" s="38" t="s">
        <v>102</v>
      </c>
      <c r="AR7" s="38" t="s">
        <v>102</v>
      </c>
      <c r="AS7" s="38">
        <v>5.95</v>
      </c>
      <c r="AT7" s="38">
        <v>3.64</v>
      </c>
      <c r="AU7" s="38" t="s">
        <v>102</v>
      </c>
      <c r="AV7" s="38" t="s">
        <v>102</v>
      </c>
      <c r="AW7" s="38" t="s">
        <v>102</v>
      </c>
      <c r="AX7" s="38" t="s">
        <v>102</v>
      </c>
      <c r="AY7" s="38">
        <v>97.98</v>
      </c>
      <c r="AZ7" s="38" t="s">
        <v>102</v>
      </c>
      <c r="BA7" s="38" t="s">
        <v>102</v>
      </c>
      <c r="BB7" s="38" t="s">
        <v>102</v>
      </c>
      <c r="BC7" s="38" t="s">
        <v>102</v>
      </c>
      <c r="BD7" s="38">
        <v>72.930000000000007</v>
      </c>
      <c r="BE7" s="38">
        <v>67.52</v>
      </c>
      <c r="BF7" s="38" t="s">
        <v>102</v>
      </c>
      <c r="BG7" s="38" t="s">
        <v>102</v>
      </c>
      <c r="BH7" s="38" t="s">
        <v>102</v>
      </c>
      <c r="BI7" s="38" t="s">
        <v>102</v>
      </c>
      <c r="BJ7" s="38">
        <v>377.85</v>
      </c>
      <c r="BK7" s="38" t="s">
        <v>102</v>
      </c>
      <c r="BL7" s="38" t="s">
        <v>102</v>
      </c>
      <c r="BM7" s="38" t="s">
        <v>102</v>
      </c>
      <c r="BN7" s="38" t="s">
        <v>102</v>
      </c>
      <c r="BO7" s="38">
        <v>730.52</v>
      </c>
      <c r="BP7" s="38">
        <v>705.21</v>
      </c>
      <c r="BQ7" s="38" t="s">
        <v>102</v>
      </c>
      <c r="BR7" s="38" t="s">
        <v>102</v>
      </c>
      <c r="BS7" s="38" t="s">
        <v>102</v>
      </c>
      <c r="BT7" s="38" t="s">
        <v>102</v>
      </c>
      <c r="BU7" s="38">
        <v>98.71</v>
      </c>
      <c r="BV7" s="38" t="s">
        <v>102</v>
      </c>
      <c r="BW7" s="38" t="s">
        <v>102</v>
      </c>
      <c r="BX7" s="38" t="s">
        <v>102</v>
      </c>
      <c r="BY7" s="38" t="s">
        <v>102</v>
      </c>
      <c r="BZ7" s="38">
        <v>98.61</v>
      </c>
      <c r="CA7" s="38">
        <v>98.96</v>
      </c>
      <c r="CB7" s="38" t="s">
        <v>102</v>
      </c>
      <c r="CC7" s="38" t="s">
        <v>102</v>
      </c>
      <c r="CD7" s="38" t="s">
        <v>102</v>
      </c>
      <c r="CE7" s="38" t="s">
        <v>102</v>
      </c>
      <c r="CF7" s="38">
        <v>83.3</v>
      </c>
      <c r="CG7" s="38" t="s">
        <v>102</v>
      </c>
      <c r="CH7" s="38" t="s">
        <v>102</v>
      </c>
      <c r="CI7" s="38" t="s">
        <v>102</v>
      </c>
      <c r="CJ7" s="38" t="s">
        <v>102</v>
      </c>
      <c r="CK7" s="38">
        <v>141.24</v>
      </c>
      <c r="CL7" s="38">
        <v>134.52000000000001</v>
      </c>
      <c r="CM7" s="38" t="s">
        <v>102</v>
      </c>
      <c r="CN7" s="38" t="s">
        <v>102</v>
      </c>
      <c r="CO7" s="38" t="s">
        <v>102</v>
      </c>
      <c r="CP7" s="38" t="s">
        <v>102</v>
      </c>
      <c r="CQ7" s="38" t="s">
        <v>102</v>
      </c>
      <c r="CR7" s="38" t="s">
        <v>102</v>
      </c>
      <c r="CS7" s="38" t="s">
        <v>102</v>
      </c>
      <c r="CT7" s="38" t="s">
        <v>102</v>
      </c>
      <c r="CU7" s="38" t="s">
        <v>102</v>
      </c>
      <c r="CV7" s="38">
        <v>61.7</v>
      </c>
      <c r="CW7" s="38">
        <v>59.57</v>
      </c>
      <c r="CX7" s="38" t="s">
        <v>102</v>
      </c>
      <c r="CY7" s="38" t="s">
        <v>102</v>
      </c>
      <c r="CZ7" s="38" t="s">
        <v>102</v>
      </c>
      <c r="DA7" s="38" t="s">
        <v>102</v>
      </c>
      <c r="DB7" s="38">
        <v>95.59</v>
      </c>
      <c r="DC7" s="38" t="s">
        <v>102</v>
      </c>
      <c r="DD7" s="38" t="s">
        <v>102</v>
      </c>
      <c r="DE7" s="38" t="s">
        <v>102</v>
      </c>
      <c r="DF7" s="38" t="s">
        <v>102</v>
      </c>
      <c r="DG7" s="38">
        <v>94.56</v>
      </c>
      <c r="DH7" s="38">
        <v>95.57</v>
      </c>
      <c r="DI7" s="38" t="s">
        <v>102</v>
      </c>
      <c r="DJ7" s="38" t="s">
        <v>102</v>
      </c>
      <c r="DK7" s="38" t="s">
        <v>102</v>
      </c>
      <c r="DL7" s="38" t="s">
        <v>102</v>
      </c>
      <c r="DM7" s="38">
        <v>4.47</v>
      </c>
      <c r="DN7" s="38" t="s">
        <v>102</v>
      </c>
      <c r="DO7" s="38" t="s">
        <v>102</v>
      </c>
      <c r="DP7" s="38" t="s">
        <v>102</v>
      </c>
      <c r="DQ7" s="38" t="s">
        <v>102</v>
      </c>
      <c r="DR7" s="38">
        <v>28.87</v>
      </c>
      <c r="DS7" s="38">
        <v>36.520000000000003</v>
      </c>
      <c r="DT7" s="38" t="s">
        <v>102</v>
      </c>
      <c r="DU7" s="38" t="s">
        <v>102</v>
      </c>
      <c r="DV7" s="38" t="s">
        <v>102</v>
      </c>
      <c r="DW7" s="38" t="s">
        <v>102</v>
      </c>
      <c r="DX7" s="38">
        <v>0</v>
      </c>
      <c r="DY7" s="38" t="s">
        <v>102</v>
      </c>
      <c r="DZ7" s="38" t="s">
        <v>102</v>
      </c>
      <c r="EA7" s="38" t="s">
        <v>102</v>
      </c>
      <c r="EB7" s="38" t="s">
        <v>102</v>
      </c>
      <c r="EC7" s="38">
        <v>5.64</v>
      </c>
      <c r="ED7" s="38">
        <v>5.72</v>
      </c>
      <c r="EE7" s="38" t="s">
        <v>102</v>
      </c>
      <c r="EF7" s="38" t="s">
        <v>102</v>
      </c>
      <c r="EG7" s="38" t="s">
        <v>102</v>
      </c>
      <c r="EH7" s="38" t="s">
        <v>102</v>
      </c>
      <c r="EI7" s="38">
        <v>0.04</v>
      </c>
      <c r="EJ7" s="38" t="s">
        <v>102</v>
      </c>
      <c r="EK7" s="38" t="s">
        <v>102</v>
      </c>
      <c r="EL7" s="38" t="s">
        <v>102</v>
      </c>
      <c r="EM7" s="38" t="s">
        <v>102</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2022-01-13T00:43:05Z</cp:lastPrinted>
  <dcterms:created xsi:type="dcterms:W3CDTF">2021-12-03T07:20:07Z</dcterms:created>
  <dcterms:modified xsi:type="dcterms:W3CDTF">2022-01-13T00:44:54Z</dcterms:modified>
  <cp:category/>
</cp:coreProperties>
</file>