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10.160.129.51\fs\section\上-経営企画室\060 経営企画室（上水）\050　調査物　　　　　　　　　  　 　　経理　00　01　02　03\05県へ提出\市町村課\R6\経営比較分析表\回答\"/>
    </mc:Choice>
  </mc:AlternateContent>
  <xr:revisionPtr revIDLastSave="0" documentId="13_ncr:1_{9BAEE60E-888A-48BD-A056-877F249C701C}" xr6:coauthVersionLast="45" xr6:coauthVersionMax="45" xr10:uidLastSave="{00000000-0000-0000-0000-000000000000}"/>
  <workbookProtection workbookAlgorithmName="SHA-512" workbookHashValue="l2S51wPwLe+CVershFSIJ9NMPtE6HUg1PD8l1eDVWWKBnBZdKQF5XrMkrutHzTt51e72Rn5rYyAGyxzjQFTjLg==" workbookSaltValue="wuhu3QMW8tAmDTKwWDnVXg=="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H85" i="4"/>
  <c r="G85" i="4"/>
  <c r="E85" i="4"/>
  <c r="BB10" i="4"/>
  <c r="AT10" i="4"/>
  <c r="AL10" i="4"/>
  <c r="P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<sst xmlns="http://schemas.openxmlformats.org/spreadsheetml/2006/main" count="228" uniqueCount="114">
  <si>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</si>
  <si>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</si>
  <si>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</si>
  <si>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</si>
  <si>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</si>
  <si>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</si>
  <si>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</si>
  <si>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</si>
  <si>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</si>
  <si>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</si>
  <si>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</si>
  <si>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</si>
  <si>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</si>
  <si>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</si>
  <si>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</si>
  <si>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</si>
  <si>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</si>
  <si>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</si>
  <si>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</si>
  <si>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</si>
  <si>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</si>
  <si>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</si>
  <si>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</si>
  <si>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</si>
  <si>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</si>
  <si>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</si>
  <si>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</si>
  <si>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</si>
  <si>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</si>
  <si>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</si>
  <si>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</si>
  <si>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</si>
  <si>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</si>
  <si>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</si>
  <si>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</si>
  <si>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</si>
  <si>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</si>
  <si>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</si>
  <si>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</si>
  <si>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</si>
  <si>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</si>
  <si>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</si>
  <si>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</si>
  <si>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</si>
  <si>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</si>
  <si>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</si>
  <si>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</si>
  <si>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</si>
  <si>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</si>
  <si>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</si>
  <si>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</si>
  <si>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</si>
  <si>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</si>
  <si>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</si>
  <si>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</si>
  <si>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</si>
  <si>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</si>
  <si>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</si>
  <si>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</si>
  <si>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</si>
  <si>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</si>
  <si>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</si>
  <si>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</si>
  <si>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</si>
  <si>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</si>
  <si>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</si>
  <si>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</si>
  <si>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</si>
  <si>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</si>
  <si>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</si>
  <si>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</si>
  <si>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</si>
  <si>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</si>
  <si>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</si>
  <si>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</si>
  <si>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</si>
  <si>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</si>
  <si>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</si>
  <si>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</si>
  <si>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</si>
  <si>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</si>
  <si>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</si>
  <si>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</si>
  <si>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</si>
  <si>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</si>
  <si>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</si>
  <si>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</si>
  <si>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</si>
  <si>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</si>
  <si>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</si>
  <si>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</si>
  <si>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</si>
  <si>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</si>
  <si>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浦添市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</si>
  <si>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</si>
  <si>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</si>
  <si>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</si>
  <si>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</si>
  <si>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</si>
  <si>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</si>
  <si>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</si>
  <si>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</si>
  <si>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</si>
  <si>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</si>
  <si>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</si>
  <si>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</si>
  <si>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</si>
  <si>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</si>
  <si>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</si>
  <si>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</si>
  <si>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</si>
  <si>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①経営収支比率
　類似団体平均値よりやや少ないが、経営は安定しており、今後も100％以上を維持できるように努める。
②累積欠損金比率
　過去５年間0％であり、経営の健全性は引続き確保されている。
③流動比率
　類似団体平均値と比して財務の安定性が高く、支払能力の安定性を示している。
④企業債残高対給水収益比率
　類似団体平均値より低い値を達成し良好である。今後、施設の更新・耐震及び長寿命化施策の進展状況により起債について検討する。
⑤料金回収率
　類似団体平均値と比して高い値である。引き続き料金回収率が100％を上回るよう経営に努める。
⑥給水原価
　類似団体平均値より高価となっている。類似団体平均値に近づける様に今後も経常費用の削減に努める。
⑦施設利用率
　類似団体平均値に比して、高い値を維持しており、施設への投資経済性は効率的に推移している。
⑧有収率
　類似団体平均値に比して、高い値を維持しており、今後も漏水防止対策等の強化を継続し有収率を維持することに努める。</t>
    <rPh sb="9" eb="13">
      <t>ルイジダンタイ</t>
    </rPh>
    <rPh sb="13" eb="15">
      <t>ヘイキン</t>
    </rPh>
    <rPh sb="15" eb="16">
      <t>チ</t>
    </rPh>
    <rPh sb="20" eb="21">
      <t>スク</t>
    </rPh>
    <rPh sb="25" eb="27">
      <t>ケイエイ</t>
    </rPh>
    <rPh sb="28" eb="30">
      <t>アンテイ</t>
    </rPh>
    <rPh sb="35" eb="37">
      <t>コンゴ</t>
    </rPh>
    <rPh sb="42" eb="44">
      <t>イジョウ</t>
    </rPh>
    <rPh sb="45" eb="47">
      <t>イジ</t>
    </rPh>
    <rPh sb="53" eb="54">
      <t>ツト</t>
    </rPh>
    <rPh sb="109" eb="112">
      <t>ヘイキンチ</t>
    </rPh>
    <rPh sb="179" eb="181">
      <t>コンゴ</t>
    </rPh>
    <rPh sb="206" eb="208">
      <t>キサイ</t>
    </rPh>
    <rPh sb="226" eb="230">
      <t>ルイジダンタイ</t>
    </rPh>
    <rPh sb="230" eb="233">
      <t>ヘイキンチ</t>
    </rPh>
    <rPh sb="297" eb="301">
      <t>ルイジダンタイ</t>
    </rPh>
    <rPh sb="301" eb="304">
      <t>ヘイキンチ</t>
    </rPh>
    <rPh sb="305" eb="306">
      <t>チカ</t>
    </rPh>
    <rPh sb="309" eb="310">
      <t>ヨウ</t>
    </rPh>
    <rPh sb="311" eb="313">
      <t>コンゴ</t>
    </rPh>
    <rPh sb="314" eb="316">
      <t>ケイジョウ</t>
    </rPh>
    <rPh sb="386" eb="390">
      <t>ルイジダンタイ</t>
    </rPh>
    <rPh sb="390" eb="392">
      <t>ヘイキン</t>
    </rPh>
    <rPh sb="392" eb="393">
      <t>チ</t>
    </rPh>
    <rPh sb="394" eb="395">
      <t>ヒ</t>
    </rPh>
    <rPh sb="398" eb="399">
      <t>タカ</t>
    </rPh>
    <rPh sb="400" eb="401">
      <t>アタイ</t>
    </rPh>
    <rPh sb="402" eb="404">
      <t>イジ</t>
    </rPh>
    <rPh sb="426" eb="429">
      <t>ユウシュウリツ</t>
    </rPh>
    <rPh sb="430" eb="432">
      <t>イジ</t>
    </rPh>
    <phoneticPr fontId="4"/>
  </si>
  <si>
    <t>上記１及び２の項目別分析により、本市の水道事業経営は概ね適正に推移していると判断する。
　しかし、減価償却率の増加、管路経年化率の増加はどちらも保有している固定資産の老朽化が進んでいることが結果として表れており、浦添市の発展とともに整備されてきた水道施設は順次更新時期を迎えていくため、左記に示す指標を随時分析し、施設の更新時期を適切に判断し、対応していかなければならない。
　施設の老朽化に対する更新措置については、強靱化・長寿命化を構じた施設更新計画を策定し、適切に実施していくことが肝要である。
　将来の給水人口は減少に転じ、給水収益は下降を辿ることが予想される。引続き経営の健全性を維持するため、効率的・能率的な運営に努める必要がある。</t>
    <rPh sb="49" eb="51">
      <t>ゲンカ</t>
    </rPh>
    <rPh sb="51" eb="53">
      <t>ショウキャク</t>
    </rPh>
    <rPh sb="53" eb="54">
      <t>リツ</t>
    </rPh>
    <rPh sb="55" eb="57">
      <t>ゾウカ</t>
    </rPh>
    <rPh sb="58" eb="60">
      <t>カンロ</t>
    </rPh>
    <rPh sb="60" eb="62">
      <t>ケイネン</t>
    </rPh>
    <rPh sb="62" eb="63">
      <t>カ</t>
    </rPh>
    <rPh sb="63" eb="64">
      <t>リツ</t>
    </rPh>
    <rPh sb="65" eb="67">
      <t>ゾウカ</t>
    </rPh>
    <rPh sb="72" eb="74">
      <t>ホユウ</t>
    </rPh>
    <rPh sb="78" eb="80">
      <t>コテイ</t>
    </rPh>
    <rPh sb="80" eb="82">
      <t>シサン</t>
    </rPh>
    <rPh sb="83" eb="86">
      <t>ロウキュウカ</t>
    </rPh>
    <rPh sb="87" eb="88">
      <t>スス</t>
    </rPh>
    <rPh sb="95" eb="97">
      <t>ケッカ</t>
    </rPh>
    <rPh sb="100" eb="101">
      <t>アラワ</t>
    </rPh>
    <phoneticPr fontId="4"/>
  </si>
  <si>
    <t>①有形固定資産減価償却率
　施設の老朽度は類似団体と同様に進展しており、法定耐用年数に近い有形固定資産が多くなっていることを示している。管路の老朽化が進むと漏水の発生による修繕費の増加や水の安定供給に影響を与えるため、施設更新の時期については、法定耐用年数にとらわれず、施設毎の現状を踏まえ更新を図っていく。
②管路経年化率
　類似団体平均値と比して高い値であり、令和元年度以降の増加が大きい。今後も耐用年数に達する管路が増加することから、さらに上昇していくことが予想される。計画的かつ効率的な更新に取組む。
③管路更新率
　類似団体平均値と比して低い値となっている。更新計画を基にした適正な更新に努めていく。</t>
    <rPh sb="68" eb="70">
      <t>カンロ</t>
    </rPh>
    <rPh sb="71" eb="74">
      <t>ロウキュウカ</t>
    </rPh>
    <rPh sb="75" eb="76">
      <t>スス</t>
    </rPh>
    <rPh sb="78" eb="80">
      <t>ロウスイ</t>
    </rPh>
    <rPh sb="81" eb="83">
      <t>ハッセイ</t>
    </rPh>
    <rPh sb="86" eb="89">
      <t>シュウゼンヒ</t>
    </rPh>
    <rPh sb="90" eb="92">
      <t>ゾウカ</t>
    </rPh>
    <rPh sb="93" eb="94">
      <t>ミズ</t>
    </rPh>
    <rPh sb="95" eb="97">
      <t>アンテイ</t>
    </rPh>
    <rPh sb="97" eb="99">
      <t>キョウキュウ</t>
    </rPh>
    <rPh sb="100" eb="102">
      <t>エイキョウ</t>
    </rPh>
    <rPh sb="103" eb="104">
      <t>アタ</t>
    </rPh>
    <rPh sb="168" eb="171">
      <t>ヘイキンチ</t>
    </rPh>
    <rPh sb="175" eb="176">
      <t>タカ</t>
    </rPh>
    <rPh sb="177" eb="178">
      <t>アタイ</t>
    </rPh>
    <rPh sb="182" eb="183">
      <t>レイ</t>
    </rPh>
    <rPh sb="183" eb="184">
      <t>ワ</t>
    </rPh>
    <rPh sb="184" eb="186">
      <t>ガンネン</t>
    </rPh>
    <rPh sb="186" eb="187">
      <t>ド</t>
    </rPh>
    <rPh sb="187" eb="189">
      <t>イコウ</t>
    </rPh>
    <rPh sb="190" eb="192">
      <t>ゾウカ</t>
    </rPh>
    <rPh sb="193" eb="194">
      <t>オオ</t>
    </rPh>
    <rPh sb="238" eb="241">
      <t>ケイカクテキ</t>
    </rPh>
    <rPh sb="243" eb="245">
      <t>コウリツ</t>
    </rPh>
    <rPh sb="245" eb="246">
      <t>テキ</t>
    </rPh>
    <rPh sb="247" eb="249">
      <t>コウシン</t>
    </rPh>
    <rPh sb="250" eb="252">
      <t>トリク</t>
    </rPh>
    <rPh sb="267" eb="270">
      <t>ヘイキンチ</t>
    </rPh>
    <rPh sb="274" eb="275">
      <t>ヒク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</si>
</sst>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0.52</c:v>
                </c:pt>
                <c:pt idx="1">
                  <c:v>0.15</c:v>
                </c:pt>
                <c:pt idx="2">
                  <c:v>0.62</c:v>
                </c:pt>
                <c:pt idx="3">
                  <c:v>0.09</c:v>
                </c:pt>
                <c:pt idx="4">
                  <c:v>0.43</c:v>
                </c:pt>
              </c:numCache>
            </c:numRef>
          </c:val>
          <c:extLst>
            <c:ext xmlns:c16="http://schemas.microsoft.com/office/drawing/2014/chart" uri="{C3380CC4-5D6E-409C-BE32-E72D297353CC}">
              <c16:uniqueId val="{00000000-165C-4683-8043-D63E61C87EE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0.66</c:v>
                </c:pt>
                <c:pt idx="2">
                  <c:v>0.67</c:v>
                </c:pt>
                <c:pt idx="3">
                  <c:v>0.62</c:v>
                </c:pt>
                <c:pt idx="4">
                  <c:v>0.6</c:v>
                </c:pt>
              </c:numCache>
            </c:numRef>
          </c:val>
          <c:smooth val="0"/>
          <c:extLst>
            <c:ext xmlns:c16="http://schemas.microsoft.com/office/drawing/2014/chart" uri="{C3380CC4-5D6E-409C-BE32-E72D297353CC}">
              <c16:uniqueId val="{00000001-165C-4683-8043-D63E61C87EE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78.28</c:v>
                </c:pt>
                <c:pt idx="1">
                  <c:v>80.75</c:v>
                </c:pt>
                <c:pt idx="2">
                  <c:v>81.41</c:v>
                </c:pt>
                <c:pt idx="3">
                  <c:v>79.989999999999995</c:v>
                </c:pt>
                <c:pt idx="4">
                  <c:v>78.81</c:v>
                </c:pt>
              </c:numCache>
            </c:numRef>
          </c:val>
          <c:extLst>
            <c:ext xmlns:c16="http://schemas.microsoft.com/office/drawing/2014/chart" uri="{C3380CC4-5D6E-409C-BE32-E72D297353CC}">
              <c16:uniqueId val="{00000000-349C-482D-8B1E-92EE280CD58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62.83</c:v>
                </c:pt>
                <c:pt idx="1">
                  <c:v>62.05</c:v>
                </c:pt>
                <c:pt idx="2">
                  <c:v>63.23</c:v>
                </c:pt>
                <c:pt idx="3">
                  <c:v>62.59</c:v>
                </c:pt>
                <c:pt idx="4">
                  <c:v>61.81</c:v>
                </c:pt>
              </c:numCache>
            </c:numRef>
          </c:val>
          <c:smooth val="0"/>
          <c:extLst>
            <c:ext xmlns:c16="http://schemas.microsoft.com/office/drawing/2014/chart" uri="{C3380CC4-5D6E-409C-BE32-E72D297353CC}">
              <c16:uniqueId val="{00000001-349C-482D-8B1E-92EE280CD58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92.74</c:v>
                </c:pt>
                <c:pt idx="1">
                  <c:v>92.67</c:v>
                </c:pt>
                <c:pt idx="2">
                  <c:v>93.89</c:v>
                </c:pt>
                <c:pt idx="3">
                  <c:v>94.97</c:v>
                </c:pt>
                <c:pt idx="4">
                  <c:v>95.34</c:v>
                </c:pt>
              </c:numCache>
            </c:numRef>
          </c:val>
          <c:extLst>
            <c:ext xmlns:c16="http://schemas.microsoft.com/office/drawing/2014/chart" uri="{C3380CC4-5D6E-409C-BE32-E72D297353CC}">
              <c16:uniqueId val="{00000000-6982-43BA-9FED-A0BA342690A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88.86</c:v>
                </c:pt>
                <c:pt idx="1">
                  <c:v>89.11</c:v>
                </c:pt>
                <c:pt idx="2">
                  <c:v>89.35</c:v>
                </c:pt>
                <c:pt idx="3">
                  <c:v>89.7</c:v>
                </c:pt>
                <c:pt idx="4">
                  <c:v>89.24</c:v>
                </c:pt>
              </c:numCache>
            </c:numRef>
          </c:val>
          <c:smooth val="0"/>
          <c:extLst>
            <c:ext xmlns:c16="http://schemas.microsoft.com/office/drawing/2014/chart" uri="{C3380CC4-5D6E-409C-BE32-E72D297353CC}">
              <c16:uniqueId val="{00000001-6982-43BA-9FED-A0BA342690A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107.03</c:v>
                </c:pt>
                <c:pt idx="1">
                  <c:v>108.29</c:v>
                </c:pt>
                <c:pt idx="2">
                  <c:v>105.85</c:v>
                </c:pt>
                <c:pt idx="3">
                  <c:v>110.5</c:v>
                </c:pt>
                <c:pt idx="4">
                  <c:v>107.9</c:v>
                </c:pt>
              </c:numCache>
            </c:numRef>
          </c:val>
          <c:extLst>
            <c:ext xmlns:c16="http://schemas.microsoft.com/office/drawing/2014/chart" uri="{C3380CC4-5D6E-409C-BE32-E72D297353CC}">
              <c16:uniqueId val="{00000000-1313-43B8-8D2F-06C6FD7298C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113.82</c:v>
                </c:pt>
                <c:pt idx="1">
                  <c:v>112.82</c:v>
                </c:pt>
                <c:pt idx="2">
                  <c:v>111.21</c:v>
                </c:pt>
                <c:pt idx="3">
                  <c:v>111.89</c:v>
                </c:pt>
                <c:pt idx="4">
                  <c:v>109.99</c:v>
                </c:pt>
              </c:numCache>
            </c:numRef>
          </c:val>
          <c:smooth val="0"/>
          <c:extLst>
            <c:ext xmlns:c16="http://schemas.microsoft.com/office/drawing/2014/chart" uri="{C3380CC4-5D6E-409C-BE32-E72D297353CC}">
              <c16:uniqueId val="{00000001-1313-43B8-8D2F-06C6FD7298C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51.33</c:v>
                </c:pt>
                <c:pt idx="1">
                  <c:v>52.47</c:v>
                </c:pt>
                <c:pt idx="2">
                  <c:v>52.96</c:v>
                </c:pt>
                <c:pt idx="3">
                  <c:v>54.47</c:v>
                </c:pt>
                <c:pt idx="4">
                  <c:v>54.58</c:v>
                </c:pt>
              </c:numCache>
            </c:numRef>
          </c:val>
          <c:extLst>
            <c:ext xmlns:c16="http://schemas.microsoft.com/office/drawing/2014/chart" uri="{C3380CC4-5D6E-409C-BE32-E72D297353CC}">
              <c16:uniqueId val="{00000000-8742-486E-93D1-31B2F2B43F7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47.89</c:v>
                </c:pt>
                <c:pt idx="1">
                  <c:v>48.69</c:v>
                </c:pt>
                <c:pt idx="2">
                  <c:v>49.62</c:v>
                </c:pt>
                <c:pt idx="3">
                  <c:v>50.5</c:v>
                </c:pt>
                <c:pt idx="4">
                  <c:v>51.28</c:v>
                </c:pt>
              </c:numCache>
            </c:numRef>
          </c:val>
          <c:smooth val="0"/>
          <c:extLst>
            <c:ext xmlns:c16="http://schemas.microsoft.com/office/drawing/2014/chart" uri="{C3380CC4-5D6E-409C-BE32-E72D297353CC}">
              <c16:uniqueId val="{00000001-8742-486E-93D1-31B2F2B43F7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7.39</c:v>
                </c:pt>
                <c:pt idx="1">
                  <c:v>14.39</c:v>
                </c:pt>
                <c:pt idx="2">
                  <c:v>18.829999999999998</c:v>
                </c:pt>
                <c:pt idx="3">
                  <c:v>22.75</c:v>
                </c:pt>
                <c:pt idx="4">
                  <c:v>27.34</c:v>
                </c:pt>
              </c:numCache>
            </c:numRef>
          </c:val>
          <c:extLst>
            <c:ext xmlns:c16="http://schemas.microsoft.com/office/drawing/2014/chart" uri="{C3380CC4-5D6E-409C-BE32-E72D297353CC}">
              <c16:uniqueId val="{00000000-0592-46E3-8698-F5B0BDBE2DD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16.899999999999999</c:v>
                </c:pt>
                <c:pt idx="1">
                  <c:v>18.260000000000002</c:v>
                </c:pt>
                <c:pt idx="2">
                  <c:v>19.510000000000002</c:v>
                </c:pt>
                <c:pt idx="3">
                  <c:v>21.19</c:v>
                </c:pt>
                <c:pt idx="4">
                  <c:v>22.64</c:v>
                </c:pt>
              </c:numCache>
            </c:numRef>
          </c:val>
          <c:smooth val="0"/>
          <c:extLst>
            <c:ext xmlns:c16="http://schemas.microsoft.com/office/drawing/2014/chart" uri="{C3380CC4-5D6E-409C-BE32-E72D297353CC}">
              <c16:uniqueId val="{00000001-0592-46E3-8698-F5B0BDBE2DD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8AC-409E-94F8-115194A545C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formatCode="#,##0.00;&quot;△&quot;#,##0.00;&quot;-&quot;">
                  <c:v>0.45</c:v>
                </c:pt>
                <c:pt idx="4">
                  <c:v>0</c:v>
                </c:pt>
              </c:numCache>
            </c:numRef>
          </c:val>
          <c:smooth val="0"/>
          <c:extLst>
            <c:ext xmlns:c16="http://schemas.microsoft.com/office/drawing/2014/chart" uri="{C3380CC4-5D6E-409C-BE32-E72D297353CC}">
              <c16:uniqueId val="{00000001-E8AC-409E-94F8-115194A545C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820.48</c:v>
                </c:pt>
                <c:pt idx="1">
                  <c:v>701.38</c:v>
                </c:pt>
                <c:pt idx="2">
                  <c:v>707.47</c:v>
                </c:pt>
                <c:pt idx="3">
                  <c:v>845.21</c:v>
                </c:pt>
                <c:pt idx="4">
                  <c:v>1056.0899999999999</c:v>
                </c:pt>
              </c:numCache>
            </c:numRef>
          </c:val>
          <c:extLst>
            <c:ext xmlns:c16="http://schemas.microsoft.com/office/drawing/2014/chart" uri="{C3380CC4-5D6E-409C-BE32-E72D297353CC}">
              <c16:uniqueId val="{00000000-583E-4B8C-B890-5E9150E29B1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335.6</c:v>
                </c:pt>
                <c:pt idx="1">
                  <c:v>358.91</c:v>
                </c:pt>
                <c:pt idx="2">
                  <c:v>360.96</c:v>
                </c:pt>
                <c:pt idx="3">
                  <c:v>351.29</c:v>
                </c:pt>
                <c:pt idx="4">
                  <c:v>364.24</c:v>
                </c:pt>
              </c:numCache>
            </c:numRef>
          </c:val>
          <c:smooth val="0"/>
          <c:extLst>
            <c:ext xmlns:c16="http://schemas.microsoft.com/office/drawing/2014/chart" uri="{C3380CC4-5D6E-409C-BE32-E72D297353CC}">
              <c16:uniqueId val="{00000001-583E-4B8C-B890-5E9150E29B1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8.6</c:v>
                </c:pt>
                <c:pt idx="1">
                  <c:v>6.4</c:v>
                </c:pt>
                <c:pt idx="2">
                  <c:v>4.84</c:v>
                </c:pt>
                <c:pt idx="3">
                  <c:v>2.86</c:v>
                </c:pt>
                <c:pt idx="4">
                  <c:v>1.35</c:v>
                </c:pt>
              </c:numCache>
            </c:numRef>
          </c:val>
          <c:extLst>
            <c:ext xmlns:c16="http://schemas.microsoft.com/office/drawing/2014/chart" uri="{C3380CC4-5D6E-409C-BE32-E72D297353CC}">
              <c16:uniqueId val="{00000000-9BEF-42A7-BA59-42E23E6B07E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258.26</c:v>
                </c:pt>
                <c:pt idx="1">
                  <c:v>247.27</c:v>
                </c:pt>
                <c:pt idx="2">
                  <c:v>239.18</c:v>
                </c:pt>
                <c:pt idx="3">
                  <c:v>236.29</c:v>
                </c:pt>
                <c:pt idx="4">
                  <c:v>238.77</c:v>
                </c:pt>
              </c:numCache>
            </c:numRef>
          </c:val>
          <c:smooth val="0"/>
          <c:extLst>
            <c:ext xmlns:c16="http://schemas.microsoft.com/office/drawing/2014/chart" uri="{C3380CC4-5D6E-409C-BE32-E72D297353CC}">
              <c16:uniqueId val="{00000001-9BEF-42A7-BA59-42E23E6B07E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101.72</c:v>
                </c:pt>
                <c:pt idx="1">
                  <c:v>104.13</c:v>
                </c:pt>
                <c:pt idx="2">
                  <c:v>97.36</c:v>
                </c:pt>
                <c:pt idx="3">
                  <c:v>107.49</c:v>
                </c:pt>
                <c:pt idx="4">
                  <c:v>104.37</c:v>
                </c:pt>
              </c:numCache>
            </c:numRef>
          </c:val>
          <c:extLst>
            <c:ext xmlns:c16="http://schemas.microsoft.com/office/drawing/2014/chart" uri="{C3380CC4-5D6E-409C-BE32-E72D297353CC}">
              <c16:uniqueId val="{00000000-0DBD-41ED-AC37-F68FB33617E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106.07</c:v>
                </c:pt>
                <c:pt idx="1">
                  <c:v>105.34</c:v>
                </c:pt>
                <c:pt idx="2">
                  <c:v>101.89</c:v>
                </c:pt>
                <c:pt idx="3">
                  <c:v>104.33</c:v>
                </c:pt>
                <c:pt idx="4">
                  <c:v>98.85</c:v>
                </c:pt>
              </c:numCache>
            </c:numRef>
          </c:val>
          <c:smooth val="0"/>
          <c:extLst>
            <c:ext xmlns:c16="http://schemas.microsoft.com/office/drawing/2014/chart" uri="{C3380CC4-5D6E-409C-BE32-E72D297353CC}">
              <c16:uniqueId val="{00000001-0DBD-41ED-AC37-F68FB33617E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174.43</c:v>
                </c:pt>
                <c:pt idx="1">
                  <c:v>172.42</c:v>
                </c:pt>
                <c:pt idx="2">
                  <c:v>168.46</c:v>
                </c:pt>
                <c:pt idx="3">
                  <c:v>165.24</c:v>
                </c:pt>
                <c:pt idx="4">
                  <c:v>170.24</c:v>
                </c:pt>
              </c:numCache>
            </c:numRef>
          </c:val>
          <c:extLst>
            <c:ext xmlns:c16="http://schemas.microsoft.com/office/drawing/2014/chart" uri="{C3380CC4-5D6E-409C-BE32-E72D297353CC}">
              <c16:uniqueId val="{00000000-A3A1-4919-9708-2C2115ED9B5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159.22</c:v>
                </c:pt>
                <c:pt idx="1">
                  <c:v>159.6</c:v>
                </c:pt>
                <c:pt idx="2">
                  <c:v>156.32</c:v>
                </c:pt>
                <c:pt idx="3">
                  <c:v>157.4</c:v>
                </c:pt>
                <c:pt idx="4">
                  <c:v>162.61000000000001</c:v>
                </c:pt>
              </c:numCache>
            </c:numRef>
          </c:val>
          <c:smooth val="0"/>
          <c:extLst>
            <c:ext xmlns:c16="http://schemas.microsoft.com/office/drawing/2014/chart" uri="{C3380CC4-5D6E-409C-BE32-E72D297353CC}">
              <c16:uniqueId val="{00000001-A3A1-4919-9708-2C2115ED9B5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S1"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沖縄県　浦添市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A3</v>
      </c>
      <c r="X8" s="44"/>
      <c r="Y8" s="44"/>
      <c r="Z8" s="44"/>
      <c r="AA8" s="44"/>
      <c r="AB8" s="44"/>
      <c r="AC8" s="44"/>
      <c r="AD8" s="44" t="str">
        <f>データ!$M$6</f>
        <v>非設置</v>
      </c>
      <c r="AE8" s="44"/>
      <c r="AF8" s="44"/>
      <c r="AG8" s="44"/>
      <c r="AH8" s="44"/>
      <c r="AI8" s="44"/>
      <c r="AJ8" s="44"/>
      <c r="AK8" s="2"/>
      <c r="AL8" s="45">
        <f>データ!$R$6</f>
        <v>115702</v>
      </c>
      <c r="AM8" s="45"/>
      <c r="AN8" s="45"/>
      <c r="AO8" s="45"/>
      <c r="AP8" s="45"/>
      <c r="AQ8" s="45"/>
      <c r="AR8" s="45"/>
      <c r="AS8" s="45"/>
      <c r="AT8" s="46">
        <f>データ!$S$6</f>
        <v>19.440000000000001</v>
      </c>
      <c r="AU8" s="47"/>
      <c r="AV8" s="47"/>
      <c r="AW8" s="47"/>
      <c r="AX8" s="47"/>
      <c r="AY8" s="47"/>
      <c r="AZ8" s="47"/>
      <c r="BA8" s="47"/>
      <c r="BB8" s="48">
        <f>データ!$T$6</f>
        <v>5951.75</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96.87</v>
      </c>
      <c r="J10" s="47"/>
      <c r="K10" s="47"/>
      <c r="L10" s="47"/>
      <c r="M10" s="47"/>
      <c r="N10" s="47"/>
      <c r="O10" s="81"/>
      <c r="P10" s="48">
        <f>データ!$P$6</f>
        <v>100</v>
      </c>
      <c r="Q10" s="48"/>
      <c r="R10" s="48"/>
      <c r="S10" s="48"/>
      <c r="T10" s="48"/>
      <c r="U10" s="48"/>
      <c r="V10" s="48"/>
      <c r="W10" s="45">
        <f>データ!$Q$6</f>
        <v>3245</v>
      </c>
      <c r="X10" s="45"/>
      <c r="Y10" s="45"/>
      <c r="Z10" s="45"/>
      <c r="AA10" s="45"/>
      <c r="AB10" s="45"/>
      <c r="AC10" s="45"/>
      <c r="AD10" s="2"/>
      <c r="AE10" s="2"/>
      <c r="AF10" s="2"/>
      <c r="AG10" s="2"/>
      <c r="AH10" s="2"/>
      <c r="AI10" s="2"/>
      <c r="AJ10" s="2"/>
      <c r="AK10" s="2"/>
      <c r="AL10" s="45">
        <f>データ!$U$6</f>
        <v>114868</v>
      </c>
      <c r="AM10" s="45"/>
      <c r="AN10" s="45"/>
      <c r="AO10" s="45"/>
      <c r="AP10" s="45"/>
      <c r="AQ10" s="45"/>
      <c r="AR10" s="45"/>
      <c r="AS10" s="45"/>
      <c r="AT10" s="46">
        <f>データ!$V$6</f>
        <v>19.440000000000001</v>
      </c>
      <c r="AU10" s="47"/>
      <c r="AV10" s="47"/>
      <c r="AW10" s="47"/>
      <c r="AX10" s="47"/>
      <c r="AY10" s="47"/>
      <c r="AZ10" s="47"/>
      <c r="BA10" s="47"/>
      <c r="BB10" s="48">
        <f>データ!$W$6</f>
        <v>5908.85</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111</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113</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TM7K8fQhUSkHnWukdjcbvujaPd9nqk9ZUbohwmvntqLizwgqr6vw/rjrvkaUX4arMSdMd3eh6acJ/ZcLAgBNVA==" saltValue="+49YAa1gMkrzXOEHC3YL/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472085</v>
      </c>
      <c r="D6" s="20">
        <f t="shared" si="3"/>
        <v>46</v>
      </c>
      <c r="E6" s="20">
        <f t="shared" si="3"/>
        <v>1</v>
      </c>
      <c r="F6" s="20">
        <f t="shared" si="3"/>
        <v>0</v>
      </c>
      <c r="G6" s="20">
        <f t="shared" si="3"/>
        <v>1</v>
      </c>
      <c r="H6" s="20" t="str">
        <f t="shared" si="3"/>
        <v>沖縄県　浦添市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96.87</v>
      </c>
      <c r="P6" s="21">
        <f t="shared" si="3"/>
        <v>100</v>
      </c>
      <c r="Q6" s="21">
        <f t="shared" si="3"/>
        <v>3245</v>
      </c>
      <c r="R6" s="21">
        <f t="shared" si="3"/>
        <v>115702</v>
      </c>
      <c r="S6" s="21">
        <f t="shared" si="3"/>
        <v>19.440000000000001</v>
      </c>
      <c r="T6" s="21">
        <f t="shared" si="3"/>
        <v>5951.75</v>
      </c>
      <c r="U6" s="21">
        <f t="shared" si="3"/>
        <v>114868</v>
      </c>
      <c r="V6" s="21">
        <f t="shared" si="3"/>
        <v>19.440000000000001</v>
      </c>
      <c r="W6" s="21">
        <f t="shared" si="3"/>
        <v>5908.85</v>
      </c>
      <c r="X6" s="22">
        <f>IF(X7="",NA(),X7)</f>
        <v>107.03</v>
      </c>
      <c r="Y6" s="22">
        <f t="shared" ref="Y6:AG6" si="4">IF(Y7="",NA(),Y7)</f>
        <v>108.29</v>
      </c>
      <c r="Z6" s="22">
        <f t="shared" si="4"/>
        <v>105.85</v>
      </c>
      <c r="AA6" s="22">
        <f t="shared" si="4"/>
        <v>110.5</v>
      </c>
      <c r="AB6" s="22">
        <f t="shared" si="4"/>
        <v>107.9</v>
      </c>
      <c r="AC6" s="22">
        <f t="shared" si="4"/>
        <v>113.82</v>
      </c>
      <c r="AD6" s="22">
        <f t="shared" si="4"/>
        <v>112.82</v>
      </c>
      <c r="AE6" s="22">
        <f t="shared" si="4"/>
        <v>111.21</v>
      </c>
      <c r="AF6" s="22">
        <f t="shared" si="4"/>
        <v>111.89</v>
      </c>
      <c r="AG6" s="22">
        <f t="shared" si="4"/>
        <v>109.99</v>
      </c>
      <c r="AH6" s="21" t="str">
        <f>IF(AH7="","",IF(AH7="-","【-】","【"&amp;SUBSTITUTE(TEXT(AH7,"#,##0.00"),"-","△")&amp;"】"))</f>
        <v>【108.70】</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2">
        <f t="shared" si="5"/>
        <v>0.45</v>
      </c>
      <c r="AR6" s="21">
        <f t="shared" si="5"/>
        <v>0</v>
      </c>
      <c r="AS6" s="21" t="str">
        <f>IF(AS7="","",IF(AS7="-","【-】","【"&amp;SUBSTITUTE(TEXT(AS7,"#,##0.00"),"-","△")&amp;"】"))</f>
        <v>【1.34】</v>
      </c>
      <c r="AT6" s="22">
        <f>IF(AT7="",NA(),AT7)</f>
        <v>820.48</v>
      </c>
      <c r="AU6" s="22">
        <f t="shared" ref="AU6:BC6" si="6">IF(AU7="",NA(),AU7)</f>
        <v>701.38</v>
      </c>
      <c r="AV6" s="22">
        <f t="shared" si="6"/>
        <v>707.47</v>
      </c>
      <c r="AW6" s="22">
        <f t="shared" si="6"/>
        <v>845.21</v>
      </c>
      <c r="AX6" s="22">
        <f t="shared" si="6"/>
        <v>1056.0899999999999</v>
      </c>
      <c r="AY6" s="22">
        <f t="shared" si="6"/>
        <v>335.6</v>
      </c>
      <c r="AZ6" s="22">
        <f t="shared" si="6"/>
        <v>358.91</v>
      </c>
      <c r="BA6" s="22">
        <f t="shared" si="6"/>
        <v>360.96</v>
      </c>
      <c r="BB6" s="22">
        <f t="shared" si="6"/>
        <v>351.29</v>
      </c>
      <c r="BC6" s="22">
        <f t="shared" si="6"/>
        <v>364.24</v>
      </c>
      <c r="BD6" s="21" t="str">
        <f>IF(BD7="","",IF(BD7="-","【-】","【"&amp;SUBSTITUTE(TEXT(BD7,"#,##0.00"),"-","△")&amp;"】"))</f>
        <v>【252.29】</v>
      </c>
      <c r="BE6" s="22">
        <f>IF(BE7="",NA(),BE7)</f>
        <v>8.6</v>
      </c>
      <c r="BF6" s="22">
        <f t="shared" ref="BF6:BN6" si="7">IF(BF7="",NA(),BF7)</f>
        <v>6.4</v>
      </c>
      <c r="BG6" s="22">
        <f t="shared" si="7"/>
        <v>4.84</v>
      </c>
      <c r="BH6" s="22">
        <f t="shared" si="7"/>
        <v>2.86</v>
      </c>
      <c r="BI6" s="22">
        <f t="shared" si="7"/>
        <v>1.35</v>
      </c>
      <c r="BJ6" s="22">
        <f t="shared" si="7"/>
        <v>258.26</v>
      </c>
      <c r="BK6" s="22">
        <f t="shared" si="7"/>
        <v>247.27</v>
      </c>
      <c r="BL6" s="22">
        <f t="shared" si="7"/>
        <v>239.18</v>
      </c>
      <c r="BM6" s="22">
        <f t="shared" si="7"/>
        <v>236.29</v>
      </c>
      <c r="BN6" s="22">
        <f t="shared" si="7"/>
        <v>238.77</v>
      </c>
      <c r="BO6" s="21" t="str">
        <f>IF(BO7="","",IF(BO7="-","【-】","【"&amp;SUBSTITUTE(TEXT(BO7,"#,##0.00"),"-","△")&amp;"】"))</f>
        <v>【268.07】</v>
      </c>
      <c r="BP6" s="22">
        <f>IF(BP7="",NA(),BP7)</f>
        <v>101.72</v>
      </c>
      <c r="BQ6" s="22">
        <f t="shared" ref="BQ6:BY6" si="8">IF(BQ7="",NA(),BQ7)</f>
        <v>104.13</v>
      </c>
      <c r="BR6" s="22">
        <f t="shared" si="8"/>
        <v>97.36</v>
      </c>
      <c r="BS6" s="22">
        <f t="shared" si="8"/>
        <v>107.49</v>
      </c>
      <c r="BT6" s="22">
        <f t="shared" si="8"/>
        <v>104.37</v>
      </c>
      <c r="BU6" s="22">
        <f t="shared" si="8"/>
        <v>106.07</v>
      </c>
      <c r="BV6" s="22">
        <f t="shared" si="8"/>
        <v>105.34</v>
      </c>
      <c r="BW6" s="22">
        <f t="shared" si="8"/>
        <v>101.89</v>
      </c>
      <c r="BX6" s="22">
        <f t="shared" si="8"/>
        <v>104.33</v>
      </c>
      <c r="BY6" s="22">
        <f t="shared" si="8"/>
        <v>98.85</v>
      </c>
      <c r="BZ6" s="21" t="str">
        <f>IF(BZ7="","",IF(BZ7="-","【-】","【"&amp;SUBSTITUTE(TEXT(BZ7,"#,##0.00"),"-","△")&amp;"】"))</f>
        <v>【97.47】</v>
      </c>
      <c r="CA6" s="22">
        <f>IF(CA7="",NA(),CA7)</f>
        <v>174.43</v>
      </c>
      <c r="CB6" s="22">
        <f t="shared" ref="CB6:CJ6" si="9">IF(CB7="",NA(),CB7)</f>
        <v>172.42</v>
      </c>
      <c r="CC6" s="22">
        <f t="shared" si="9"/>
        <v>168.46</v>
      </c>
      <c r="CD6" s="22">
        <f t="shared" si="9"/>
        <v>165.24</v>
      </c>
      <c r="CE6" s="22">
        <f t="shared" si="9"/>
        <v>170.24</v>
      </c>
      <c r="CF6" s="22">
        <f t="shared" si="9"/>
        <v>159.22</v>
      </c>
      <c r="CG6" s="22">
        <f t="shared" si="9"/>
        <v>159.6</v>
      </c>
      <c r="CH6" s="22">
        <f t="shared" si="9"/>
        <v>156.32</v>
      </c>
      <c r="CI6" s="22">
        <f t="shared" si="9"/>
        <v>157.4</v>
      </c>
      <c r="CJ6" s="22">
        <f t="shared" si="9"/>
        <v>162.61000000000001</v>
      </c>
      <c r="CK6" s="21" t="str">
        <f>IF(CK7="","",IF(CK7="-","【-】","【"&amp;SUBSTITUTE(TEXT(CK7,"#,##0.00"),"-","△")&amp;"】"))</f>
        <v>【174.75】</v>
      </c>
      <c r="CL6" s="22">
        <f>IF(CL7="",NA(),CL7)</f>
        <v>78.28</v>
      </c>
      <c r="CM6" s="22">
        <f t="shared" ref="CM6:CU6" si="10">IF(CM7="",NA(),CM7)</f>
        <v>80.75</v>
      </c>
      <c r="CN6" s="22">
        <f t="shared" si="10"/>
        <v>81.41</v>
      </c>
      <c r="CO6" s="22">
        <f t="shared" si="10"/>
        <v>79.989999999999995</v>
      </c>
      <c r="CP6" s="22">
        <f t="shared" si="10"/>
        <v>78.81</v>
      </c>
      <c r="CQ6" s="22">
        <f t="shared" si="10"/>
        <v>62.83</v>
      </c>
      <c r="CR6" s="22">
        <f t="shared" si="10"/>
        <v>62.05</v>
      </c>
      <c r="CS6" s="22">
        <f t="shared" si="10"/>
        <v>63.23</v>
      </c>
      <c r="CT6" s="22">
        <f t="shared" si="10"/>
        <v>62.59</v>
      </c>
      <c r="CU6" s="22">
        <f t="shared" si="10"/>
        <v>61.81</v>
      </c>
      <c r="CV6" s="21" t="str">
        <f>IF(CV7="","",IF(CV7="-","【-】","【"&amp;SUBSTITUTE(TEXT(CV7,"#,##0.00"),"-","△")&amp;"】"))</f>
        <v>【59.97】</v>
      </c>
      <c r="CW6" s="22">
        <f>IF(CW7="",NA(),CW7)</f>
        <v>92.74</v>
      </c>
      <c r="CX6" s="22">
        <f t="shared" ref="CX6:DF6" si="11">IF(CX7="",NA(),CX7)</f>
        <v>92.67</v>
      </c>
      <c r="CY6" s="22">
        <f t="shared" si="11"/>
        <v>93.89</v>
      </c>
      <c r="CZ6" s="22">
        <f t="shared" si="11"/>
        <v>94.97</v>
      </c>
      <c r="DA6" s="22">
        <f t="shared" si="11"/>
        <v>95.34</v>
      </c>
      <c r="DB6" s="22">
        <f t="shared" si="11"/>
        <v>88.86</v>
      </c>
      <c r="DC6" s="22">
        <f t="shared" si="11"/>
        <v>89.11</v>
      </c>
      <c r="DD6" s="22">
        <f t="shared" si="11"/>
        <v>89.35</v>
      </c>
      <c r="DE6" s="22">
        <f t="shared" si="11"/>
        <v>89.7</v>
      </c>
      <c r="DF6" s="22">
        <f t="shared" si="11"/>
        <v>89.24</v>
      </c>
      <c r="DG6" s="21" t="str">
        <f>IF(DG7="","",IF(DG7="-","【-】","【"&amp;SUBSTITUTE(TEXT(DG7,"#,##0.00"),"-","△")&amp;"】"))</f>
        <v>【89.76】</v>
      </c>
      <c r="DH6" s="22">
        <f>IF(DH7="",NA(),DH7)</f>
        <v>51.33</v>
      </c>
      <c r="DI6" s="22">
        <f t="shared" ref="DI6:DQ6" si="12">IF(DI7="",NA(),DI7)</f>
        <v>52.47</v>
      </c>
      <c r="DJ6" s="22">
        <f t="shared" si="12"/>
        <v>52.96</v>
      </c>
      <c r="DK6" s="22">
        <f t="shared" si="12"/>
        <v>54.47</v>
      </c>
      <c r="DL6" s="22">
        <f t="shared" si="12"/>
        <v>54.58</v>
      </c>
      <c r="DM6" s="22">
        <f t="shared" si="12"/>
        <v>47.89</v>
      </c>
      <c r="DN6" s="22">
        <f t="shared" si="12"/>
        <v>48.69</v>
      </c>
      <c r="DO6" s="22">
        <f t="shared" si="12"/>
        <v>49.62</v>
      </c>
      <c r="DP6" s="22">
        <f t="shared" si="12"/>
        <v>50.5</v>
      </c>
      <c r="DQ6" s="22">
        <f t="shared" si="12"/>
        <v>51.28</v>
      </c>
      <c r="DR6" s="21" t="str">
        <f>IF(DR7="","",IF(DR7="-","【-】","【"&amp;SUBSTITUTE(TEXT(DR7,"#,##0.00"),"-","△")&amp;"】"))</f>
        <v>【51.51】</v>
      </c>
      <c r="DS6" s="22">
        <f>IF(DS7="",NA(),DS7)</f>
        <v>7.39</v>
      </c>
      <c r="DT6" s="22">
        <f t="shared" ref="DT6:EB6" si="13">IF(DT7="",NA(),DT7)</f>
        <v>14.39</v>
      </c>
      <c r="DU6" s="22">
        <f t="shared" si="13"/>
        <v>18.829999999999998</v>
      </c>
      <c r="DV6" s="22">
        <f t="shared" si="13"/>
        <v>22.75</v>
      </c>
      <c r="DW6" s="22">
        <f t="shared" si="13"/>
        <v>27.34</v>
      </c>
      <c r="DX6" s="22">
        <f t="shared" si="13"/>
        <v>16.899999999999999</v>
      </c>
      <c r="DY6" s="22">
        <f t="shared" si="13"/>
        <v>18.260000000000002</v>
      </c>
      <c r="DZ6" s="22">
        <f t="shared" si="13"/>
        <v>19.510000000000002</v>
      </c>
      <c r="EA6" s="22">
        <f t="shared" si="13"/>
        <v>21.19</v>
      </c>
      <c r="EB6" s="22">
        <f t="shared" si="13"/>
        <v>22.64</v>
      </c>
      <c r="EC6" s="21" t="str">
        <f>IF(EC7="","",IF(EC7="-","【-】","【"&amp;SUBSTITUTE(TEXT(EC7,"#,##0.00"),"-","△")&amp;"】"))</f>
        <v>【23.75】</v>
      </c>
      <c r="ED6" s="22">
        <f>IF(ED7="",NA(),ED7)</f>
        <v>0.52</v>
      </c>
      <c r="EE6" s="22">
        <f t="shared" ref="EE6:EM6" si="14">IF(EE7="",NA(),EE7)</f>
        <v>0.15</v>
      </c>
      <c r="EF6" s="22">
        <f t="shared" si="14"/>
        <v>0.62</v>
      </c>
      <c r="EG6" s="22">
        <f t="shared" si="14"/>
        <v>0.09</v>
      </c>
      <c r="EH6" s="22">
        <f t="shared" si="14"/>
        <v>0.43</v>
      </c>
      <c r="EI6" s="22">
        <f t="shared" si="14"/>
        <v>0.72</v>
      </c>
      <c r="EJ6" s="22">
        <f t="shared" si="14"/>
        <v>0.66</v>
      </c>
      <c r="EK6" s="22">
        <f t="shared" si="14"/>
        <v>0.67</v>
      </c>
      <c r="EL6" s="22">
        <f t="shared" si="14"/>
        <v>0.62</v>
      </c>
      <c r="EM6" s="22">
        <f t="shared" si="14"/>
        <v>0.6</v>
      </c>
      <c r="EN6" s="21" t="str">
        <f>IF(EN7="","",IF(EN7="-","【-】","【"&amp;SUBSTITUTE(TEXT(EN7,"#,##0.00"),"-","△")&amp;"】"))</f>
        <v>【0.67】</v>
      </c>
    </row>
    <row r="7" spans="1:144" s="23" customFormat="1" x14ac:dyDescent="0.15">
      <c r="A7" s="15"/>
      <c r="B7" s="24">
        <v>2022</v>
      </c>
      <c r="C7" s="24">
        <v>472085</v>
      </c>
      <c r="D7" s="24">
        <v>46</v>
      </c>
      <c r="E7" s="24">
        <v>1</v>
      </c>
      <c r="F7" s="24">
        <v>0</v>
      </c>
      <c r="G7" s="24">
        <v>1</v>
      </c>
      <c r="H7" s="24" t="s">
        <v>93</v>
      </c>
      <c r="I7" s="24" t="s">
        <v>94</v>
      </c>
      <c r="J7" s="24" t="s">
        <v>95</v>
      </c>
      <c r="K7" s="24" t="s">
        <v>96</v>
      </c>
      <c r="L7" s="24" t="s">
        <v>97</v>
      </c>
      <c r="M7" s="24" t="s">
        <v>98</v>
      </c>
      <c r="N7" s="25" t="s">
        <v>99</v>
      </c>
      <c r="O7" s="25">
        <v>96.87</v>
      </c>
      <c r="P7" s="25">
        <v>100</v>
      </c>
      <c r="Q7" s="25">
        <v>3245</v>
      </c>
      <c r="R7" s="25">
        <v>115702</v>
      </c>
      <c r="S7" s="25">
        <v>19.440000000000001</v>
      </c>
      <c r="T7" s="25">
        <v>5951.75</v>
      </c>
      <c r="U7" s="25">
        <v>114868</v>
      </c>
      <c r="V7" s="25">
        <v>19.440000000000001</v>
      </c>
      <c r="W7" s="25">
        <v>5908.85</v>
      </c>
      <c r="X7" s="25">
        <v>107.03</v>
      </c>
      <c r="Y7" s="25">
        <v>108.29</v>
      </c>
      <c r="Z7" s="25">
        <v>105.85</v>
      </c>
      <c r="AA7" s="25">
        <v>110.5</v>
      </c>
      <c r="AB7" s="25">
        <v>107.9</v>
      </c>
      <c r="AC7" s="25">
        <v>113.82</v>
      </c>
      <c r="AD7" s="25">
        <v>112.82</v>
      </c>
      <c r="AE7" s="25">
        <v>111.21</v>
      </c>
      <c r="AF7" s="25">
        <v>111.89</v>
      </c>
      <c r="AG7" s="25">
        <v>109.99</v>
      </c>
      <c r="AH7" s="25">
        <v>108.7</v>
      </c>
      <c r="AI7" s="25">
        <v>0</v>
      </c>
      <c r="AJ7" s="25">
        <v>0</v>
      </c>
      <c r="AK7" s="25">
        <v>0</v>
      </c>
      <c r="AL7" s="25">
        <v>0</v>
      </c>
      <c r="AM7" s="25">
        <v>0</v>
      </c>
      <c r="AN7" s="25">
        <v>0</v>
      </c>
      <c r="AO7" s="25">
        <v>0</v>
      </c>
      <c r="AP7" s="25">
        <v>0</v>
      </c>
      <c r="AQ7" s="25">
        <v>0.45</v>
      </c>
      <c r="AR7" s="25">
        <v>0</v>
      </c>
      <c r="AS7" s="25">
        <v>1.34</v>
      </c>
      <c r="AT7" s="25">
        <v>820.48</v>
      </c>
      <c r="AU7" s="25">
        <v>701.38</v>
      </c>
      <c r="AV7" s="25">
        <v>707.47</v>
      </c>
      <c r="AW7" s="25">
        <v>845.21</v>
      </c>
      <c r="AX7" s="25">
        <v>1056.0899999999999</v>
      </c>
      <c r="AY7" s="25">
        <v>335.6</v>
      </c>
      <c r="AZ7" s="25">
        <v>358.91</v>
      </c>
      <c r="BA7" s="25">
        <v>360.96</v>
      </c>
      <c r="BB7" s="25">
        <v>351.29</v>
      </c>
      <c r="BC7" s="25">
        <v>364.24</v>
      </c>
      <c r="BD7" s="25">
        <v>252.29</v>
      </c>
      <c r="BE7" s="25">
        <v>8.6</v>
      </c>
      <c r="BF7" s="25">
        <v>6.4</v>
      </c>
      <c r="BG7" s="25">
        <v>4.84</v>
      </c>
      <c r="BH7" s="25">
        <v>2.86</v>
      </c>
      <c r="BI7" s="25">
        <v>1.35</v>
      </c>
      <c r="BJ7" s="25">
        <v>258.26</v>
      </c>
      <c r="BK7" s="25">
        <v>247.27</v>
      </c>
      <c r="BL7" s="25">
        <v>239.18</v>
      </c>
      <c r="BM7" s="25">
        <v>236.29</v>
      </c>
      <c r="BN7" s="25">
        <v>238.77</v>
      </c>
      <c r="BO7" s="25">
        <v>268.07</v>
      </c>
      <c r="BP7" s="25">
        <v>101.72</v>
      </c>
      <c r="BQ7" s="25">
        <v>104.13</v>
      </c>
      <c r="BR7" s="25">
        <v>97.36</v>
      </c>
      <c r="BS7" s="25">
        <v>107.49</v>
      </c>
      <c r="BT7" s="25">
        <v>104.37</v>
      </c>
      <c r="BU7" s="25">
        <v>106.07</v>
      </c>
      <c r="BV7" s="25">
        <v>105.34</v>
      </c>
      <c r="BW7" s="25">
        <v>101.89</v>
      </c>
      <c r="BX7" s="25">
        <v>104.33</v>
      </c>
      <c r="BY7" s="25">
        <v>98.85</v>
      </c>
      <c r="BZ7" s="25">
        <v>97.47</v>
      </c>
      <c r="CA7" s="25">
        <v>174.43</v>
      </c>
      <c r="CB7" s="25">
        <v>172.42</v>
      </c>
      <c r="CC7" s="25">
        <v>168.46</v>
      </c>
      <c r="CD7" s="25">
        <v>165.24</v>
      </c>
      <c r="CE7" s="25">
        <v>170.24</v>
      </c>
      <c r="CF7" s="25">
        <v>159.22</v>
      </c>
      <c r="CG7" s="25">
        <v>159.6</v>
      </c>
      <c r="CH7" s="25">
        <v>156.32</v>
      </c>
      <c r="CI7" s="25">
        <v>157.4</v>
      </c>
      <c r="CJ7" s="25">
        <v>162.61000000000001</v>
      </c>
      <c r="CK7" s="25">
        <v>174.75</v>
      </c>
      <c r="CL7" s="25">
        <v>78.28</v>
      </c>
      <c r="CM7" s="25">
        <v>80.75</v>
      </c>
      <c r="CN7" s="25">
        <v>81.41</v>
      </c>
      <c r="CO7" s="25">
        <v>79.989999999999995</v>
      </c>
      <c r="CP7" s="25">
        <v>78.81</v>
      </c>
      <c r="CQ7" s="25">
        <v>62.83</v>
      </c>
      <c r="CR7" s="25">
        <v>62.05</v>
      </c>
      <c r="CS7" s="25">
        <v>63.23</v>
      </c>
      <c r="CT7" s="25">
        <v>62.59</v>
      </c>
      <c r="CU7" s="25">
        <v>61.81</v>
      </c>
      <c r="CV7" s="25">
        <v>59.97</v>
      </c>
      <c r="CW7" s="25">
        <v>92.74</v>
      </c>
      <c r="CX7" s="25">
        <v>92.67</v>
      </c>
      <c r="CY7" s="25">
        <v>93.89</v>
      </c>
      <c r="CZ7" s="25">
        <v>94.97</v>
      </c>
      <c r="DA7" s="25">
        <v>95.34</v>
      </c>
      <c r="DB7" s="25">
        <v>88.86</v>
      </c>
      <c r="DC7" s="25">
        <v>89.11</v>
      </c>
      <c r="DD7" s="25">
        <v>89.35</v>
      </c>
      <c r="DE7" s="25">
        <v>89.7</v>
      </c>
      <c r="DF7" s="25">
        <v>89.24</v>
      </c>
      <c r="DG7" s="25">
        <v>89.76</v>
      </c>
      <c r="DH7" s="25">
        <v>51.33</v>
      </c>
      <c r="DI7" s="25">
        <v>52.47</v>
      </c>
      <c r="DJ7" s="25">
        <v>52.96</v>
      </c>
      <c r="DK7" s="25">
        <v>54.47</v>
      </c>
      <c r="DL7" s="25">
        <v>54.58</v>
      </c>
      <c r="DM7" s="25">
        <v>47.89</v>
      </c>
      <c r="DN7" s="25">
        <v>48.69</v>
      </c>
      <c r="DO7" s="25">
        <v>49.62</v>
      </c>
      <c r="DP7" s="25">
        <v>50.5</v>
      </c>
      <c r="DQ7" s="25">
        <v>51.28</v>
      </c>
      <c r="DR7" s="25">
        <v>51.51</v>
      </c>
      <c r="DS7" s="25">
        <v>7.39</v>
      </c>
      <c r="DT7" s="25">
        <v>14.39</v>
      </c>
      <c r="DU7" s="25">
        <v>18.829999999999998</v>
      </c>
      <c r="DV7" s="25">
        <v>22.75</v>
      </c>
      <c r="DW7" s="25">
        <v>27.34</v>
      </c>
      <c r="DX7" s="25">
        <v>16.899999999999999</v>
      </c>
      <c r="DY7" s="25">
        <v>18.260000000000002</v>
      </c>
      <c r="DZ7" s="25">
        <v>19.510000000000002</v>
      </c>
      <c r="EA7" s="25">
        <v>21.19</v>
      </c>
      <c r="EB7" s="25">
        <v>22.64</v>
      </c>
      <c r="EC7" s="25">
        <v>23.75</v>
      </c>
      <c r="ED7" s="25">
        <v>0.52</v>
      </c>
      <c r="EE7" s="25">
        <v>0.15</v>
      </c>
      <c r="EF7" s="25">
        <v>0.62</v>
      </c>
      <c r="EG7" s="25">
        <v>0.09</v>
      </c>
      <c r="EH7" s="25">
        <v>0.43</v>
      </c>
      <c r="EI7" s="25">
        <v>0.72</v>
      </c>
      <c r="EJ7" s="25">
        <v>0.66</v>
      </c>
      <c r="EK7" s="25">
        <v>0.67</v>
      </c>
      <c r="EL7" s="25">
        <v>0.62</v>
      </c>
      <c r="EM7" s="25">
        <v>0.6</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下地 崇瑛</cp:lastModifiedBy>
  <dcterms:created xsi:type="dcterms:W3CDTF">2023-12-05T01:03:11Z</dcterms:created>
  <dcterms:modified xsi:type="dcterms:W3CDTF">2024-01-18T00:30:57Z</dcterms:modified>
  <cp:category/>
</cp:coreProperties>
</file>