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10.160.129.51\fs\section\上-経営企画室\070 経営企画室（下水）\05 調査・報告\R5年度\240202 公営企業に係る経営比較分析表（令和４年度決算）\回答\"/>
    </mc:Choice>
  </mc:AlternateContent>
  <xr:revisionPtr revIDLastSave="0" documentId="13_ncr:1_{9A0A6101-D295-4562-A0CA-E91A90C1D1A3}" xr6:coauthVersionLast="45" xr6:coauthVersionMax="45" xr10:uidLastSave="{00000000-0000-0000-0000-000000000000}"/>
  <workbookProtection workbookAlgorithmName="SHA-512" workbookHashValue="EywOXNryijVtPej43PIDR3PnXB9rLym1GfitoS/pJYitwpYEHRCOMR+OIuqu41+uBQXOB5i8ZQceLnVjWigGkw==" workbookSaltValue="8nZWPUXTQ9kOuEkcx21Mw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W10" i="4" s="1"/>
  <c r="P6" i="5"/>
  <c r="P10" i="4" s="1"/>
  <c r="O6" i="5"/>
  <c r="I10" i="4" s="1"/>
  <c r="N6" i="5"/>
  <c r="B10" i="4" s="1"/>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E85" i="4"/>
  <c r="BB10" i="4"/>
  <c r="AT10" i="4"/>
  <c r="BB8" i="4"/>
  <c r="AT8" i="4"/>
  <c r="AL8" i="4"/>
  <c r="AD8" i="4"/>
  <c r="W8" i="4"/>
  <c r="P8"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<sst xmlns="http://schemas.openxmlformats.org/spreadsheetml/2006/main" count="278" uniqueCount="117">
  <si>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</si>
  <si>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</si>
  <si>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</si>
  <si>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</si>
  <si>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</si>
  <si>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</si>
  <si>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</si>
  <si>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</si>
  <si>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</si>
  <si>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</si>
  <si>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</si>
  <si>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</si>
  <si>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</si>
  <si>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</si>
  <si>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</si>
  <si>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</si>
  <si>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</si>
  <si>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</si>
  <si>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</si>
  <si>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</si>
  <si>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</si>
  <si>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</si>
  <si>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</si>
  <si>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</si>
  <si>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</si>
  <si>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</si>
  <si>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</si>
  <si>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</si>
  <si>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</si>
  <si>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</si>
  <si>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</si>
  <si>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</si>
  <si>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</si>
  <si>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</si>
  <si>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</si>
  <si>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</si>
  <si>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</si>
  <si>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</si>
  <si>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</si>
  <si>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</si>
  <si>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</si>
  <si>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</si>
  <si>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</si>
  <si>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</si>
  <si>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</si>
  <si>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</si>
  <si>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</si>
  <si>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</si>
  <si>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</si>
  <si>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</si>
  <si>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</si>
  <si>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</si>
  <si>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</si>
  <si>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</si>
  <si>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</si>
  <si>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</si>
  <si>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</si>
  <si>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</si>
  <si>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</si>
  <si>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</si>
  <si>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</si>
  <si>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</si>
  <si>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</si>
  <si>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</si>
  <si>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</si>
  <si>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</si>
  <si>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</si>
  <si>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</si>
  <si>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</si>
  <si>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</si>
  <si>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</si>
  <si>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</si>
  <si>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</si>
  <si>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</si>
  <si>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</si>
  <si>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</si>
  <si>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</si>
  <si>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</si>
  <si>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</si>
  <si>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</si>
  <si>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</si>
  <si>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</si>
  <si>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</si>
  <si>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</si>
  <si>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</si>
  <si>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</si>
  <si>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</si>
  <si>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</si>
  <si>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</si>
  <si>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</si>
  <si>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</si>
  <si>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</si>
  <si>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</si>
  <si>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</si>
  <si>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</si>
  <si>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</si>
  <si>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浦添市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</si>
  <si>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</si>
  <si>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</si>
  <si>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</si>
  <si>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</si>
  <si>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</si>
  <si>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</si>
  <si>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</si>
  <si>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</si>
  <si>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</si>
  <si>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</si>
  <si>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</si>
  <si>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</si>
  <si>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</si>
  <si>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</si>
  <si>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</si>
  <si>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</si>
  <si>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</si>
  <si>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①100％を上回っているが、一般会計からの基準外繰入を行っており、使用料の適正化について検討を行わなければならない。
②0％となっているが、基準外繰入を行っていることからその解消に向けた取り組みが必要である。
③短期的な支払い能力を示す流動化比率が100％を上回っているが、現金預金が少ない状況であることから、使用料の適正化について検討を行わなければならない。
④類似団体平均値と比べて低い数値となっているがストックマネジメント計画を策定後、更新工事が始まると上昇する事が予測されるため、その適正度の検討が必要となる。
⑤100％を下回っている状況であり、使用料で賄うべき経費を賄えていないため、使用料の適正化について検討を行わなければならない。
⑥類似団体平均値より低い値となっているが、より一層の経費削減に努めなければならない。
⑦処理場を有していないため、0％となっている。
⑧類似団体平均値をわずかに上回っているが、今後も水洗化を促進するための対策に努める。</t>
    <rPh sb="6" eb="8">
      <t>ウワマワ</t>
    </rPh>
    <rPh sb="14" eb="18">
      <t>イッパンカイケイ</t>
    </rPh>
    <rPh sb="21" eb="26">
      <t>キジュンガイクリイレ</t>
    </rPh>
    <rPh sb="27" eb="28">
      <t>オコナ</t>
    </rPh>
    <rPh sb="33" eb="36">
      <t>シヨウリョウ</t>
    </rPh>
    <rPh sb="37" eb="40">
      <t>テキセイカ</t>
    </rPh>
    <rPh sb="44" eb="46">
      <t>ケントウ</t>
    </rPh>
    <rPh sb="47" eb="48">
      <t>オコナ</t>
    </rPh>
    <rPh sb="70" eb="75">
      <t>キジュンガイクリイレ</t>
    </rPh>
    <rPh sb="76" eb="77">
      <t>オコナ</t>
    </rPh>
    <rPh sb="87" eb="89">
      <t>カイショウ</t>
    </rPh>
    <rPh sb="90" eb="91">
      <t>ム</t>
    </rPh>
    <rPh sb="93" eb="94">
      <t>ト</t>
    </rPh>
    <rPh sb="95" eb="96">
      <t>ク</t>
    </rPh>
    <rPh sb="98" eb="100">
      <t>ヒツヨウ</t>
    </rPh>
    <rPh sb="106" eb="109">
      <t>タンキテキ</t>
    </rPh>
    <rPh sb="110" eb="112">
      <t>シハラ</t>
    </rPh>
    <rPh sb="113" eb="115">
      <t>ノウリョク</t>
    </rPh>
    <rPh sb="116" eb="117">
      <t>シメ</t>
    </rPh>
    <rPh sb="118" eb="123">
      <t>リュウドウカヒリツ</t>
    </rPh>
    <rPh sb="129" eb="131">
      <t>ウワマワ</t>
    </rPh>
    <rPh sb="137" eb="141">
      <t>ゲンキンヨキン</t>
    </rPh>
    <rPh sb="142" eb="143">
      <t>スク</t>
    </rPh>
    <rPh sb="145" eb="147">
      <t>ジョウキョウ</t>
    </rPh>
    <rPh sb="155" eb="158">
      <t>シヨウリョウ</t>
    </rPh>
    <rPh sb="159" eb="162">
      <t>テキセイカ</t>
    </rPh>
    <rPh sb="166" eb="168">
      <t>ケントウ</t>
    </rPh>
    <rPh sb="169" eb="170">
      <t>オコナ</t>
    </rPh>
    <rPh sb="190" eb="191">
      <t>クラ</t>
    </rPh>
    <rPh sb="193" eb="194">
      <t>ヒク</t>
    </rPh>
    <rPh sb="195" eb="197">
      <t>スウチ</t>
    </rPh>
    <rPh sb="214" eb="216">
      <t>ケイカク</t>
    </rPh>
    <rPh sb="217" eb="220">
      <t>サクテイゴ</t>
    </rPh>
    <rPh sb="221" eb="225">
      <t>コウシンコウジ</t>
    </rPh>
    <rPh sb="226" eb="227">
      <t>ハジ</t>
    </rPh>
    <rPh sb="266" eb="268">
      <t>シタマワ</t>
    </rPh>
    <rPh sb="272" eb="274">
      <t>ジョウキョウ</t>
    </rPh>
    <rPh sb="278" eb="281">
      <t>シヨウリョウ</t>
    </rPh>
    <rPh sb="282" eb="283">
      <t>マカナ</t>
    </rPh>
    <rPh sb="286" eb="288">
      <t>ケイヒ</t>
    </rPh>
    <rPh sb="289" eb="290">
      <t>マカナ</t>
    </rPh>
    <rPh sb="298" eb="301">
      <t>シヨウリョウ</t>
    </rPh>
    <rPh sb="302" eb="305">
      <t>テキセイカ</t>
    </rPh>
    <rPh sb="309" eb="311">
      <t>ケントウ</t>
    </rPh>
    <rPh sb="312" eb="313">
      <t>オコナ</t>
    </rPh>
    <rPh sb="325" eb="332">
      <t>ルイジダンタイヘイキンチ</t>
    </rPh>
    <rPh sb="334" eb="335">
      <t>ヒク</t>
    </rPh>
    <rPh sb="336" eb="337">
      <t>アタイ</t>
    </rPh>
    <rPh sb="347" eb="349">
      <t>イッソウ</t>
    </rPh>
    <rPh sb="350" eb="352">
      <t>ケイヒ</t>
    </rPh>
    <rPh sb="352" eb="354">
      <t>サクゲン</t>
    </rPh>
    <rPh sb="355" eb="356">
      <t>ツト</t>
    </rPh>
    <rPh sb="368" eb="371">
      <t>ショリジョウ</t>
    </rPh>
    <rPh sb="372" eb="373">
      <t>ユウ</t>
    </rPh>
    <rPh sb="392" eb="396">
      <t>ルイジダンタイ</t>
    </rPh>
    <rPh sb="396" eb="399">
      <t>ヘイキンチ</t>
    </rPh>
    <rPh sb="404" eb="406">
      <t>ウワマワ</t>
    </rPh>
    <rPh sb="412" eb="414">
      <t>コンゴ</t>
    </rPh>
    <rPh sb="415" eb="418">
      <t>スイセンカ</t>
    </rPh>
    <rPh sb="419" eb="421">
      <t>ソクシン</t>
    </rPh>
    <rPh sb="426" eb="428">
      <t>タイサク</t>
    </rPh>
    <rPh sb="429" eb="430">
      <t>ツト</t>
    </rPh>
    <phoneticPr fontId="4"/>
  </si>
  <si>
    <t>①令和2年度より法適用となり、減価償却が開始しているため、類似団体平均値と比べると低い値となっており、今後の更新工事に備えておかなければならない。
②供用開始時に大規模に整備された管渠の耐用年数に近づいていることから、今後急激に老朽化率が上昇する事が予測される。
③類似団体平均値と比べると低い値であることも鑑み、ストックマネジメント計画の策定を急ぐ必要がある。</t>
    <rPh sb="1" eb="3">
      <t>レイワ</t>
    </rPh>
    <rPh sb="4" eb="6">
      <t>ネンド</t>
    </rPh>
    <rPh sb="75" eb="77">
      <t>キョウヨウ</t>
    </rPh>
    <rPh sb="81" eb="84">
      <t>ダイキボ</t>
    </rPh>
    <rPh sb="85" eb="87">
      <t>セイビ</t>
    </rPh>
    <rPh sb="109" eb="111">
      <t>コンゴ</t>
    </rPh>
    <rPh sb="111" eb="113">
      <t>キュウゲキ</t>
    </rPh>
    <rPh sb="114" eb="117">
      <t>ロウキュウカ</t>
    </rPh>
    <rPh sb="117" eb="118">
      <t>リツ</t>
    </rPh>
    <rPh sb="119" eb="121">
      <t>ジョウショウ</t>
    </rPh>
    <rPh sb="123" eb="124">
      <t>コト</t>
    </rPh>
    <rPh sb="125" eb="127">
      <t>ヨソク</t>
    </rPh>
    <rPh sb="133" eb="140">
      <t>ルイジダンタイヘイキンチ</t>
    </rPh>
    <rPh sb="141" eb="142">
      <t>クラ</t>
    </rPh>
    <rPh sb="145" eb="146">
      <t>ヒク</t>
    </rPh>
    <rPh sb="147" eb="148">
      <t>アタイ</t>
    </rPh>
    <rPh sb="154" eb="155">
      <t>カンガ</t>
    </rPh>
    <rPh sb="167" eb="169">
      <t>ケイカク</t>
    </rPh>
    <rPh sb="170" eb="172">
      <t>サクテイ</t>
    </rPh>
    <rPh sb="173" eb="174">
      <t>イソ</t>
    </rPh>
    <rPh sb="175" eb="177">
      <t>ヒツヨウ</t>
    </rPh>
    <phoneticPr fontId="4"/>
  </si>
  <si>
    <t>　本市下水道事業の経営状況は、基準外繰入金など使用料収入以外の収入で賄われており、使用料収入の確保やさらなる経費削減が必要な状況である。
　それを踏まえ、基準外繰入の削減を目標として、令和5年4月から使用料改定を実施したところである。
　今後は早急にストックマネジメント計画の策定を行い、経営の健全化に向けて中長期的な視野に立った効率的な投資計画と財政計画のバランスを意識した経営戦略の見直しを行っていく。</t>
    <rPh sb="15" eb="18">
      <t>キジュンガイ</t>
    </rPh>
    <rPh sb="73" eb="74">
      <t>フ</t>
    </rPh>
    <rPh sb="77" eb="82">
      <t>キジュンガイクリイレ</t>
    </rPh>
    <rPh sb="83" eb="85">
      <t>サクゲン</t>
    </rPh>
    <rPh sb="86" eb="88">
      <t>モクヒョウ</t>
    </rPh>
    <rPh sb="92" eb="94">
      <t>レイワ</t>
    </rPh>
    <rPh sb="95" eb="96">
      <t>ネン</t>
    </rPh>
    <rPh sb="97" eb="98">
      <t>ガツ</t>
    </rPh>
    <rPh sb="100" eb="105">
      <t>シヨウリョウカイテイ</t>
    </rPh>
    <rPh sb="106" eb="108">
      <t>ジッシ</t>
    </rPh>
    <rPh sb="119" eb="121">
      <t>コンゴ</t>
    </rPh>
    <rPh sb="122" eb="124">
      <t>ソウキュウ</t>
    </rPh>
    <rPh sb="135" eb="137">
      <t>ケイカク</t>
    </rPh>
    <rPh sb="138" eb="140">
      <t>サクテイ</t>
    </rPh>
    <rPh sb="141" eb="142">
      <t>オコナ</t>
    </rPh>
    <rPh sb="188" eb="192">
      <t>ケイエイセンリャク</t>
    </rPh>
    <rPh sb="193" eb="195">
      <t>ミナオ</t>
    </rPh>
    <rPh sb="197" eb="19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</si>
</sst>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0.04</c:v>
                </c:pt>
                <c:pt idx="3" formatCode="#,##0.00;&quot;△&quot;#,##0.00">
                  <c:v>0</c:v>
                </c:pt>
                <c:pt idx="4" formatCode="#,##0.00;&quot;△&quot;#,##0.00">
                  <c:v>0</c:v>
                </c:pt>
              </c:numCache>
            </c:numRef>
          </c:val>
          <c:extLst>
            <c:ext xmlns:c16="http://schemas.microsoft.com/office/drawing/2014/chart" uri="{C3380CC4-5D6E-409C-BE32-E72D297353CC}">
              <c16:uniqueId val="{00000000-71DF-4EF7-995D-51B300A410F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0.19</c:v>
                </c:pt>
                <c:pt idx="3">
                  <c:v>0.19</c:v>
                </c:pt>
                <c:pt idx="4">
                  <c:v>0.21</c:v>
                </c:pt>
              </c:numCache>
            </c:numRef>
          </c:val>
          <c:smooth val="0"/>
          <c:extLst>
            <c:ext xmlns:c16="http://schemas.microsoft.com/office/drawing/2014/chart" uri="{C3380CC4-5D6E-409C-BE32-E72D297353CC}">
              <c16:uniqueId val="{00000001-71DF-4EF7-995D-51B300A410F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19-4876-8890-CA584C23A05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61.7</c:v>
                </c:pt>
                <c:pt idx="3">
                  <c:v>63.04</c:v>
                </c:pt>
                <c:pt idx="4">
                  <c:v>60.55</c:v>
                </c:pt>
              </c:numCache>
            </c:numRef>
          </c:val>
          <c:smooth val="0"/>
          <c:extLst>
            <c:ext xmlns:c16="http://schemas.microsoft.com/office/drawing/2014/chart" uri="{C3380CC4-5D6E-409C-BE32-E72D297353CC}">
              <c16:uniqueId val="{00000001-0E19-4876-8890-CA584C23A05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95.59</c:v>
                </c:pt>
                <c:pt idx="3">
                  <c:v>94.98</c:v>
                </c:pt>
                <c:pt idx="4">
                  <c:v>94.97</c:v>
                </c:pt>
              </c:numCache>
            </c:numRef>
          </c:val>
          <c:extLst>
            <c:ext xmlns:c16="http://schemas.microsoft.com/office/drawing/2014/chart" uri="{C3380CC4-5D6E-409C-BE32-E72D297353CC}">
              <c16:uniqueId val="{00000000-555F-41EB-B95D-352C2FA0B3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94.56</c:v>
                </c:pt>
                <c:pt idx="3">
                  <c:v>94.75</c:v>
                </c:pt>
                <c:pt idx="4">
                  <c:v>94.92</c:v>
                </c:pt>
              </c:numCache>
            </c:numRef>
          </c:val>
          <c:smooth val="0"/>
          <c:extLst>
            <c:ext xmlns:c16="http://schemas.microsoft.com/office/drawing/2014/chart" uri="{C3380CC4-5D6E-409C-BE32-E72D297353CC}">
              <c16:uniqueId val="{00000001-555F-41EB-B95D-352C2FA0B3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102.24</c:v>
                </c:pt>
                <c:pt idx="3">
                  <c:v>103.18</c:v>
                </c:pt>
                <c:pt idx="4">
                  <c:v>103.17</c:v>
                </c:pt>
              </c:numCache>
            </c:numRef>
          </c:val>
          <c:extLst>
            <c:ext xmlns:c16="http://schemas.microsoft.com/office/drawing/2014/chart" uri="{C3380CC4-5D6E-409C-BE32-E72D297353CC}">
              <c16:uniqueId val="{00000000-3875-4B93-8B5B-171B0202257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106.55</c:v>
                </c:pt>
                <c:pt idx="3">
                  <c:v>106.01</c:v>
                </c:pt>
                <c:pt idx="4">
                  <c:v>105.5</c:v>
                </c:pt>
              </c:numCache>
            </c:numRef>
          </c:val>
          <c:smooth val="0"/>
          <c:extLst>
            <c:ext xmlns:c16="http://schemas.microsoft.com/office/drawing/2014/chart" uri="{C3380CC4-5D6E-409C-BE32-E72D297353CC}">
              <c16:uniqueId val="{00000001-3875-4B93-8B5B-171B0202257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4.47</c:v>
                </c:pt>
                <c:pt idx="3">
                  <c:v>8.73</c:v>
                </c:pt>
                <c:pt idx="4">
                  <c:v>10.95</c:v>
                </c:pt>
              </c:numCache>
            </c:numRef>
          </c:val>
          <c:extLst>
            <c:ext xmlns:c16="http://schemas.microsoft.com/office/drawing/2014/chart" uri="{C3380CC4-5D6E-409C-BE32-E72D297353CC}">
              <c16:uniqueId val="{00000000-318A-42F8-827B-178D725B45E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28.87</c:v>
                </c:pt>
                <c:pt idx="3">
                  <c:v>31.34</c:v>
                </c:pt>
                <c:pt idx="4">
                  <c:v>32.909999999999997</c:v>
                </c:pt>
              </c:numCache>
            </c:numRef>
          </c:val>
          <c:smooth val="0"/>
          <c:extLst>
            <c:ext xmlns:c16="http://schemas.microsoft.com/office/drawing/2014/chart" uri="{C3380CC4-5D6E-409C-BE32-E72D297353CC}">
              <c16:uniqueId val="{00000001-318A-42F8-827B-178D725B45E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481-47A1-A125-7B65E822F69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5.64</c:v>
                </c:pt>
                <c:pt idx="3">
                  <c:v>6.43</c:v>
                </c:pt>
                <c:pt idx="4">
                  <c:v>7.75</c:v>
                </c:pt>
              </c:numCache>
            </c:numRef>
          </c:val>
          <c:smooth val="0"/>
          <c:extLst>
            <c:ext xmlns:c16="http://schemas.microsoft.com/office/drawing/2014/chart" uri="{C3380CC4-5D6E-409C-BE32-E72D297353CC}">
              <c16:uniqueId val="{00000001-1481-47A1-A125-7B65E822F69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AE8-4C5C-B0FD-A941387CDA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5.95</c:v>
                </c:pt>
                <c:pt idx="3">
                  <c:v>5.27</c:v>
                </c:pt>
                <c:pt idx="4">
                  <c:v>4.83</c:v>
                </c:pt>
              </c:numCache>
            </c:numRef>
          </c:val>
          <c:smooth val="0"/>
          <c:extLst>
            <c:ext xmlns:c16="http://schemas.microsoft.com/office/drawing/2014/chart" uri="{C3380CC4-5D6E-409C-BE32-E72D297353CC}">
              <c16:uniqueId val="{00000001-BAE8-4C5C-B0FD-A941387CDA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97.98</c:v>
                </c:pt>
                <c:pt idx="3">
                  <c:v>123.41</c:v>
                </c:pt>
                <c:pt idx="4">
                  <c:v>174.74</c:v>
                </c:pt>
              </c:numCache>
            </c:numRef>
          </c:val>
          <c:extLst>
            <c:ext xmlns:c16="http://schemas.microsoft.com/office/drawing/2014/chart" uri="{C3380CC4-5D6E-409C-BE32-E72D297353CC}">
              <c16:uniqueId val="{00000000-6129-4BA4-BD0D-62FC2338D5B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72.930000000000007</c:v>
                </c:pt>
                <c:pt idx="3">
                  <c:v>80.08</c:v>
                </c:pt>
                <c:pt idx="4">
                  <c:v>87.33</c:v>
                </c:pt>
              </c:numCache>
            </c:numRef>
          </c:val>
          <c:smooth val="0"/>
          <c:extLst>
            <c:ext xmlns:c16="http://schemas.microsoft.com/office/drawing/2014/chart" uri="{C3380CC4-5D6E-409C-BE32-E72D297353CC}">
              <c16:uniqueId val="{00000001-6129-4BA4-BD0D-62FC2338D5B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377.85</c:v>
                </c:pt>
                <c:pt idx="3">
                  <c:v>381.59</c:v>
                </c:pt>
                <c:pt idx="4">
                  <c:v>387.88</c:v>
                </c:pt>
              </c:numCache>
            </c:numRef>
          </c:val>
          <c:extLst>
            <c:ext xmlns:c16="http://schemas.microsoft.com/office/drawing/2014/chart" uri="{C3380CC4-5D6E-409C-BE32-E72D297353CC}">
              <c16:uniqueId val="{00000000-69D1-404E-9209-3B6EC05B5C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730.52</c:v>
                </c:pt>
                <c:pt idx="3">
                  <c:v>672.33</c:v>
                </c:pt>
                <c:pt idx="4">
                  <c:v>668.8</c:v>
                </c:pt>
              </c:numCache>
            </c:numRef>
          </c:val>
          <c:smooth val="0"/>
          <c:extLst>
            <c:ext xmlns:c16="http://schemas.microsoft.com/office/drawing/2014/chart" uri="{C3380CC4-5D6E-409C-BE32-E72D297353CC}">
              <c16:uniqueId val="{00000001-69D1-404E-9209-3B6EC05B5C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98.71</c:v>
                </c:pt>
                <c:pt idx="3">
                  <c:v>93.59</c:v>
                </c:pt>
                <c:pt idx="4">
                  <c:v>90.87</c:v>
                </c:pt>
              </c:numCache>
            </c:numRef>
          </c:val>
          <c:extLst>
            <c:ext xmlns:c16="http://schemas.microsoft.com/office/drawing/2014/chart" uri="{C3380CC4-5D6E-409C-BE32-E72D297353CC}">
              <c16:uniqueId val="{00000000-C47B-468E-8312-E71EB398729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98.61</c:v>
                </c:pt>
                <c:pt idx="3">
                  <c:v>98.75</c:v>
                </c:pt>
                <c:pt idx="4">
                  <c:v>98.36</c:v>
                </c:pt>
              </c:numCache>
            </c:numRef>
          </c:val>
          <c:smooth val="0"/>
          <c:extLst>
            <c:ext xmlns:c16="http://schemas.microsoft.com/office/drawing/2014/chart" uri="{C3380CC4-5D6E-409C-BE32-E72D297353CC}">
              <c16:uniqueId val="{00000001-C47B-468E-8312-E71EB398729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83.3</c:v>
                </c:pt>
                <c:pt idx="3">
                  <c:v>87.71</c:v>
                </c:pt>
                <c:pt idx="4">
                  <c:v>91.2</c:v>
                </c:pt>
              </c:numCache>
            </c:numRef>
          </c:val>
          <c:extLst>
            <c:ext xmlns:c16="http://schemas.microsoft.com/office/drawing/2014/chart" uri="{C3380CC4-5D6E-409C-BE32-E72D297353CC}">
              <c16:uniqueId val="{00000000-AA2A-4E49-A193-696A455590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141.24</c:v>
                </c:pt>
                <c:pt idx="3">
                  <c:v>142.03</c:v>
                </c:pt>
                <c:pt idx="4">
                  <c:v>142.11000000000001</c:v>
                </c:pt>
              </c:numCache>
            </c:numRef>
          </c:val>
          <c:smooth val="0"/>
          <c:extLst>
            <c:ext xmlns:c16="http://schemas.microsoft.com/office/drawing/2014/chart" uri="{C3380CC4-5D6E-409C-BE32-E72D297353CC}">
              <c16:uniqueId val="{00000001-AA2A-4E49-A193-696A455590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2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沖縄県　浦添市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Ac1</v>
      </c>
      <c r="X8" s="35"/>
      <c r="Y8" s="35"/>
      <c r="Z8" s="35"/>
      <c r="AA8" s="35"/>
      <c r="AB8" s="35"/>
      <c r="AC8" s="35"/>
      <c r="AD8" s="36" t="str">
        <f>データ!$M$6</f>
        <v>非設置</v>
      </c>
      <c r="AE8" s="36"/>
      <c r="AF8" s="36"/>
      <c r="AG8" s="36"/>
      <c r="AH8" s="36"/>
      <c r="AI8" s="36"/>
      <c r="AJ8" s="36"/>
      <c r="AK8" s="3"/>
      <c r="AL8" s="37">
        <f>データ!S6</f>
        <v>115702</v>
      </c>
      <c r="AM8" s="37"/>
      <c r="AN8" s="37"/>
      <c r="AO8" s="37"/>
      <c r="AP8" s="37"/>
      <c r="AQ8" s="37"/>
      <c r="AR8" s="37"/>
      <c r="AS8" s="37"/>
      <c r="AT8" s="38">
        <f>データ!T6</f>
        <v>19.440000000000001</v>
      </c>
      <c r="AU8" s="38"/>
      <c r="AV8" s="38"/>
      <c r="AW8" s="38"/>
      <c r="AX8" s="38"/>
      <c r="AY8" s="38"/>
      <c r="AZ8" s="38"/>
      <c r="BA8" s="38"/>
      <c r="BB8" s="38">
        <f>データ!U6</f>
        <v>5951.75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74.66</v>
      </c>
      <c r="J10" s="38"/>
      <c r="K10" s="38"/>
      <c r="L10" s="38"/>
      <c r="M10" s="38"/>
      <c r="N10" s="38"/>
      <c r="O10" s="38"/>
      <c r="P10" s="38">
        <f>データ!P6</f>
        <v>97.12</v>
      </c>
      <c r="Q10" s="38"/>
      <c r="R10" s="38"/>
      <c r="S10" s="38"/>
      <c r="T10" s="38"/>
      <c r="U10" s="38"/>
      <c r="V10" s="38"/>
      <c r="W10" s="38">
        <f>データ!Q6</f>
        <v>100</v>
      </c>
      <c r="X10" s="38"/>
      <c r="Y10" s="38"/>
      <c r="Z10" s="38"/>
      <c r="AA10" s="38"/>
      <c r="AB10" s="38"/>
      <c r="AC10" s="38"/>
      <c r="AD10" s="37">
        <f>データ!R6</f>
        <v>1408</v>
      </c>
      <c r="AE10" s="37"/>
      <c r="AF10" s="37"/>
      <c r="AG10" s="37"/>
      <c r="AH10" s="37"/>
      <c r="AI10" s="37"/>
      <c r="AJ10" s="37"/>
      <c r="AK10" s="2"/>
      <c r="AL10" s="37">
        <f>データ!V6</f>
        <v>111564</v>
      </c>
      <c r="AM10" s="37"/>
      <c r="AN10" s="37"/>
      <c r="AO10" s="37"/>
      <c r="AP10" s="37"/>
      <c r="AQ10" s="37"/>
      <c r="AR10" s="37"/>
      <c r="AS10" s="37"/>
      <c r="AT10" s="38">
        <f>データ!W6</f>
        <v>15.97</v>
      </c>
      <c r="AU10" s="38"/>
      <c r="AV10" s="38"/>
      <c r="AW10" s="38"/>
      <c r="AX10" s="38"/>
      <c r="AY10" s="38"/>
      <c r="AZ10" s="38"/>
      <c r="BA10" s="38"/>
      <c r="BB10" s="38">
        <f>データ!X6</f>
        <v>6985.85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116</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SFtICkpPLzPVPMZcjc2EkbmId9hHfgDC673pDKZI3caDI1XePxc2ohB1BreCri+16nemp4qA22IF18p4/4pzIg==" saltValue="ID7Tn+F3/YuuEtpggb6B2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472085</v>
      </c>
      <c r="D6" s="19">
        <f t="shared" si="3"/>
        <v>46</v>
      </c>
      <c r="E6" s="19">
        <f t="shared" si="3"/>
        <v>17</v>
      </c>
      <c r="F6" s="19">
        <f t="shared" si="3"/>
        <v>1</v>
      </c>
      <c r="G6" s="19">
        <f t="shared" si="3"/>
        <v>0</v>
      </c>
      <c r="H6" s="19" t="str">
        <f t="shared" si="3"/>
        <v>沖縄県　浦添市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74.66</v>
      </c>
      <c r="P6" s="20">
        <f t="shared" si="3"/>
        <v>97.12</v>
      </c>
      <c r="Q6" s="20">
        <f t="shared" si="3"/>
        <v>100</v>
      </c>
      <c r="R6" s="20">
        <f t="shared" si="3"/>
        <v>1408</v>
      </c>
      <c r="S6" s="20">
        <f t="shared" si="3"/>
        <v>115702</v>
      </c>
      <c r="T6" s="20">
        <f t="shared" si="3"/>
        <v>19.440000000000001</v>
      </c>
      <c r="U6" s="20">
        <f t="shared" si="3"/>
        <v>5951.75</v>
      </c>
      <c r="V6" s="20">
        <f t="shared" si="3"/>
        <v>111564</v>
      </c>
      <c r="W6" s="20">
        <f t="shared" si="3"/>
        <v>15.97</v>
      </c>
      <c r="X6" s="20">
        <f t="shared" si="3"/>
        <v>6985.85</v>
      </c>
      <c r="Y6" s="21" t="str">
        <f>IF(Y7="",NA(),Y7)</f>
        <v>-</v>
      </c>
      <c r="Z6" s="21" t="str">
        <f t="shared" ref="Z6:AH6" si="4">IF(Z7="",NA(),Z7)</f>
        <v>-</v>
      </c>
      <c r="AA6" s="21">
        <f t="shared" si="4"/>
        <v>102.24</v>
      </c>
      <c r="AB6" s="21">
        <f t="shared" si="4"/>
        <v>103.18</v>
      </c>
      <c r="AC6" s="21">
        <f t="shared" si="4"/>
        <v>103.17</v>
      </c>
      <c r="AD6" s="21" t="str">
        <f t="shared" si="4"/>
        <v>-</v>
      </c>
      <c r="AE6" s="21" t="str">
        <f t="shared" si="4"/>
        <v>-</v>
      </c>
      <c r="AF6" s="21">
        <f t="shared" si="4"/>
        <v>106.55</v>
      </c>
      <c r="AG6" s="21">
        <f t="shared" si="4"/>
        <v>106.01</v>
      </c>
      <c r="AH6" s="21">
        <f t="shared" si="4"/>
        <v>105.5</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5.95</v>
      </c>
      <c r="AR6" s="21">
        <f t="shared" si="5"/>
        <v>5.27</v>
      </c>
      <c r="AS6" s="21">
        <f t="shared" si="5"/>
        <v>4.83</v>
      </c>
      <c r="AT6" s="20" t="str">
        <f>IF(AT7="","",IF(AT7="-","【-】","【"&amp;SUBSTITUTE(TEXT(AT7,"#,##0.00"),"-","△")&amp;"】"))</f>
        <v>【3.15】</v>
      </c>
      <c r="AU6" s="21" t="str">
        <f>IF(AU7="",NA(),AU7)</f>
        <v>-</v>
      </c>
      <c r="AV6" s="21" t="str">
        <f t="shared" ref="AV6:BD6" si="6">IF(AV7="",NA(),AV7)</f>
        <v>-</v>
      </c>
      <c r="AW6" s="21">
        <f t="shared" si="6"/>
        <v>97.98</v>
      </c>
      <c r="AX6" s="21">
        <f t="shared" si="6"/>
        <v>123.41</v>
      </c>
      <c r="AY6" s="21">
        <f t="shared" si="6"/>
        <v>174.74</v>
      </c>
      <c r="AZ6" s="21" t="str">
        <f t="shared" si="6"/>
        <v>-</v>
      </c>
      <c r="BA6" s="21" t="str">
        <f t="shared" si="6"/>
        <v>-</v>
      </c>
      <c r="BB6" s="21">
        <f t="shared" si="6"/>
        <v>72.930000000000007</v>
      </c>
      <c r="BC6" s="21">
        <f t="shared" si="6"/>
        <v>80.08</v>
      </c>
      <c r="BD6" s="21">
        <f t="shared" si="6"/>
        <v>87.33</v>
      </c>
      <c r="BE6" s="20" t="str">
        <f>IF(BE7="","",IF(BE7="-","【-】","【"&amp;SUBSTITUTE(TEXT(BE7,"#,##0.00"),"-","△")&amp;"】"))</f>
        <v>【73.44】</v>
      </c>
      <c r="BF6" s="21" t="str">
        <f>IF(BF7="",NA(),BF7)</f>
        <v>-</v>
      </c>
      <c r="BG6" s="21" t="str">
        <f t="shared" ref="BG6:BO6" si="7">IF(BG7="",NA(),BG7)</f>
        <v>-</v>
      </c>
      <c r="BH6" s="21">
        <f t="shared" si="7"/>
        <v>377.85</v>
      </c>
      <c r="BI6" s="21">
        <f t="shared" si="7"/>
        <v>381.59</v>
      </c>
      <c r="BJ6" s="21">
        <f t="shared" si="7"/>
        <v>387.88</v>
      </c>
      <c r="BK6" s="21" t="str">
        <f t="shared" si="7"/>
        <v>-</v>
      </c>
      <c r="BL6" s="21" t="str">
        <f t="shared" si="7"/>
        <v>-</v>
      </c>
      <c r="BM6" s="21">
        <f t="shared" si="7"/>
        <v>730.52</v>
      </c>
      <c r="BN6" s="21">
        <f t="shared" si="7"/>
        <v>672.33</v>
      </c>
      <c r="BO6" s="21">
        <f t="shared" si="7"/>
        <v>668.8</v>
      </c>
      <c r="BP6" s="20" t="str">
        <f>IF(BP7="","",IF(BP7="-","【-】","【"&amp;SUBSTITUTE(TEXT(BP7,"#,##0.00"),"-","△")&amp;"】"))</f>
        <v>【652.82】</v>
      </c>
      <c r="BQ6" s="21" t="str">
        <f>IF(BQ7="",NA(),BQ7)</f>
        <v>-</v>
      </c>
      <c r="BR6" s="21" t="str">
        <f t="shared" ref="BR6:BZ6" si="8">IF(BR7="",NA(),BR7)</f>
        <v>-</v>
      </c>
      <c r="BS6" s="21">
        <f t="shared" si="8"/>
        <v>98.71</v>
      </c>
      <c r="BT6" s="21">
        <f t="shared" si="8"/>
        <v>93.59</v>
      </c>
      <c r="BU6" s="21">
        <f t="shared" si="8"/>
        <v>90.87</v>
      </c>
      <c r="BV6" s="21" t="str">
        <f t="shared" si="8"/>
        <v>-</v>
      </c>
      <c r="BW6" s="21" t="str">
        <f t="shared" si="8"/>
        <v>-</v>
      </c>
      <c r="BX6" s="21">
        <f t="shared" si="8"/>
        <v>98.61</v>
      </c>
      <c r="BY6" s="21">
        <f t="shared" si="8"/>
        <v>98.75</v>
      </c>
      <c r="BZ6" s="21">
        <f t="shared" si="8"/>
        <v>98.36</v>
      </c>
      <c r="CA6" s="20" t="str">
        <f>IF(CA7="","",IF(CA7="-","【-】","【"&amp;SUBSTITUTE(TEXT(CA7,"#,##0.00"),"-","△")&amp;"】"))</f>
        <v>【97.61】</v>
      </c>
      <c r="CB6" s="21" t="str">
        <f>IF(CB7="",NA(),CB7)</f>
        <v>-</v>
      </c>
      <c r="CC6" s="21" t="str">
        <f t="shared" ref="CC6:CK6" si="9">IF(CC7="",NA(),CC7)</f>
        <v>-</v>
      </c>
      <c r="CD6" s="21">
        <f t="shared" si="9"/>
        <v>83.3</v>
      </c>
      <c r="CE6" s="21">
        <f t="shared" si="9"/>
        <v>87.71</v>
      </c>
      <c r="CF6" s="21">
        <f t="shared" si="9"/>
        <v>91.2</v>
      </c>
      <c r="CG6" s="21" t="str">
        <f t="shared" si="9"/>
        <v>-</v>
      </c>
      <c r="CH6" s="21" t="str">
        <f t="shared" si="9"/>
        <v>-</v>
      </c>
      <c r="CI6" s="21">
        <f t="shared" si="9"/>
        <v>141.24</v>
      </c>
      <c r="CJ6" s="21">
        <f t="shared" si="9"/>
        <v>142.03</v>
      </c>
      <c r="CK6" s="21">
        <f t="shared" si="9"/>
        <v>142.11000000000001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61.7</v>
      </c>
      <c r="CU6" s="21">
        <f t="shared" si="10"/>
        <v>63.04</v>
      </c>
      <c r="CV6" s="21">
        <f t="shared" si="10"/>
        <v>60.55</v>
      </c>
      <c r="CW6" s="20" t="str">
        <f>IF(CW7="","",IF(CW7="-","【-】","【"&amp;SUBSTITUTE(TEXT(CW7,"#,##0.00"),"-","△")&amp;"】"))</f>
        <v>【59.10】</v>
      </c>
      <c r="CX6" s="21" t="str">
        <f>IF(CX7="",NA(),CX7)</f>
        <v>-</v>
      </c>
      <c r="CY6" s="21" t="str">
        <f t="shared" ref="CY6:DG6" si="11">IF(CY7="",NA(),CY7)</f>
        <v>-</v>
      </c>
      <c r="CZ6" s="21">
        <f t="shared" si="11"/>
        <v>95.59</v>
      </c>
      <c r="DA6" s="21">
        <f t="shared" si="11"/>
        <v>94.98</v>
      </c>
      <c r="DB6" s="21">
        <f t="shared" si="11"/>
        <v>94.97</v>
      </c>
      <c r="DC6" s="21" t="str">
        <f t="shared" si="11"/>
        <v>-</v>
      </c>
      <c r="DD6" s="21" t="str">
        <f t="shared" si="11"/>
        <v>-</v>
      </c>
      <c r="DE6" s="21">
        <f t="shared" si="11"/>
        <v>94.56</v>
      </c>
      <c r="DF6" s="21">
        <f t="shared" si="11"/>
        <v>94.75</v>
      </c>
      <c r="DG6" s="21">
        <f t="shared" si="11"/>
        <v>94.92</v>
      </c>
      <c r="DH6" s="20" t="str">
        <f>IF(DH7="","",IF(DH7="-","【-】","【"&amp;SUBSTITUTE(TEXT(DH7,"#,##0.00"),"-","△")&amp;"】"))</f>
        <v>【95.82】</v>
      </c>
      <c r="DI6" s="21" t="str">
        <f>IF(DI7="",NA(),DI7)</f>
        <v>-</v>
      </c>
      <c r="DJ6" s="21" t="str">
        <f t="shared" ref="DJ6:DR6" si="12">IF(DJ7="",NA(),DJ7)</f>
        <v>-</v>
      </c>
      <c r="DK6" s="21">
        <f t="shared" si="12"/>
        <v>4.47</v>
      </c>
      <c r="DL6" s="21">
        <f t="shared" si="12"/>
        <v>8.73</v>
      </c>
      <c r="DM6" s="21">
        <f t="shared" si="12"/>
        <v>10.95</v>
      </c>
      <c r="DN6" s="21" t="str">
        <f t="shared" si="12"/>
        <v>-</v>
      </c>
      <c r="DO6" s="21" t="str">
        <f t="shared" si="12"/>
        <v>-</v>
      </c>
      <c r="DP6" s="21">
        <f t="shared" si="12"/>
        <v>28.87</v>
      </c>
      <c r="DQ6" s="21">
        <f t="shared" si="12"/>
        <v>31.34</v>
      </c>
      <c r="DR6" s="21">
        <f t="shared" si="12"/>
        <v>32.909999999999997</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5.64</v>
      </c>
      <c r="EB6" s="21">
        <f t="shared" si="13"/>
        <v>6.43</v>
      </c>
      <c r="EC6" s="21">
        <f t="shared" si="13"/>
        <v>7.75</v>
      </c>
      <c r="ED6" s="20" t="str">
        <f>IF(ED7="","",IF(ED7="-","【-】","【"&amp;SUBSTITUTE(TEXT(ED7,"#,##0.00"),"-","△")&amp;"】"))</f>
        <v>【7.62】</v>
      </c>
      <c r="EE6" s="21" t="str">
        <f>IF(EE7="",NA(),EE7)</f>
        <v>-</v>
      </c>
      <c r="EF6" s="21" t="str">
        <f t="shared" ref="EF6:EN6" si="14">IF(EF7="",NA(),EF7)</f>
        <v>-</v>
      </c>
      <c r="EG6" s="21">
        <f t="shared" si="14"/>
        <v>0.04</v>
      </c>
      <c r="EH6" s="20">
        <f t="shared" si="14"/>
        <v>0</v>
      </c>
      <c r="EI6" s="20">
        <f t="shared" si="14"/>
        <v>0</v>
      </c>
      <c r="EJ6" s="21" t="str">
        <f t="shared" si="14"/>
        <v>-</v>
      </c>
      <c r="EK6" s="21" t="str">
        <f t="shared" si="14"/>
        <v>-</v>
      </c>
      <c r="EL6" s="21">
        <f t="shared" si="14"/>
        <v>0.19</v>
      </c>
      <c r="EM6" s="21">
        <f t="shared" si="14"/>
        <v>0.19</v>
      </c>
      <c r="EN6" s="21">
        <f t="shared" si="14"/>
        <v>0.21</v>
      </c>
      <c r="EO6" s="20" t="str">
        <f>IF(EO7="","",IF(EO7="-","【-】","【"&amp;SUBSTITUTE(TEXT(EO7,"#,##0.00"),"-","△")&amp;"】"))</f>
        <v>【0.23】</v>
      </c>
    </row>
    <row r="7" spans="1:148" s="22" customFormat="1" x14ac:dyDescent="0.15">
      <c r="A7" s="14"/>
      <c r="B7" s="23">
        <v>2022</v>
      </c>
      <c r="C7" s="23">
        <v>472085</v>
      </c>
      <c r="D7" s="23">
        <v>46</v>
      </c>
      <c r="E7" s="23">
        <v>17</v>
      </c>
      <c r="F7" s="23">
        <v>1</v>
      </c>
      <c r="G7" s="23">
        <v>0</v>
      </c>
      <c r="H7" s="23" t="s">
        <v>96</v>
      </c>
      <c r="I7" s="23" t="s">
        <v>97</v>
      </c>
      <c r="J7" s="23" t="s">
        <v>98</v>
      </c>
      <c r="K7" s="23" t="s">
        <v>99</v>
      </c>
      <c r="L7" s="23" t="s">
        <v>100</v>
      </c>
      <c r="M7" s="23" t="s">
        <v>101</v>
      </c>
      <c r="N7" s="24" t="s">
        <v>102</v>
      </c>
      <c r="O7" s="24">
        <v>74.66</v>
      </c>
      <c r="P7" s="24">
        <v>97.12</v>
      </c>
      <c r="Q7" s="24">
        <v>100</v>
      </c>
      <c r="R7" s="24">
        <v>1408</v>
      </c>
      <c r="S7" s="24">
        <v>115702</v>
      </c>
      <c r="T7" s="24">
        <v>19.440000000000001</v>
      </c>
      <c r="U7" s="24">
        <v>5951.75</v>
      </c>
      <c r="V7" s="24">
        <v>111564</v>
      </c>
      <c r="W7" s="24">
        <v>15.97</v>
      </c>
      <c r="X7" s="24">
        <v>6985.85</v>
      </c>
      <c r="Y7" s="24" t="s">
        <v>102</v>
      </c>
      <c r="Z7" s="24" t="s">
        <v>102</v>
      </c>
      <c r="AA7" s="24">
        <v>102.24</v>
      </c>
      <c r="AB7" s="24">
        <v>103.18</v>
      </c>
      <c r="AC7" s="24">
        <v>103.17</v>
      </c>
      <c r="AD7" s="24" t="s">
        <v>102</v>
      </c>
      <c r="AE7" s="24" t="s">
        <v>102</v>
      </c>
      <c r="AF7" s="24">
        <v>106.55</v>
      </c>
      <c r="AG7" s="24">
        <v>106.01</v>
      </c>
      <c r="AH7" s="24">
        <v>105.5</v>
      </c>
      <c r="AI7" s="24">
        <v>106.11</v>
      </c>
      <c r="AJ7" s="24" t="s">
        <v>102</v>
      </c>
      <c r="AK7" s="24" t="s">
        <v>102</v>
      </c>
      <c r="AL7" s="24">
        <v>0</v>
      </c>
      <c r="AM7" s="24">
        <v>0</v>
      </c>
      <c r="AN7" s="24">
        <v>0</v>
      </c>
      <c r="AO7" s="24" t="s">
        <v>102</v>
      </c>
      <c r="AP7" s="24" t="s">
        <v>102</v>
      </c>
      <c r="AQ7" s="24">
        <v>5.95</v>
      </c>
      <c r="AR7" s="24">
        <v>5.27</v>
      </c>
      <c r="AS7" s="24">
        <v>4.83</v>
      </c>
      <c r="AT7" s="24">
        <v>3.15</v>
      </c>
      <c r="AU7" s="24" t="s">
        <v>102</v>
      </c>
      <c r="AV7" s="24" t="s">
        <v>102</v>
      </c>
      <c r="AW7" s="24">
        <v>97.98</v>
      </c>
      <c r="AX7" s="24">
        <v>123.41</v>
      </c>
      <c r="AY7" s="24">
        <v>174.74</v>
      </c>
      <c r="AZ7" s="24" t="s">
        <v>102</v>
      </c>
      <c r="BA7" s="24" t="s">
        <v>102</v>
      </c>
      <c r="BB7" s="24">
        <v>72.930000000000007</v>
      </c>
      <c r="BC7" s="24">
        <v>80.08</v>
      </c>
      <c r="BD7" s="24">
        <v>87.33</v>
      </c>
      <c r="BE7" s="24">
        <v>73.44</v>
      </c>
      <c r="BF7" s="24" t="s">
        <v>102</v>
      </c>
      <c r="BG7" s="24" t="s">
        <v>102</v>
      </c>
      <c r="BH7" s="24">
        <v>377.85</v>
      </c>
      <c r="BI7" s="24">
        <v>381.59</v>
      </c>
      <c r="BJ7" s="24">
        <v>387.88</v>
      </c>
      <c r="BK7" s="24" t="s">
        <v>102</v>
      </c>
      <c r="BL7" s="24" t="s">
        <v>102</v>
      </c>
      <c r="BM7" s="24">
        <v>730.52</v>
      </c>
      <c r="BN7" s="24">
        <v>672.33</v>
      </c>
      <c r="BO7" s="24">
        <v>668.8</v>
      </c>
      <c r="BP7" s="24">
        <v>652.82000000000005</v>
      </c>
      <c r="BQ7" s="24" t="s">
        <v>102</v>
      </c>
      <c r="BR7" s="24" t="s">
        <v>102</v>
      </c>
      <c r="BS7" s="24">
        <v>98.71</v>
      </c>
      <c r="BT7" s="24">
        <v>93.59</v>
      </c>
      <c r="BU7" s="24">
        <v>90.87</v>
      </c>
      <c r="BV7" s="24" t="s">
        <v>102</v>
      </c>
      <c r="BW7" s="24" t="s">
        <v>102</v>
      </c>
      <c r="BX7" s="24">
        <v>98.61</v>
      </c>
      <c r="BY7" s="24">
        <v>98.75</v>
      </c>
      <c r="BZ7" s="24">
        <v>98.36</v>
      </c>
      <c r="CA7" s="24">
        <v>97.61</v>
      </c>
      <c r="CB7" s="24" t="s">
        <v>102</v>
      </c>
      <c r="CC7" s="24" t="s">
        <v>102</v>
      </c>
      <c r="CD7" s="24">
        <v>83.3</v>
      </c>
      <c r="CE7" s="24">
        <v>87.71</v>
      </c>
      <c r="CF7" s="24">
        <v>91.2</v>
      </c>
      <c r="CG7" s="24" t="s">
        <v>102</v>
      </c>
      <c r="CH7" s="24" t="s">
        <v>102</v>
      </c>
      <c r="CI7" s="24">
        <v>141.24</v>
      </c>
      <c r="CJ7" s="24">
        <v>142.03</v>
      </c>
      <c r="CK7" s="24">
        <v>142.11000000000001</v>
      </c>
      <c r="CL7" s="24">
        <v>138.29</v>
      </c>
      <c r="CM7" s="24" t="s">
        <v>102</v>
      </c>
      <c r="CN7" s="24" t="s">
        <v>102</v>
      </c>
      <c r="CO7" s="24" t="s">
        <v>102</v>
      </c>
      <c r="CP7" s="24" t="s">
        <v>102</v>
      </c>
      <c r="CQ7" s="24" t="s">
        <v>102</v>
      </c>
      <c r="CR7" s="24" t="s">
        <v>102</v>
      </c>
      <c r="CS7" s="24" t="s">
        <v>102</v>
      </c>
      <c r="CT7" s="24">
        <v>61.7</v>
      </c>
      <c r="CU7" s="24">
        <v>63.04</v>
      </c>
      <c r="CV7" s="24">
        <v>60.55</v>
      </c>
      <c r="CW7" s="24">
        <v>59.1</v>
      </c>
      <c r="CX7" s="24" t="s">
        <v>102</v>
      </c>
      <c r="CY7" s="24" t="s">
        <v>102</v>
      </c>
      <c r="CZ7" s="24">
        <v>95.59</v>
      </c>
      <c r="DA7" s="24">
        <v>94.98</v>
      </c>
      <c r="DB7" s="24">
        <v>94.97</v>
      </c>
      <c r="DC7" s="24" t="s">
        <v>102</v>
      </c>
      <c r="DD7" s="24" t="s">
        <v>102</v>
      </c>
      <c r="DE7" s="24">
        <v>94.56</v>
      </c>
      <c r="DF7" s="24">
        <v>94.75</v>
      </c>
      <c r="DG7" s="24">
        <v>94.92</v>
      </c>
      <c r="DH7" s="24">
        <v>95.82</v>
      </c>
      <c r="DI7" s="24" t="s">
        <v>102</v>
      </c>
      <c r="DJ7" s="24" t="s">
        <v>102</v>
      </c>
      <c r="DK7" s="24">
        <v>4.47</v>
      </c>
      <c r="DL7" s="24">
        <v>8.73</v>
      </c>
      <c r="DM7" s="24">
        <v>10.95</v>
      </c>
      <c r="DN7" s="24" t="s">
        <v>102</v>
      </c>
      <c r="DO7" s="24" t="s">
        <v>102</v>
      </c>
      <c r="DP7" s="24">
        <v>28.87</v>
      </c>
      <c r="DQ7" s="24">
        <v>31.34</v>
      </c>
      <c r="DR7" s="24">
        <v>32.909999999999997</v>
      </c>
      <c r="DS7" s="24">
        <v>39.74</v>
      </c>
      <c r="DT7" s="24" t="s">
        <v>102</v>
      </c>
      <c r="DU7" s="24" t="s">
        <v>102</v>
      </c>
      <c r="DV7" s="24">
        <v>0</v>
      </c>
      <c r="DW7" s="24">
        <v>0</v>
      </c>
      <c r="DX7" s="24">
        <v>0</v>
      </c>
      <c r="DY7" s="24" t="s">
        <v>102</v>
      </c>
      <c r="DZ7" s="24" t="s">
        <v>102</v>
      </c>
      <c r="EA7" s="24">
        <v>5.64</v>
      </c>
      <c r="EB7" s="24">
        <v>6.43</v>
      </c>
      <c r="EC7" s="24">
        <v>7.75</v>
      </c>
      <c r="ED7" s="24">
        <v>7.62</v>
      </c>
      <c r="EE7" s="24" t="s">
        <v>102</v>
      </c>
      <c r="EF7" s="24" t="s">
        <v>102</v>
      </c>
      <c r="EG7" s="24">
        <v>0.04</v>
      </c>
      <c r="EH7" s="24">
        <v>0</v>
      </c>
      <c r="EI7" s="24">
        <v>0</v>
      </c>
      <c r="EJ7" s="24" t="s">
        <v>102</v>
      </c>
      <c r="EK7" s="24" t="s">
        <v>102</v>
      </c>
      <c r="EL7" s="24">
        <v>0.19</v>
      </c>
      <c r="EM7" s="24">
        <v>0.19</v>
      </c>
      <c r="EN7" s="24">
        <v>0.21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2023-12-12T00:52:31Z</dcterms:created>
  <dcterms:modified xsi:type="dcterms:W3CDTF">2024-01-29T01:38:04Z</dcterms:modified>
  <cp:category/>
</cp:coreProperties>
</file>