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８年版統計うらそえ\H28\HP掲載用（Excel）\"/>
    </mc:Choice>
  </mc:AlternateContent>
  <bookViews>
    <workbookView xWindow="0" yWindow="0" windowWidth="20490" windowHeight="7770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‐182‐!$A$1:$H$65</definedName>
    <definedName name="_xlnm.Print_Area" localSheetId="2">‐184‐!$A$1:$K$57</definedName>
    <definedName name="_xlnm.Print_Area" localSheetId="3">‐185‐!$L$1:$U$57</definedName>
    <definedName name="_xlnm.Print_Area" localSheetId="6">‐188‐!$A$1:$I$63</definedName>
    <definedName name="_xlnm.Print_Area" localSheetId="7">‐189‐!$A$57:$I$118</definedName>
    <definedName name="_xlnm.Print_Area" localSheetId="8">グラフ!$A$1:$F$61</definedName>
  </definedNames>
  <calcPr calcId="152511"/>
</workbook>
</file>

<file path=xl/calcChain.xml><?xml version="1.0" encoding="utf-8"?>
<calcChain xmlns="http://schemas.openxmlformats.org/spreadsheetml/2006/main">
  <c r="J21" i="7" l="1"/>
  <c r="I21" i="7"/>
  <c r="J20" i="7"/>
  <c r="I20" i="7"/>
  <c r="J17" i="7"/>
  <c r="I17" i="7"/>
  <c r="J15" i="7"/>
  <c r="I15" i="7"/>
  <c r="J14" i="7"/>
  <c r="I14" i="7"/>
  <c r="G7" i="1"/>
  <c r="F22" i="1" l="1"/>
  <c r="G12" i="1"/>
  <c r="G11" i="1"/>
  <c r="G10" i="1"/>
  <c r="G9" i="1"/>
  <c r="G8" i="1"/>
  <c r="G6" i="1"/>
  <c r="G13" i="1"/>
  <c r="G14" i="1"/>
  <c r="G15" i="1"/>
  <c r="G16" i="1"/>
  <c r="D35" i="6" l="1"/>
  <c r="H26" i="6"/>
  <c r="F26" i="6"/>
  <c r="D26" i="6"/>
  <c r="H18" i="6"/>
  <c r="F18" i="6"/>
  <c r="H6" i="6"/>
  <c r="F6" i="6"/>
  <c r="D6" i="6"/>
  <c r="H108" i="8"/>
  <c r="H99" i="8"/>
  <c r="H93" i="8"/>
  <c r="H86" i="8"/>
  <c r="H76" i="8"/>
  <c r="H69" i="8"/>
  <c r="H66" i="8"/>
  <c r="F66" i="8"/>
  <c r="F69" i="8"/>
  <c r="F76" i="8"/>
  <c r="F86" i="8"/>
  <c r="F93" i="8"/>
  <c r="F99" i="8"/>
  <c r="F108" i="8"/>
  <c r="H116" i="8"/>
  <c r="F116" i="8"/>
  <c r="D116" i="8" l="1"/>
  <c r="D7" i="6"/>
  <c r="G7" i="6" s="1"/>
  <c r="D33" i="6"/>
  <c r="I33" i="6" s="1"/>
  <c r="D32" i="6"/>
  <c r="G32" i="6" s="1"/>
  <c r="D13" i="6"/>
  <c r="G13" i="6" s="1"/>
  <c r="G33" i="6" l="1"/>
  <c r="I7" i="6"/>
  <c r="I32" i="6"/>
  <c r="I13" i="6"/>
  <c r="F28" i="1"/>
  <c r="C28" i="1"/>
  <c r="C39" i="5" l="1"/>
  <c r="F39" i="5" s="1"/>
  <c r="C38" i="5"/>
  <c r="F38" i="5" s="1"/>
  <c r="C37" i="5"/>
  <c r="F37" i="5" s="1"/>
  <c r="C36" i="5"/>
  <c r="F36" i="5" s="1"/>
  <c r="C35" i="5"/>
  <c r="F35" i="5" s="1"/>
  <c r="C34" i="5"/>
  <c r="F34" i="5" s="1"/>
  <c r="C33" i="5"/>
  <c r="F33" i="5" s="1"/>
  <c r="C32" i="5"/>
  <c r="F32" i="5" s="1"/>
  <c r="C31" i="5"/>
  <c r="F31" i="5" s="1"/>
  <c r="C30" i="5"/>
  <c r="F30" i="5" s="1"/>
  <c r="C29" i="5"/>
  <c r="F29" i="5" s="1"/>
  <c r="C28" i="5"/>
  <c r="F28" i="5" s="1"/>
  <c r="C27" i="5"/>
  <c r="F27" i="5" s="1"/>
  <c r="C26" i="5"/>
  <c r="F26" i="5" s="1"/>
  <c r="C25" i="5"/>
  <c r="F25" i="5" s="1"/>
  <c r="C24" i="5"/>
  <c r="F24" i="5" s="1"/>
  <c r="C23" i="5"/>
  <c r="F23" i="5" s="1"/>
  <c r="C22" i="5"/>
  <c r="F22" i="5" s="1"/>
  <c r="C21" i="5"/>
  <c r="F21" i="5" s="1"/>
  <c r="C20" i="5"/>
  <c r="F20" i="5" s="1"/>
  <c r="C19" i="5"/>
  <c r="F19" i="5" s="1"/>
  <c r="C18" i="5"/>
  <c r="F18" i="5" s="1"/>
  <c r="C17" i="5"/>
  <c r="F17" i="5" s="1"/>
  <c r="C16" i="5"/>
  <c r="F16" i="5" s="1"/>
  <c r="C15" i="5"/>
  <c r="F15" i="5" s="1"/>
  <c r="C14" i="5"/>
  <c r="F14" i="5" s="1"/>
  <c r="C13" i="5"/>
  <c r="F13" i="5" s="1"/>
  <c r="C12" i="5"/>
  <c r="F12" i="5" s="1"/>
  <c r="C11" i="5"/>
  <c r="F11" i="5" s="1"/>
  <c r="C10" i="5"/>
  <c r="F10" i="5" s="1"/>
  <c r="C9" i="5"/>
  <c r="F9" i="5" s="1"/>
  <c r="C8" i="5"/>
  <c r="F8" i="5" s="1"/>
  <c r="C7" i="5"/>
  <c r="F7" i="5" s="1"/>
  <c r="C6" i="5"/>
  <c r="F6" i="5" s="1"/>
  <c r="C5" i="5"/>
  <c r="G19" i="4"/>
  <c r="F19" i="4"/>
  <c r="E19" i="4"/>
  <c r="D19" i="4"/>
  <c r="G14" i="4"/>
  <c r="F14" i="4"/>
  <c r="E14" i="4"/>
  <c r="D14" i="4"/>
  <c r="G13" i="4"/>
  <c r="F13" i="4"/>
  <c r="E13" i="4"/>
  <c r="D13" i="4"/>
  <c r="G10" i="4"/>
  <c r="F10" i="4"/>
  <c r="E10" i="4"/>
  <c r="D10" i="4"/>
  <c r="G7" i="4"/>
  <c r="F7" i="4"/>
  <c r="E7" i="4"/>
  <c r="D7" i="4"/>
  <c r="G4" i="4"/>
  <c r="F4" i="4"/>
  <c r="E4" i="4"/>
  <c r="D4" i="4"/>
  <c r="B50" i="2"/>
  <c r="B48" i="2"/>
  <c r="B46" i="2"/>
  <c r="B44" i="2"/>
  <c r="B42" i="2"/>
  <c r="B40" i="2"/>
  <c r="B15" i="2"/>
  <c r="B13" i="2"/>
  <c r="B11" i="2"/>
  <c r="B9" i="2"/>
  <c r="B7" i="2"/>
  <c r="B5" i="2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 s="1"/>
  <c r="E22" i="1"/>
  <c r="D22" i="1"/>
  <c r="C15" i="1" l="1"/>
  <c r="C14" i="1"/>
  <c r="C13" i="1"/>
  <c r="C12" i="1"/>
  <c r="C11" i="1"/>
  <c r="C10" i="1"/>
  <c r="C9" i="1"/>
  <c r="C8" i="1"/>
  <c r="C7" i="1"/>
  <c r="C6" i="1"/>
  <c r="F10" i="1" l="1"/>
  <c r="F14" i="1"/>
  <c r="F9" i="1"/>
  <c r="F13" i="1"/>
  <c r="F8" i="1"/>
  <c r="F12" i="1"/>
  <c r="F11" i="1"/>
  <c r="F15" i="1"/>
  <c r="F7" i="1"/>
  <c r="D80" i="8"/>
  <c r="I80" i="8" s="1"/>
  <c r="G80" i="8" l="1"/>
  <c r="G31" i="4" l="1"/>
  <c r="F31" i="4"/>
  <c r="E31" i="4"/>
  <c r="D31" i="4"/>
  <c r="D56" i="6" l="1"/>
  <c r="G56" i="6" s="1"/>
  <c r="D48" i="6"/>
  <c r="G48" i="6" s="1"/>
  <c r="D9" i="6"/>
  <c r="G9" i="6" s="1"/>
  <c r="D57" i="8"/>
  <c r="G57" i="8" s="1"/>
  <c r="D56" i="8"/>
  <c r="I56" i="8" s="1"/>
  <c r="D55" i="8"/>
  <c r="G55" i="8" s="1"/>
  <c r="D54" i="8"/>
  <c r="I54" i="8" s="1"/>
  <c r="D53" i="8"/>
  <c r="G53" i="8" s="1"/>
  <c r="D52" i="8"/>
  <c r="I52" i="8" s="1"/>
  <c r="D51" i="8"/>
  <c r="G51" i="8" s="1"/>
  <c r="D50" i="8"/>
  <c r="I50" i="8" s="1"/>
  <c r="D49" i="8"/>
  <c r="D48" i="8" s="1"/>
  <c r="G48" i="8" s="1"/>
  <c r="H48" i="8"/>
  <c r="F48" i="8"/>
  <c r="D46" i="8"/>
  <c r="I46" i="8" s="1"/>
  <c r="D45" i="8"/>
  <c r="I45" i="8" s="1"/>
  <c r="D44" i="8"/>
  <c r="G44" i="8" s="1"/>
  <c r="D43" i="8"/>
  <c r="G43" i="8" s="1"/>
  <c r="D42" i="8"/>
  <c r="G42" i="8" s="1"/>
  <c r="H41" i="8"/>
  <c r="F41" i="8"/>
  <c r="D39" i="8"/>
  <c r="G39" i="8" s="1"/>
  <c r="D38" i="8"/>
  <c r="I38" i="8" s="1"/>
  <c r="D37" i="8"/>
  <c r="G37" i="8" s="1"/>
  <c r="D36" i="8"/>
  <c r="I36" i="8" s="1"/>
  <c r="D35" i="8"/>
  <c r="G35" i="8" s="1"/>
  <c r="D34" i="8"/>
  <c r="I34" i="8" s="1"/>
  <c r="H33" i="8"/>
  <c r="F33" i="8"/>
  <c r="D31" i="8"/>
  <c r="I31" i="8" s="1"/>
  <c r="D30" i="8"/>
  <c r="G30" i="8" s="1"/>
  <c r="D29" i="8"/>
  <c r="G29" i="8" s="1"/>
  <c r="D28" i="8"/>
  <c r="I28" i="8" s="1"/>
  <c r="D27" i="8"/>
  <c r="I27" i="8" s="1"/>
  <c r="D26" i="8"/>
  <c r="G26" i="8" s="1"/>
  <c r="H25" i="8"/>
  <c r="F25" i="8"/>
  <c r="D23" i="8"/>
  <c r="G23" i="8" s="1"/>
  <c r="D22" i="8"/>
  <c r="G22" i="8" s="1"/>
  <c r="G21" i="8"/>
  <c r="D21" i="8"/>
  <c r="I21" i="8" s="1"/>
  <c r="D20" i="8"/>
  <c r="I20" i="8" s="1"/>
  <c r="D19" i="8"/>
  <c r="G19" i="8" s="1"/>
  <c r="I18" i="8"/>
  <c r="G18" i="8"/>
  <c r="D18" i="8"/>
  <c r="H17" i="8"/>
  <c r="F17" i="8"/>
  <c r="D15" i="8"/>
  <c r="G15" i="8" s="1"/>
  <c r="D14" i="8"/>
  <c r="I14" i="8" s="1"/>
  <c r="D13" i="8"/>
  <c r="I13" i="8" s="1"/>
  <c r="D12" i="8"/>
  <c r="G12" i="8" s="1"/>
  <c r="D11" i="8"/>
  <c r="G11" i="8" s="1"/>
  <c r="D10" i="8"/>
  <c r="G10" i="8" s="1"/>
  <c r="D9" i="8"/>
  <c r="I9" i="8" s="1"/>
  <c r="D8" i="8"/>
  <c r="G8" i="8" s="1"/>
  <c r="D7" i="8"/>
  <c r="G7" i="8" s="1"/>
  <c r="H6" i="8"/>
  <c r="F6" i="8"/>
  <c r="D67" i="8"/>
  <c r="D70" i="8"/>
  <c r="D71" i="8"/>
  <c r="G14" i="8" l="1"/>
  <c r="I43" i="8"/>
  <c r="G46" i="8"/>
  <c r="I10" i="8"/>
  <c r="D17" i="8"/>
  <c r="I29" i="8"/>
  <c r="I35" i="8"/>
  <c r="I39" i="8"/>
  <c r="G54" i="8"/>
  <c r="G36" i="8"/>
  <c r="I22" i="8"/>
  <c r="D41" i="8"/>
  <c r="G41" i="8" s="1"/>
  <c r="G50" i="8"/>
  <c r="G28" i="8"/>
  <c r="G17" i="8"/>
  <c r="I48" i="8"/>
  <c r="I11" i="8"/>
  <c r="D25" i="8"/>
  <c r="I25" i="8" s="1"/>
  <c r="I49" i="8"/>
  <c r="I53" i="8"/>
  <c r="I57" i="8"/>
  <c r="I7" i="8"/>
  <c r="I15" i="8"/>
  <c r="I17" i="8"/>
  <c r="I42" i="8"/>
  <c r="G49" i="8"/>
  <c r="I56" i="6"/>
  <c r="I48" i="6"/>
  <c r="I9" i="6"/>
  <c r="D6" i="8"/>
  <c r="G6" i="8" s="1"/>
  <c r="G9" i="8"/>
  <c r="G13" i="8"/>
  <c r="G20" i="8"/>
  <c r="G27" i="8"/>
  <c r="G31" i="8"/>
  <c r="G34" i="8"/>
  <c r="G38" i="8"/>
  <c r="G45" i="8"/>
  <c r="G52" i="8"/>
  <c r="G56" i="8"/>
  <c r="I12" i="8"/>
  <c r="I19" i="8"/>
  <c r="I23" i="8"/>
  <c r="I26" i="8"/>
  <c r="I30" i="8"/>
  <c r="D33" i="8"/>
  <c r="I33" i="8" s="1"/>
  <c r="I37" i="8"/>
  <c r="I44" i="8"/>
  <c r="I51" i="8"/>
  <c r="I55" i="8"/>
  <c r="I8" i="8"/>
  <c r="D38" i="6"/>
  <c r="I38" i="6" s="1"/>
  <c r="D37" i="6"/>
  <c r="I37" i="6" s="1"/>
  <c r="F35" i="6"/>
  <c r="H31" i="4"/>
  <c r="H14" i="4"/>
  <c r="H19" i="4"/>
  <c r="H10" i="4"/>
  <c r="H7" i="4"/>
  <c r="H4" i="4"/>
  <c r="B52" i="2"/>
  <c r="B17" i="2"/>
  <c r="J40" i="7"/>
  <c r="I40" i="7"/>
  <c r="J39" i="7"/>
  <c r="I39" i="7"/>
  <c r="J19" i="7"/>
  <c r="J18" i="7"/>
  <c r="J16" i="7"/>
  <c r="I19" i="7"/>
  <c r="I18" i="7"/>
  <c r="I16" i="7"/>
  <c r="I8" i="7"/>
  <c r="I9" i="7"/>
  <c r="J5" i="7"/>
  <c r="J6" i="7"/>
  <c r="J7" i="7"/>
  <c r="J8" i="7"/>
  <c r="I5" i="7"/>
  <c r="J9" i="7"/>
  <c r="I7" i="7"/>
  <c r="I6" i="7"/>
  <c r="J38" i="7"/>
  <c r="J37" i="7"/>
  <c r="J36" i="7"/>
  <c r="I38" i="7"/>
  <c r="I37" i="7"/>
  <c r="I36" i="7"/>
  <c r="K36" i="7" s="1"/>
  <c r="D109" i="8"/>
  <c r="I109" i="8" s="1"/>
  <c r="D110" i="8"/>
  <c r="G110" i="8" s="1"/>
  <c r="D111" i="8"/>
  <c r="G111" i="8" s="1"/>
  <c r="D112" i="8"/>
  <c r="I112" i="8" s="1"/>
  <c r="D87" i="8"/>
  <c r="I87" i="8" s="1"/>
  <c r="D88" i="8"/>
  <c r="G88" i="8" s="1"/>
  <c r="D89" i="8"/>
  <c r="I89" i="8" s="1"/>
  <c r="D90" i="8"/>
  <c r="I90" i="8" s="1"/>
  <c r="D91" i="8"/>
  <c r="G91" i="8" s="1"/>
  <c r="D97" i="8"/>
  <c r="G97" i="8" s="1"/>
  <c r="D100" i="8"/>
  <c r="G100" i="8" s="1"/>
  <c r="D101" i="8"/>
  <c r="I101" i="8" s="1"/>
  <c r="D102" i="8"/>
  <c r="G102" i="8" s="1"/>
  <c r="D103" i="8"/>
  <c r="G103" i="8" s="1"/>
  <c r="D104" i="8"/>
  <c r="G104" i="8" s="1"/>
  <c r="D105" i="8"/>
  <c r="I105" i="8" s="1"/>
  <c r="D106" i="8"/>
  <c r="I106" i="8" s="1"/>
  <c r="D77" i="8"/>
  <c r="I77" i="8" s="1"/>
  <c r="D78" i="8"/>
  <c r="G78" i="8" s="1"/>
  <c r="D79" i="8"/>
  <c r="G79" i="8" s="1"/>
  <c r="D81" i="8"/>
  <c r="I81" i="8" s="1"/>
  <c r="D82" i="8"/>
  <c r="I82" i="8" s="1"/>
  <c r="D83" i="8"/>
  <c r="G83" i="8" s="1"/>
  <c r="D74" i="8"/>
  <c r="G74" i="8" s="1"/>
  <c r="D73" i="8"/>
  <c r="I73" i="8" s="1"/>
  <c r="G67" i="8"/>
  <c r="C16" i="1"/>
  <c r="F16" i="1" s="1"/>
  <c r="D96" i="8"/>
  <c r="G96" i="8" s="1"/>
  <c r="D95" i="8"/>
  <c r="I95" i="8" s="1"/>
  <c r="D94" i="8"/>
  <c r="I94" i="8" s="1"/>
  <c r="D69" i="8"/>
  <c r="D66" i="8"/>
  <c r="D60" i="6"/>
  <c r="G60" i="6" s="1"/>
  <c r="D59" i="6"/>
  <c r="I59" i="6" s="1"/>
  <c r="D58" i="6"/>
  <c r="G58" i="6" s="1"/>
  <c r="D57" i="6"/>
  <c r="I57" i="6" s="1"/>
  <c r="D55" i="6"/>
  <c r="I55" i="6" s="1"/>
  <c r="D54" i="6"/>
  <c r="I54" i="6" s="1"/>
  <c r="D53" i="6"/>
  <c r="D52" i="6"/>
  <c r="G52" i="6" s="1"/>
  <c r="H51" i="6"/>
  <c r="F51" i="6"/>
  <c r="D49" i="6"/>
  <c r="G49" i="6" s="1"/>
  <c r="D47" i="6"/>
  <c r="G47" i="6" s="1"/>
  <c r="D46" i="6"/>
  <c r="G46" i="6" s="1"/>
  <c r="D45" i="6"/>
  <c r="G45" i="6" s="1"/>
  <c r="D44" i="6"/>
  <c r="G44" i="6" s="1"/>
  <c r="H43" i="6"/>
  <c r="F43" i="6"/>
  <c r="D41" i="6"/>
  <c r="G41" i="6" s="1"/>
  <c r="D40" i="6"/>
  <c r="G40" i="6" s="1"/>
  <c r="D39" i="6"/>
  <c r="I39" i="6" s="1"/>
  <c r="D36" i="6"/>
  <c r="G36" i="6" s="1"/>
  <c r="H35" i="6"/>
  <c r="D31" i="6"/>
  <c r="I31" i="6" s="1"/>
  <c r="D30" i="6"/>
  <c r="G30" i="6" s="1"/>
  <c r="D29" i="6"/>
  <c r="I29" i="6" s="1"/>
  <c r="D28" i="6"/>
  <c r="I28" i="6" s="1"/>
  <c r="D27" i="6"/>
  <c r="D24" i="6"/>
  <c r="G24" i="6" s="1"/>
  <c r="D23" i="6"/>
  <c r="G23" i="6" s="1"/>
  <c r="D22" i="6"/>
  <c r="G22" i="6" s="1"/>
  <c r="D21" i="6"/>
  <c r="I21" i="6" s="1"/>
  <c r="D20" i="6"/>
  <c r="G20" i="6" s="1"/>
  <c r="D19" i="6"/>
  <c r="D16" i="6"/>
  <c r="I16" i="6" s="1"/>
  <c r="D15" i="6"/>
  <c r="G15" i="6" s="1"/>
  <c r="D14" i="6"/>
  <c r="I14" i="6" s="1"/>
  <c r="D12" i="6"/>
  <c r="I12" i="6" s="1"/>
  <c r="D11" i="6"/>
  <c r="G11" i="6" s="1"/>
  <c r="D10" i="6"/>
  <c r="G10" i="6" s="1"/>
  <c r="D8" i="6"/>
  <c r="I8" i="6" s="1"/>
  <c r="G22" i="1"/>
  <c r="H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I67" i="8"/>
  <c r="I70" i="8"/>
  <c r="G70" i="8"/>
  <c r="I19" i="6" l="1"/>
  <c r="D18" i="6"/>
  <c r="G87" i="8"/>
  <c r="G28" i="6"/>
  <c r="K37" i="7"/>
  <c r="H13" i="4"/>
  <c r="G109" i="8"/>
  <c r="G21" i="6"/>
  <c r="G12" i="6"/>
  <c r="I41" i="8"/>
  <c r="I111" i="8"/>
  <c r="I47" i="7"/>
  <c r="I20" i="6"/>
  <c r="K40" i="7"/>
  <c r="K38" i="7"/>
  <c r="K39" i="7"/>
  <c r="G101" i="8"/>
  <c r="I97" i="8"/>
  <c r="G94" i="8"/>
  <c r="G95" i="8"/>
  <c r="D86" i="8"/>
  <c r="G86" i="8" s="1"/>
  <c r="G77" i="8"/>
  <c r="I74" i="8"/>
  <c r="G73" i="8"/>
  <c r="I6" i="8"/>
  <c r="G33" i="8"/>
  <c r="G25" i="8"/>
  <c r="G57" i="6"/>
  <c r="G37" i="6"/>
  <c r="I58" i="6"/>
  <c r="G55" i="6"/>
  <c r="G38" i="6"/>
  <c r="I52" i="6"/>
  <c r="G19" i="6"/>
  <c r="I23" i="6"/>
  <c r="I15" i="6"/>
  <c r="I44" i="6"/>
  <c r="I36" i="6"/>
  <c r="G112" i="8"/>
  <c r="G105" i="8"/>
  <c r="D99" i="8"/>
  <c r="I102" i="8"/>
  <c r="I100" i="8"/>
  <c r="I103" i="8"/>
  <c r="G89" i="8"/>
  <c r="G90" i="8"/>
  <c r="I88" i="8"/>
  <c r="I91" i="8"/>
  <c r="I83" i="8"/>
  <c r="D76" i="8"/>
  <c r="G76" i="8" s="1"/>
  <c r="G81" i="8"/>
  <c r="G66" i="8"/>
  <c r="I60" i="6"/>
  <c r="D51" i="6"/>
  <c r="I51" i="6" s="1"/>
  <c r="G54" i="6"/>
  <c r="G53" i="6"/>
  <c r="G59" i="6"/>
  <c r="I47" i="6"/>
  <c r="I46" i="6"/>
  <c r="I49" i="6"/>
  <c r="I41" i="6"/>
  <c r="G39" i="6"/>
  <c r="I26" i="6"/>
  <c r="G31" i="6"/>
  <c r="I27" i="6"/>
  <c r="I24" i="6"/>
  <c r="I11" i="6"/>
  <c r="G16" i="6"/>
  <c r="G14" i="6"/>
  <c r="F40" i="5"/>
  <c r="I45" i="7"/>
  <c r="I66" i="8"/>
  <c r="I46" i="7"/>
  <c r="I69" i="8"/>
  <c r="G69" i="8"/>
  <c r="D93" i="8"/>
  <c r="G106" i="8"/>
  <c r="I104" i="8"/>
  <c r="I40" i="6"/>
  <c r="I45" i="6"/>
  <c r="G71" i="8"/>
  <c r="I110" i="8"/>
  <c r="I96" i="8"/>
  <c r="D108" i="8"/>
  <c r="G108" i="8" s="1"/>
  <c r="I10" i="6"/>
  <c r="D43" i="6"/>
  <c r="G43" i="6" s="1"/>
  <c r="I71" i="8"/>
  <c r="I79" i="8"/>
  <c r="I78" i="8"/>
  <c r="G82" i="8"/>
  <c r="I48" i="7"/>
  <c r="G8" i="6"/>
  <c r="I22" i="6"/>
  <c r="G27" i="6"/>
  <c r="G29" i="6"/>
  <c r="I30" i="6"/>
  <c r="I53" i="6"/>
  <c r="D85" i="8" l="1"/>
  <c r="I50" i="7" s="1"/>
  <c r="D117" i="8"/>
  <c r="I6" i="6"/>
  <c r="I44" i="7"/>
  <c r="I86" i="8"/>
  <c r="I49" i="7"/>
  <c r="G26" i="6"/>
  <c r="G6" i="6"/>
  <c r="I99" i="8"/>
  <c r="G99" i="8"/>
  <c r="I76" i="8"/>
  <c r="G51" i="6"/>
  <c r="I18" i="6"/>
  <c r="G18" i="6"/>
  <c r="G35" i="6"/>
  <c r="I35" i="6"/>
  <c r="I51" i="7"/>
  <c r="I108" i="8"/>
  <c r="I43" i="6"/>
  <c r="I93" i="8"/>
  <c r="G93" i="8"/>
  <c r="F117" i="8" l="1"/>
  <c r="H117" i="8"/>
  <c r="I53" i="7"/>
</calcChain>
</file>

<file path=xl/comments1.xml><?xml version="1.0" encoding="utf-8"?>
<comments xmlns="http://schemas.openxmlformats.org/spreadsheetml/2006/main">
  <authors>
    <author>情報政策課</author>
  </authors>
  <commentList>
    <comment ref="A32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情報政策課</author>
  </authors>
  <commentList>
    <comment ref="A2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2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5" authorId="0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<sst xmlns="http://schemas.openxmlformats.org/spreadsheetml/2006/main" count="957" uniqueCount="397">
  <si>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</si>
  <si>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</si>
  <si>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</si>
  <si>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</si>
  <si>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</si>
  <si>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</si>
  <si>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</si>
  <si>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</si>
  <si>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</si>
  <si>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</si>
  <si>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</si>
  <si>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</si>
  <si>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</si>
  <si>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</si>
  <si>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</si>
  <si>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</si>
  <si>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</si>
  <si>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</si>
  <si>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</si>
  <si>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</si>
  <si>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</si>
  <si>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</si>
  <si>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</si>
  <si>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</si>
  <si>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</si>
  <si>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</si>
  <si>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</si>
  <si>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</si>
  <si>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</si>
  <si>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</si>
  <si>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</si>
  <si>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</si>
  <si>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</si>
  <si>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</si>
  <si>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</si>
  <si>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</si>
  <si>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</si>
  <si>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</si>
  <si>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</si>
  <si>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</si>
  <si>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</si>
  <si>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</si>
  <si>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</si>
  <si>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</si>
  <si>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</si>
  <si>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</si>
  <si>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</si>
  <si>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</si>
  <si>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</si>
  <si>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</si>
  <si>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</si>
  <si>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</si>
  <si>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</si>
  <si>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</si>
  <si>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</si>
  <si>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</si>
  <si>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</si>
  <si>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</si>
  <si>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</si>
  <si>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</si>
  <si>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</si>
  <si>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</si>
  <si>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</si>
  <si>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</si>
  <si>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</si>
  <si>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</si>
  <si>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</si>
  <si>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</si>
  <si>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</si>
  <si>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</si>
  <si>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</si>
  <si>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</si>
  <si>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</si>
  <si>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</si>
  <si>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</si>
  <si>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</si>
  <si>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</si>
  <si>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</si>
  <si>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</si>
  <si>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</si>
  <si>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</si>
  <si>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</si>
  <si>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</si>
  <si>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</si>
  <si>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</si>
  <si>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</si>
  <si>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</si>
  <si>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</si>
  <si>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</si>
  <si>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</si>
  <si>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</si>
  <si>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</si>
  <si>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</si>
  <si>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</si>
  <si>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</si>
  <si>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</si>
  <si>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</si>
  <si>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</si>
  <si>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</si>
  <si>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</si>
  <si>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</si>
  <si>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</si>
  <si>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</si>
  <si>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</si>
  <si>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</si>
  <si>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</si>
  <si>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</si>
  <si>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</si>
  <si>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</si>
  <si>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</si>
  <si>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</si>
  <si>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</si>
  <si>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</si>
  <si>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</si>
  <si>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</si>
  <si>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</si>
  <si>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</si>
  <si>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</si>
  <si>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</si>
  <si>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</si>
  <si>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</si>
  <si>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</si>
  <si>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</si>
  <si>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</si>
  <si>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</si>
  <si>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</si>
  <si>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</si>
  <si>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</si>
  <si>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</si>
  <si>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</si>
  <si>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</si>
  <si>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</si>
  <si>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</si>
  <si>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</si>
  <si>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</si>
  <si>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</si>
  <si>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</si>
  <si>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</si>
  <si>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</si>
  <si>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</si>
  <si>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</si>
  <si>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</si>
  <si>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</si>
  <si>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</si>
  <si>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</si>
  <si>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</si>
  <si>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</si>
  <si>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</si>
  <si>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</si>
  <si>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</si>
  <si>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>　18</t>
  </si>
  <si>
    <t>　19</t>
  </si>
  <si>
    <t>　20</t>
  </si>
  <si>
    <t>　21</t>
  </si>
  <si>
    <t>　22</t>
  </si>
  <si>
    <t>　23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</si>
  <si>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</si>
  <si>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</si>
  <si>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</si>
  <si>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</si>
  <si>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</si>
  <si>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</si>
  <si>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</si>
  <si>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</si>
  <si>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</si>
  <si>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</si>
  <si>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</si>
  <si>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</si>
  <si>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</si>
  <si>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</si>
  <si>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</si>
  <si>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</si>
  <si>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</si>
  <si>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</si>
  <si>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</si>
  <si>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</si>
  <si>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</si>
  <si>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</si>
  <si>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</si>
  <si>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</si>
  <si>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</si>
  <si>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</si>
  <si>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</si>
  <si>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</si>
  <si>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</si>
  <si>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</si>
  <si>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</si>
  <si>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</si>
  <si>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</si>
  <si>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</si>
  <si>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</si>
  <si>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</si>
  <si>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</si>
  <si>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</si>
  <si>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</si>
  <si>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</si>
  <si>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</si>
  <si>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</si>
  <si>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</si>
  <si>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</si>
  <si>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</si>
  <si>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</si>
  <si>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</si>
  <si>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</si>
  <si>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</si>
  <si>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</si>
  <si>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</si>
  <si>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</si>
  <si>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</si>
  <si>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</si>
  <si>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</si>
  <si>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</si>
  <si>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</si>
  <si>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</si>
  <si>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</si>
  <si>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</si>
  <si>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</si>
  <si>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</si>
  <si>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</si>
  <si>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</si>
  <si>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</si>
  <si>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</si>
  <si>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</si>
  <si>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</si>
  <si>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</si>
  <si>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指導部</t>
  </si>
  <si>
    <t>学務課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</si>
  <si>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</si>
  <si>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</si>
  <si>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</si>
  <si>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</si>
  <si>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</si>
  <si>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</si>
  <si>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</si>
  <si>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</si>
  <si>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</si>
  <si>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</si>
  <si>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</si>
  <si>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</si>
  <si>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</si>
  <si>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</si>
  <si>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</si>
  <si>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</si>
  <si>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</si>
  <si>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</si>
  <si>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</si>
  <si>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</si>
  <si>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</si>
  <si>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</si>
  <si>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</si>
  <si>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</si>
  <si>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</si>
  <si>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</si>
  <si>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</si>
  <si>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</si>
  <si>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</si>
  <si>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6"/>
  </si>
  <si>
    <t>（96）</t>
    <phoneticPr fontId="26"/>
  </si>
  <si>
    <t>（95）</t>
    <phoneticPr fontId="26"/>
  </si>
  <si>
    <t>（97）</t>
    <phoneticPr fontId="26"/>
  </si>
  <si>
    <t>（98）</t>
    <phoneticPr fontId="26"/>
  </si>
  <si>
    <t>　　16年６月６日</t>
  </si>
  <si>
    <t xml:space="preserve"> 　 20年６月８日</t>
  </si>
  <si>
    <t>　　17年９月11日</t>
  </si>
  <si>
    <t xml:space="preserve"> 　 21年８月30日</t>
  </si>
  <si>
    <t>衆議院議員選挙（選挙区）</t>
    <rPh sb="0" eb="2">
      <t>シュウギ</t>
    </rPh>
    <rPh sb="2" eb="3">
      <t>イン</t>
    </rPh>
    <phoneticPr fontId="26"/>
  </si>
  <si>
    <t>参議院議員選挙（選挙区）</t>
    <phoneticPr fontId="26"/>
  </si>
  <si>
    <t>参議院議員選挙（比例）</t>
    <phoneticPr fontId="26"/>
  </si>
  <si>
    <t>衆議院議員選挙（比例）</t>
    <phoneticPr fontId="26"/>
  </si>
  <si>
    <t>18年９月１日</t>
  </si>
  <si>
    <t>19年９月１日</t>
  </si>
  <si>
    <t>20年９月１日</t>
  </si>
  <si>
    <t>21年９月１日</t>
  </si>
  <si>
    <t>22年９月１日</t>
  </si>
  <si>
    <t>23年９月１日</t>
  </si>
  <si>
    <t>24年９月１日</t>
  </si>
  <si>
    <t>　  17年２月６日</t>
  </si>
  <si>
    <t>　　21年２月８日</t>
  </si>
  <si>
    <t>　　19年７月29日</t>
  </si>
  <si>
    <t xml:space="preserve"> 　 22年７月11日</t>
  </si>
  <si>
    <t>　24</t>
  </si>
  <si>
    <t>定　員</t>
  </si>
  <si>
    <t>立候補　　者数</t>
  </si>
  <si>
    <t>有効  投票数</t>
  </si>
  <si>
    <t>執 行 年 月 日</t>
  </si>
  <si>
    <t>日本維新の会</t>
  </si>
  <si>
    <t>　　25年２月10日</t>
  </si>
  <si>
    <t xml:space="preserve"> 　 14年11月17日</t>
  </si>
  <si>
    <t xml:space="preserve"> 　 18年11月19日</t>
  </si>
  <si>
    <t>　  22年11月28日</t>
  </si>
  <si>
    <t xml:space="preserve"> 　 24年６月10日</t>
  </si>
  <si>
    <t xml:space="preserve"> 　 24年12月16日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</si>
  <si>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</si>
  <si>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</si>
  <si>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</si>
  <si>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（249）  市議会党派別議員数（各年度共３月末現在）</t>
    <rPh sb="18" eb="20">
      <t>ネンド</t>
    </rPh>
    <phoneticPr fontId="26"/>
  </si>
  <si>
    <t>（250）  年齢別市議会議員数（各年度共３月末現在）</t>
    <rPh sb="19" eb="20">
      <t>ド</t>
    </rPh>
    <phoneticPr fontId="26"/>
  </si>
  <si>
    <t>（251）  職業別市議会議員数（各年度共３月末現在）</t>
    <rPh sb="19" eb="20">
      <t>ド</t>
    </rPh>
    <phoneticPr fontId="26"/>
  </si>
  <si>
    <t>（95）選挙人名簿登録者数の推移（Ｐ182参照）</t>
    <phoneticPr fontId="26"/>
  </si>
  <si>
    <t>（96）最近の選挙の執行状況（Ｐ184参照）</t>
    <phoneticPr fontId="26"/>
  </si>
  <si>
    <t>（97）市職員数の推移（Ｐ187参照）</t>
    <phoneticPr fontId="26"/>
  </si>
  <si>
    <t>（98）区分別職員の構成（Ｐ188･189参照）</t>
    <phoneticPr fontId="26"/>
  </si>
  <si>
    <t>（252）  各種選挙の投票及び得票状況</t>
    <phoneticPr fontId="26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</si>
  <si>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</si>
  <si>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</si>
  <si>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6"/>
  </si>
  <si>
    <t>（255）  市職員数の推移（各年共４月１日現在）</t>
    <phoneticPr fontId="26"/>
  </si>
  <si>
    <t>（247）  選挙人名簿登録者数</t>
    <phoneticPr fontId="26"/>
  </si>
  <si>
    <t>（248) 　行政区別選挙人名簿登録者数（各年共９月１日現在）</t>
    <phoneticPr fontId="26"/>
  </si>
  <si>
    <t>（253）  議会の運営状況</t>
    <phoneticPr fontId="26"/>
  </si>
  <si>
    <t>議　　案　　提　　出　　件　　数</t>
    <phoneticPr fontId="26"/>
  </si>
  <si>
    <t>（254）  各種委員会開催日数</t>
    <phoneticPr fontId="26"/>
  </si>
  <si>
    <t>常   任   委   員   会</t>
    <phoneticPr fontId="26"/>
  </si>
  <si>
    <t>　　</t>
    <phoneticPr fontId="26"/>
  </si>
  <si>
    <t>総務委員会</t>
    <phoneticPr fontId="26"/>
  </si>
  <si>
    <t xml:space="preserve">    </t>
    <phoneticPr fontId="26"/>
  </si>
  <si>
    <t>建設委員会</t>
    <phoneticPr fontId="26"/>
  </si>
  <si>
    <t>特   別   委   員   会</t>
    <phoneticPr fontId="26"/>
  </si>
  <si>
    <t>全   員   協   議   会</t>
    <phoneticPr fontId="26"/>
  </si>
  <si>
    <t>議 会  運 営  委 員 会</t>
    <phoneticPr fontId="26"/>
  </si>
  <si>
    <t>そ        の        他</t>
    <phoneticPr fontId="26"/>
  </si>
  <si>
    <t>25</t>
    <phoneticPr fontId="26"/>
  </si>
  <si>
    <t>26</t>
    <phoneticPr fontId="26"/>
  </si>
  <si>
    <t>平成26年</t>
    <phoneticPr fontId="26"/>
  </si>
  <si>
    <t>平成25年</t>
    <phoneticPr fontId="26"/>
  </si>
  <si>
    <t>　25</t>
    <phoneticPr fontId="26"/>
  </si>
  <si>
    <t>　26</t>
    <phoneticPr fontId="26"/>
  </si>
  <si>
    <t>（256） 区分別職員数及び平均年齢（平成26年４月１日現在）</t>
    <phoneticPr fontId="26"/>
  </si>
  <si>
    <t>契約検査課</t>
    <rPh sb="0" eb="2">
      <t>ケイヤク</t>
    </rPh>
    <rPh sb="2" eb="5">
      <t>ケンサカ</t>
    </rPh>
    <phoneticPr fontId="26"/>
  </si>
  <si>
    <t>こども健康課</t>
    <rPh sb="3" eb="5">
      <t>ケンコウ</t>
    </rPh>
    <rPh sb="5" eb="6">
      <t>カ</t>
    </rPh>
    <phoneticPr fontId="26"/>
  </si>
  <si>
    <t>建築指導課</t>
    <rPh sb="2" eb="4">
      <t>シドウ</t>
    </rPh>
    <phoneticPr fontId="26"/>
  </si>
  <si>
    <t>建築営繕課</t>
    <rPh sb="0" eb="2">
      <t>ケンチク</t>
    </rPh>
    <rPh sb="2" eb="4">
      <t>エイゼン</t>
    </rPh>
    <rPh sb="4" eb="5">
      <t>カ</t>
    </rPh>
    <phoneticPr fontId="26"/>
  </si>
  <si>
    <t>健康づくり課</t>
    <phoneticPr fontId="26"/>
  </si>
  <si>
    <t>平成10年11月15日</t>
    <rPh sb="0" eb="2">
      <t>ヘイセイ</t>
    </rPh>
    <rPh sb="4" eb="5">
      <t>ネン</t>
    </rPh>
    <phoneticPr fontId="26"/>
  </si>
  <si>
    <t>　　26年11月16日</t>
    <rPh sb="4" eb="5">
      <t>ネン</t>
    </rPh>
    <rPh sb="7" eb="8">
      <t>ガツ</t>
    </rPh>
    <rPh sb="10" eb="11">
      <t>ニチ</t>
    </rPh>
    <phoneticPr fontId="26"/>
  </si>
  <si>
    <t>　　26年12月14日</t>
    <rPh sb="4" eb="5">
      <t>ネン</t>
    </rPh>
    <rPh sb="7" eb="8">
      <t>ガツ</t>
    </rPh>
    <rPh sb="10" eb="11">
      <t>ニチ</t>
    </rPh>
    <phoneticPr fontId="26"/>
  </si>
  <si>
    <t>平成15年11月９日</t>
    <rPh sb="0" eb="2">
      <t>ヘイセイ</t>
    </rPh>
    <phoneticPr fontId="26"/>
  </si>
  <si>
    <t>維新の党</t>
    <rPh sb="0" eb="2">
      <t>イシン</t>
    </rPh>
    <rPh sb="3" eb="4">
      <t>トウ</t>
    </rPh>
    <phoneticPr fontId="26"/>
  </si>
  <si>
    <t>得票数</t>
    <rPh sb="0" eb="3">
      <t>トクヒョウスウ</t>
    </rPh>
    <phoneticPr fontId="26"/>
  </si>
  <si>
    <t>x</t>
    <phoneticPr fontId="26"/>
  </si>
  <si>
    <t xml:space="preserve">平成15年11月９日 </t>
    <rPh sb="0" eb="2">
      <t>ヘイセイ</t>
    </rPh>
    <phoneticPr fontId="26"/>
  </si>
  <si>
    <t>平   成   27   年</t>
    <phoneticPr fontId="26"/>
  </si>
  <si>
    <t>23</t>
    <phoneticPr fontId="26"/>
  </si>
  <si>
    <t>24</t>
    <phoneticPr fontId="26"/>
  </si>
  <si>
    <t>27</t>
    <phoneticPr fontId="26"/>
  </si>
  <si>
    <t>25</t>
    <phoneticPr fontId="26"/>
  </si>
  <si>
    <t>平成24年</t>
    <phoneticPr fontId="26"/>
  </si>
  <si>
    <t>平成27年</t>
    <phoneticPr fontId="26"/>
  </si>
  <si>
    <t>　27</t>
    <phoneticPr fontId="26"/>
  </si>
  <si>
    <t>情報指令課</t>
    <rPh sb="0" eb="2">
      <t>ジョウホウ</t>
    </rPh>
    <rPh sb="2" eb="4">
      <t>シレイ</t>
    </rPh>
    <rPh sb="4" eb="5">
      <t>カ</t>
    </rPh>
    <phoneticPr fontId="26"/>
  </si>
  <si>
    <t>招集</t>
    <rPh sb="0" eb="2">
      <t>ショウシュウ</t>
    </rPh>
    <phoneticPr fontId="26"/>
  </si>
  <si>
    <t>25年９月１日</t>
  </si>
  <si>
    <t>26年９月１日</t>
  </si>
  <si>
    <t>27年９月１日</t>
  </si>
  <si>
    <t>28年９月１日</t>
    <phoneticPr fontId="26"/>
  </si>
  <si>
    <t>(平成18年＝100)</t>
    <phoneticPr fontId="26"/>
  </si>
  <si>
    <t>平   成   28   年</t>
    <phoneticPr fontId="26"/>
  </si>
  <si>
    <t>平成22年度</t>
    <phoneticPr fontId="26"/>
  </si>
  <si>
    <t>28</t>
    <phoneticPr fontId="26"/>
  </si>
  <si>
    <t>23</t>
    <phoneticPr fontId="26"/>
  </si>
  <si>
    <t>平成28年</t>
    <phoneticPr fontId="26"/>
  </si>
  <si>
    <t xml:space="preserve"> 昭和56年</t>
    <rPh sb="1" eb="3">
      <t>ショウワ</t>
    </rPh>
    <rPh sb="5" eb="6">
      <t>ネン</t>
    </rPh>
    <phoneticPr fontId="26"/>
  </si>
  <si>
    <t>　28</t>
    <phoneticPr fontId="26"/>
  </si>
  <si>
    <t>△9</t>
    <phoneticPr fontId="26"/>
  </si>
  <si>
    <t>（256） 区分別職員数及び平均年齢（平成28年４月１日現在）</t>
    <phoneticPr fontId="26"/>
  </si>
  <si>
    <t>県営港川団地</t>
    <rPh sb="0" eb="2">
      <t>ケンエイ</t>
    </rPh>
    <rPh sb="2" eb="4">
      <t>ミナトガワ</t>
    </rPh>
    <rPh sb="4" eb="6">
      <t>ダンチ</t>
    </rPh>
    <phoneticPr fontId="26"/>
  </si>
  <si>
    <t>財産管理課</t>
    <rPh sb="0" eb="2">
      <t>ザイサン</t>
    </rPh>
    <rPh sb="2" eb="4">
      <t>カンリ</t>
    </rPh>
    <rPh sb="4" eb="5">
      <t>カ</t>
    </rPh>
    <phoneticPr fontId="26"/>
  </si>
  <si>
    <t>産業振興課</t>
    <rPh sb="0" eb="2">
      <t>サンギョウ</t>
    </rPh>
    <rPh sb="2" eb="5">
      <t>シンコウカ</t>
    </rPh>
    <phoneticPr fontId="26"/>
  </si>
  <si>
    <t>観光振興課</t>
    <rPh sb="0" eb="2">
      <t>カンコウ</t>
    </rPh>
    <rPh sb="2" eb="5">
      <t>シンコウカ</t>
    </rPh>
    <phoneticPr fontId="26"/>
  </si>
  <si>
    <t>地域支援課</t>
    <phoneticPr fontId="26"/>
  </si>
  <si>
    <t>介護保険課</t>
    <rPh sb="0" eb="2">
      <t>カイゴ</t>
    </rPh>
    <rPh sb="2" eb="4">
      <t>ホケン</t>
    </rPh>
    <rPh sb="4" eb="5">
      <t>カ</t>
    </rPh>
    <phoneticPr fontId="26"/>
  </si>
  <si>
    <t>(部長等）</t>
    <rPh sb="1" eb="3">
      <t>ブチョウ</t>
    </rPh>
    <rPh sb="3" eb="4">
      <t>トウ</t>
    </rPh>
    <phoneticPr fontId="26"/>
  </si>
  <si>
    <t>図書館</t>
    <phoneticPr fontId="26"/>
  </si>
  <si>
    <t>美術館</t>
    <rPh sb="0" eb="3">
      <t>ビジュツカン</t>
    </rPh>
    <phoneticPr fontId="26"/>
  </si>
  <si>
    <t>平成13年２月11日</t>
    <phoneticPr fontId="26"/>
  </si>
  <si>
    <t>　　29年２月12日</t>
    <phoneticPr fontId="26"/>
  </si>
  <si>
    <t>平成13年２月11日</t>
    <phoneticPr fontId="26"/>
  </si>
  <si>
    <t>平成12年６月11日</t>
    <phoneticPr fontId="26"/>
  </si>
  <si>
    <t xml:space="preserve"> 　 28年６月５日</t>
    <phoneticPr fontId="26"/>
  </si>
  <si>
    <t>平成19年４月22日</t>
    <phoneticPr fontId="26"/>
  </si>
  <si>
    <t xml:space="preserve"> 　 28年７月10日</t>
    <phoneticPr fontId="26"/>
  </si>
  <si>
    <t>平成16年７月11日</t>
    <phoneticPr fontId="26"/>
  </si>
  <si>
    <t xml:space="preserve">  　平成28年3月より、民主党は「民進党」に改称した。</t>
    <rPh sb="3" eb="5">
      <t>ヘイセイ</t>
    </rPh>
    <rPh sb="7" eb="8">
      <t>ネン</t>
    </rPh>
    <rPh sb="9" eb="10">
      <t>ガツ</t>
    </rPh>
    <rPh sb="13" eb="16">
      <t>ミンシュトウ</t>
    </rPh>
    <rPh sb="18" eb="21">
      <t>ミンシントウ</t>
    </rPh>
    <rPh sb="23" eb="25">
      <t>カイショウ</t>
    </rPh>
    <phoneticPr fontId="26"/>
  </si>
  <si>
    <t>民主党
(民進党)</t>
    <rPh sb="5" eb="8">
      <t>ミンシントウ</t>
    </rPh>
    <phoneticPr fontId="26"/>
  </si>
  <si>
    <t>平成24年</t>
    <rPh sb="0" eb="2">
      <t>ヘイセイ</t>
    </rPh>
    <phoneticPr fontId="26"/>
  </si>
  <si>
    <t>25年</t>
    <phoneticPr fontId="26"/>
  </si>
  <si>
    <t>26年</t>
  </si>
  <si>
    <t>27年</t>
  </si>
  <si>
    <t>28年</t>
  </si>
  <si>
    <t>25年</t>
    <phoneticPr fontId="26"/>
  </si>
  <si>
    <t>社会
民主党</t>
    <phoneticPr fontId="26"/>
  </si>
  <si>
    <t>日本
共産党</t>
    <phoneticPr fontId="26"/>
  </si>
  <si>
    <t>日本
維新の会</t>
    <rPh sb="0" eb="2">
      <t>ニホン</t>
    </rPh>
    <rPh sb="3" eb="5">
      <t>イシン</t>
    </rPh>
    <rPh sb="6" eb="7">
      <t>カイ</t>
    </rPh>
    <phoneticPr fontId="26"/>
  </si>
  <si>
    <t>自由
民主党</t>
    <phoneticPr fontId="26"/>
  </si>
  <si>
    <t>現 在 数</t>
    <phoneticPr fontId="26"/>
  </si>
  <si>
    <t>現　　在  　数</t>
    <phoneticPr fontId="26"/>
  </si>
  <si>
    <t>ⅩⅤ 選挙及び市職員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</si>
</sst>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#,##0\ ;&quot;r△ &quot;#,##0"/>
  </numFmts>
  <fonts count="5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5" fillId="0" borderId="0" applyFill="0" applyBorder="0" applyAlignment="0" applyProtection="0"/>
    <xf numFmtId="0" fontId="25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76">
    <xf numFmtId="0" fontId="0" fillId="0" borderId="0" xfId="0"/>
    <xf numFmtId="0" fontId="18" fillId="0" borderId="0" xfId="0" applyFont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0" fillId="0" borderId="14" xfId="0" applyBorder="1"/>
    <xf numFmtId="0" fontId="0" fillId="0" borderId="0" xfId="0" applyFill="1"/>
    <xf numFmtId="49" fontId="18" fillId="0" borderId="14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right" vertical="center"/>
    </xf>
    <xf numFmtId="0" fontId="0" fillId="0" borderId="0" xfId="0" applyNumberFormat="1"/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27" fillId="0" borderId="0" xfId="0" applyNumberFormat="1" applyFont="1"/>
    <xf numFmtId="0" fontId="27" fillId="0" borderId="0" xfId="0" applyFont="1"/>
    <xf numFmtId="49" fontId="28" fillId="0" borderId="14" xfId="0" applyNumberFormat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right" vertical="center"/>
    </xf>
    <xf numFmtId="0" fontId="27" fillId="0" borderId="14" xfId="0" applyFont="1" applyBorder="1"/>
    <xf numFmtId="0" fontId="27" fillId="0" borderId="14" xfId="0" applyFont="1" applyFill="1" applyBorder="1"/>
    <xf numFmtId="49" fontId="28" fillId="0" borderId="12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right" vertical="center"/>
    </xf>
    <xf numFmtId="177" fontId="18" fillId="0" borderId="35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30" fillId="0" borderId="0" xfId="0" applyNumberFormat="1" applyFont="1" applyFill="1" applyBorder="1" applyAlignment="1">
      <alignment horizontal="right" vertical="center"/>
    </xf>
    <xf numFmtId="179" fontId="30" fillId="0" borderId="0" xfId="0" applyNumberFormat="1" applyFont="1" applyFill="1" applyBorder="1" applyAlignment="1">
      <alignment horizontal="right" vertical="center"/>
    </xf>
    <xf numFmtId="180" fontId="30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distributed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6" xfId="0" applyFont="1" applyFill="1" applyBorder="1"/>
    <xf numFmtId="0" fontId="18" fillId="0" borderId="21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Fill="1" applyAlignment="1">
      <alignment vertical="center"/>
    </xf>
    <xf numFmtId="0" fontId="18" fillId="0" borderId="37" xfId="0" applyFont="1" applyFill="1" applyBorder="1"/>
    <xf numFmtId="186" fontId="18" fillId="0" borderId="22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30" fillId="0" borderId="13" xfId="0" applyNumberFormat="1" applyFont="1" applyFill="1" applyBorder="1" applyAlignment="1">
      <alignment horizontal="right" vertical="center"/>
    </xf>
    <xf numFmtId="180" fontId="30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0" fillId="0" borderId="17" xfId="0" applyBorder="1"/>
    <xf numFmtId="177" fontId="18" fillId="0" borderId="35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right" vertical="center"/>
    </xf>
    <xf numFmtId="49" fontId="34" fillId="0" borderId="12" xfId="0" applyNumberFormat="1" applyFont="1" applyBorder="1" applyAlignment="1">
      <alignment horizontal="left" vertical="top"/>
    </xf>
    <xf numFmtId="49" fontId="23" fillId="0" borderId="12" xfId="0" applyNumberFormat="1" applyFont="1" applyBorder="1" applyAlignment="1">
      <alignment horizontal="left" vertical="top"/>
    </xf>
    <xf numFmtId="0" fontId="36" fillId="0" borderId="0" xfId="0" applyFont="1" applyFill="1" applyAlignment="1">
      <alignment vertical="center"/>
    </xf>
    <xf numFmtId="0" fontId="36" fillId="0" borderId="0" xfId="0" applyFont="1" applyFill="1"/>
    <xf numFmtId="0" fontId="36" fillId="0" borderId="0" xfId="0" applyFont="1" applyFill="1" applyAlignment="1">
      <alignment vertical="top"/>
    </xf>
    <xf numFmtId="0" fontId="36" fillId="0" borderId="0" xfId="0" applyFont="1" applyFill="1" applyBorder="1" applyAlignment="1">
      <alignment horizontal="right"/>
    </xf>
    <xf numFmtId="0" fontId="36" fillId="0" borderId="22" xfId="0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7" fillId="0" borderId="0" xfId="0" applyFont="1" applyFill="1" applyAlignment="1">
      <alignment horizontal="right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49" fontId="37" fillId="0" borderId="21" xfId="0" applyNumberFormat="1" applyFont="1" applyFill="1" applyBorder="1" applyAlignment="1">
      <alignment horizontal="center" vertical="center"/>
    </xf>
    <xf numFmtId="177" fontId="37" fillId="0" borderId="13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>
      <alignment vertical="center"/>
    </xf>
    <xf numFmtId="183" fontId="37" fillId="0" borderId="22" xfId="0" applyNumberFormat="1" applyFont="1" applyFill="1" applyBorder="1" applyAlignment="1">
      <alignment vertical="center"/>
    </xf>
    <xf numFmtId="184" fontId="37" fillId="0" borderId="22" xfId="0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49" fontId="40" fillId="0" borderId="23" xfId="0" applyNumberFormat="1" applyFont="1" applyFill="1" applyBorder="1" applyAlignment="1">
      <alignment horizontal="left" vertical="center" indent="4"/>
    </xf>
    <xf numFmtId="177" fontId="37" fillId="0" borderId="24" xfId="0" applyNumberFormat="1" applyFont="1" applyFill="1" applyBorder="1" applyAlignment="1">
      <alignment horizontal="right" vertical="center" indent="1"/>
    </xf>
    <xf numFmtId="177" fontId="40" fillId="0" borderId="16" xfId="0" applyNumberFormat="1" applyFont="1" applyFill="1" applyBorder="1" applyAlignment="1">
      <alignment horizontal="right" vertical="center" indent="2"/>
    </xf>
    <xf numFmtId="177" fontId="40" fillId="0" borderId="25" xfId="0" applyNumberFormat="1" applyFont="1" applyFill="1" applyBorder="1" applyAlignment="1">
      <alignment horizontal="right" vertical="center" indent="2"/>
    </xf>
    <xf numFmtId="180" fontId="37" fillId="0" borderId="0" xfId="0" applyNumberFormat="1" applyFont="1" applyFill="1" applyAlignment="1">
      <alignment vertical="center"/>
    </xf>
    <xf numFmtId="180" fontId="38" fillId="0" borderId="0" xfId="0" applyNumberFormat="1" applyFont="1" applyFill="1"/>
    <xf numFmtId="180" fontId="38" fillId="0" borderId="0" xfId="0" applyNumberFormat="1" applyFont="1" applyFill="1" applyAlignment="1">
      <alignment vertical="center"/>
    </xf>
    <xf numFmtId="181" fontId="38" fillId="0" borderId="0" xfId="28" applyNumberFormat="1" applyFont="1" applyFill="1" applyBorder="1" applyAlignment="1" applyProtection="1">
      <alignment vertical="center"/>
    </xf>
    <xf numFmtId="181" fontId="37" fillId="0" borderId="0" xfId="0" applyNumberFormat="1" applyFont="1" applyFill="1" applyAlignment="1">
      <alignment horizontal="right" vertical="center"/>
    </xf>
    <xf numFmtId="180" fontId="37" fillId="0" borderId="0" xfId="0" applyNumberFormat="1" applyFont="1" applyFill="1" applyAlignment="1">
      <alignment horizontal="left" vertical="center"/>
    </xf>
    <xf numFmtId="180" fontId="37" fillId="0" borderId="0" xfId="0" applyNumberFormat="1" applyFont="1" applyFill="1" applyBorder="1" applyAlignment="1">
      <alignment vertical="center"/>
    </xf>
    <xf numFmtId="180" fontId="37" fillId="0" borderId="12" xfId="0" applyNumberFormat="1" applyFont="1" applyFill="1" applyBorder="1" applyAlignment="1">
      <alignment horizontal="center" vertical="center"/>
    </xf>
    <xf numFmtId="181" fontId="37" fillId="0" borderId="12" xfId="28" applyNumberFormat="1" applyFont="1" applyFill="1" applyBorder="1" applyAlignment="1" applyProtection="1">
      <alignment horizontal="center" vertical="center"/>
    </xf>
    <xf numFmtId="181" fontId="37" fillId="0" borderId="27" xfId="0" applyNumberFormat="1" applyFont="1" applyFill="1" applyBorder="1" applyAlignment="1">
      <alignment horizontal="center" vertical="center"/>
    </xf>
    <xf numFmtId="180" fontId="37" fillId="0" borderId="15" xfId="0" applyNumberFormat="1" applyFont="1" applyFill="1" applyBorder="1" applyAlignment="1">
      <alignment horizontal="justify" vertical="center" indent="2"/>
    </xf>
    <xf numFmtId="180" fontId="37" fillId="0" borderId="11" xfId="0" applyNumberFormat="1" applyFont="1" applyFill="1" applyBorder="1" applyAlignment="1">
      <alignment horizontal="justify" vertical="center" indent="2"/>
    </xf>
    <xf numFmtId="180" fontId="37" fillId="0" borderId="36" xfId="0" applyNumberFormat="1" applyFont="1" applyFill="1" applyBorder="1" applyAlignment="1">
      <alignment horizontal="center" vertical="center"/>
    </xf>
    <xf numFmtId="181" fontId="37" fillId="0" borderId="11" xfId="0" applyNumberFormat="1" applyFont="1" applyFill="1" applyBorder="1" applyAlignment="1">
      <alignment horizontal="center" vertical="center"/>
    </xf>
    <xf numFmtId="180" fontId="37" fillId="0" borderId="11" xfId="0" applyNumberFormat="1" applyFont="1" applyFill="1" applyBorder="1" applyAlignment="1">
      <alignment horizontal="center" vertical="center"/>
    </xf>
    <xf numFmtId="181" fontId="37" fillId="0" borderId="11" xfId="28" applyNumberFormat="1" applyFont="1" applyFill="1" applyBorder="1" applyAlignment="1" applyProtection="1">
      <alignment horizontal="center" vertical="center"/>
    </xf>
    <xf numFmtId="181" fontId="37" fillId="0" borderId="40" xfId="0" applyNumberFormat="1" applyFont="1" applyFill="1" applyBorder="1" applyAlignment="1">
      <alignment horizontal="center" vertical="center"/>
    </xf>
    <xf numFmtId="180" fontId="40" fillId="0" borderId="13" xfId="0" applyNumberFormat="1" applyFont="1" applyFill="1" applyBorder="1" applyAlignment="1">
      <alignment horizontal="right" vertical="center" indent="1"/>
    </xf>
    <xf numFmtId="182" fontId="40" fillId="0" borderId="0" xfId="0" applyNumberFormat="1" applyFont="1" applyFill="1" applyBorder="1" applyAlignment="1">
      <alignment vertical="center"/>
    </xf>
    <xf numFmtId="180" fontId="40" fillId="0" borderId="0" xfId="0" applyNumberFormat="1" applyFont="1" applyFill="1" applyBorder="1" applyAlignment="1">
      <alignment horizontal="right" vertical="center" indent="1"/>
    </xf>
    <xf numFmtId="181" fontId="40" fillId="0" borderId="0" xfId="28" applyNumberFormat="1" applyFont="1" applyFill="1" applyBorder="1" applyAlignment="1" applyProtection="1">
      <alignment horizontal="right" vertical="center" indent="1"/>
    </xf>
    <xf numFmtId="181" fontId="40" fillId="0" borderId="22" xfId="28" applyNumberFormat="1" applyFont="1" applyFill="1" applyBorder="1" applyAlignment="1" applyProtection="1">
      <alignment horizontal="right" vertical="center" indent="1"/>
    </xf>
    <xf numFmtId="180" fontId="38" fillId="0" borderId="21" xfId="0" applyNumberFormat="1" applyFont="1" applyFill="1" applyBorder="1" applyAlignment="1">
      <alignment horizontal="distributed" vertical="center"/>
    </xf>
    <xf numFmtId="49" fontId="38" fillId="0" borderId="0" xfId="0" applyNumberFormat="1" applyFont="1" applyFill="1" applyBorder="1" applyAlignment="1">
      <alignment horizontal="distributed" vertical="center"/>
    </xf>
    <xf numFmtId="49" fontId="37" fillId="0" borderId="0" xfId="0" applyNumberFormat="1" applyFont="1" applyFill="1" applyBorder="1" applyAlignment="1">
      <alignment horizontal="distributed" vertical="center"/>
    </xf>
    <xf numFmtId="180" fontId="37" fillId="0" borderId="13" xfId="0" applyNumberFormat="1" applyFont="1" applyFill="1" applyBorder="1" applyAlignment="1">
      <alignment horizontal="right" vertical="center" indent="1"/>
    </xf>
    <xf numFmtId="181" fontId="37" fillId="0" borderId="0" xfId="0" applyNumberFormat="1" applyFont="1" applyFill="1" applyBorder="1" applyAlignment="1">
      <alignment horizontal="right" vertical="center"/>
    </xf>
    <xf numFmtId="180" fontId="37" fillId="0" borderId="0" xfId="0" applyNumberFormat="1" applyFont="1" applyFill="1" applyBorder="1" applyAlignment="1">
      <alignment horizontal="right" vertical="center" indent="1"/>
    </xf>
    <xf numFmtId="181" fontId="37" fillId="0" borderId="0" xfId="28" applyNumberFormat="1" applyFont="1" applyFill="1" applyBorder="1" applyAlignment="1" applyProtection="1">
      <alignment horizontal="right" vertical="center" indent="1"/>
    </xf>
    <xf numFmtId="181" fontId="37" fillId="0" borderId="0" xfId="0" applyNumberFormat="1" applyFont="1" applyFill="1" applyBorder="1" applyAlignment="1">
      <alignment horizontal="right" vertical="center" indent="1"/>
    </xf>
    <xf numFmtId="181" fontId="37" fillId="0" borderId="22" xfId="28" applyNumberFormat="1" applyFont="1" applyFill="1" applyBorder="1" applyAlignment="1" applyProtection="1">
      <alignment horizontal="right" vertical="center" indent="1"/>
    </xf>
    <xf numFmtId="180" fontId="38" fillId="0" borderId="0" xfId="0" applyNumberFormat="1" applyFont="1" applyFill="1" applyBorder="1" applyAlignment="1">
      <alignment horizontal="distributed" vertical="center"/>
    </xf>
    <xf numFmtId="180" fontId="37" fillId="0" borderId="0" xfId="0" applyNumberFormat="1" applyFont="1" applyFill="1" applyBorder="1" applyAlignment="1">
      <alignment horizontal="distributed" vertical="center"/>
    </xf>
    <xf numFmtId="181" fontId="40" fillId="0" borderId="0" xfId="0" applyNumberFormat="1" applyFont="1" applyFill="1" applyBorder="1" applyAlignment="1">
      <alignment horizontal="right" vertical="center" indent="1"/>
    </xf>
    <xf numFmtId="49" fontId="37" fillId="0" borderId="0" xfId="0" applyNumberFormat="1" applyFont="1" applyFill="1" applyBorder="1" applyAlignment="1">
      <alignment horizontal="distributed" vertical="center" indent="1"/>
    </xf>
    <xf numFmtId="180" fontId="37" fillId="0" borderId="33" xfId="0" applyNumberFormat="1" applyFont="1" applyFill="1" applyBorder="1" applyAlignment="1">
      <alignment horizontal="distributed" vertical="center"/>
    </xf>
    <xf numFmtId="0" fontId="38" fillId="0" borderId="0" xfId="0" applyFont="1" applyFill="1" applyBorder="1"/>
    <xf numFmtId="49" fontId="37" fillId="0" borderId="33" xfId="0" applyNumberFormat="1" applyFont="1" applyFill="1" applyBorder="1" applyAlignment="1">
      <alignment horizontal="distributed" vertical="center"/>
    </xf>
    <xf numFmtId="49" fontId="38" fillId="0" borderId="21" xfId="0" applyNumberFormat="1" applyFont="1" applyFill="1" applyBorder="1" applyAlignment="1">
      <alignment horizontal="distributed" vertical="center"/>
    </xf>
    <xf numFmtId="180" fontId="38" fillId="0" borderId="23" xfId="0" applyNumberFormat="1" applyFont="1" applyFill="1" applyBorder="1"/>
    <xf numFmtId="180" fontId="38" fillId="0" borderId="16" xfId="0" applyNumberFormat="1" applyFont="1" applyFill="1" applyBorder="1"/>
    <xf numFmtId="180" fontId="37" fillId="0" borderId="16" xfId="0" applyNumberFormat="1" applyFont="1" applyFill="1" applyBorder="1" applyAlignment="1">
      <alignment horizontal="justify" vertical="center" indent="1"/>
    </xf>
    <xf numFmtId="180" fontId="37" fillId="0" borderId="24" xfId="0" applyNumberFormat="1" applyFont="1" applyFill="1" applyBorder="1" applyAlignment="1">
      <alignment horizontal="right" vertical="center" indent="1"/>
    </xf>
    <xf numFmtId="181" fontId="37" fillId="0" borderId="16" xfId="0" applyNumberFormat="1" applyFont="1" applyFill="1" applyBorder="1" applyAlignment="1">
      <alignment horizontal="right" vertical="center" indent="1"/>
    </xf>
    <xf numFmtId="180" fontId="37" fillId="0" borderId="16" xfId="0" applyNumberFormat="1" applyFont="1" applyFill="1" applyBorder="1" applyAlignment="1">
      <alignment horizontal="right" vertical="center" indent="1"/>
    </xf>
    <xf numFmtId="181" fontId="37" fillId="0" borderId="16" xfId="28" applyNumberFormat="1" applyFont="1" applyFill="1" applyBorder="1" applyAlignment="1" applyProtection="1">
      <alignment horizontal="right" vertical="center" indent="1"/>
    </xf>
    <xf numFmtId="181" fontId="40" fillId="0" borderId="25" xfId="28" applyNumberFormat="1" applyFont="1" applyFill="1" applyBorder="1" applyAlignment="1" applyProtection="1">
      <alignment horizontal="right" vertical="center" indent="1"/>
    </xf>
    <xf numFmtId="181" fontId="38" fillId="0" borderId="0" xfId="28" applyNumberFormat="1" applyFont="1" applyFill="1" applyBorder="1" applyAlignment="1" applyProtection="1"/>
    <xf numFmtId="181" fontId="38" fillId="0" borderId="0" xfId="0" applyNumberFormat="1" applyFont="1" applyFill="1"/>
    <xf numFmtId="180" fontId="38" fillId="0" borderId="0" xfId="0" applyNumberFormat="1" applyFont="1" applyFill="1" applyBorder="1" applyAlignment="1">
      <alignment vertical="center"/>
    </xf>
    <xf numFmtId="180" fontId="38" fillId="0" borderId="21" xfId="0" applyNumberFormat="1" applyFont="1" applyFill="1" applyBorder="1" applyAlignment="1"/>
    <xf numFmtId="49" fontId="38" fillId="0" borderId="0" xfId="0" applyNumberFormat="1" applyFont="1" applyFill="1" applyBorder="1" applyAlignment="1">
      <alignment horizontal="justify"/>
    </xf>
    <xf numFmtId="49" fontId="40" fillId="0" borderId="0" xfId="0" applyNumberFormat="1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distributed" vertical="center"/>
    </xf>
    <xf numFmtId="180" fontId="40" fillId="0" borderId="0" xfId="0" applyNumberFormat="1" applyFont="1" applyFill="1" applyBorder="1" applyAlignment="1">
      <alignment vertical="center"/>
    </xf>
    <xf numFmtId="180" fontId="39" fillId="0" borderId="0" xfId="0" applyNumberFormat="1" applyFont="1" applyFill="1"/>
    <xf numFmtId="180" fontId="38" fillId="0" borderId="0" xfId="0" applyNumberFormat="1" applyFont="1" applyFill="1" applyAlignment="1">
      <alignment horizontal="right" vertical="center" indent="1"/>
    </xf>
    <xf numFmtId="181" fontId="38" fillId="0" borderId="0" xfId="0" applyNumberFormat="1" applyFont="1" applyFill="1" applyAlignment="1">
      <alignment horizontal="right" vertical="center" indent="1"/>
    </xf>
    <xf numFmtId="180" fontId="37" fillId="0" borderId="28" xfId="0" applyNumberFormat="1" applyFont="1" applyFill="1" applyBorder="1"/>
    <xf numFmtId="180" fontId="37" fillId="0" borderId="29" xfId="0" applyNumberFormat="1" applyFont="1" applyFill="1" applyBorder="1"/>
    <xf numFmtId="180" fontId="37" fillId="0" borderId="37" xfId="0" applyNumberFormat="1" applyFont="1" applyFill="1" applyBorder="1" applyAlignment="1">
      <alignment vertical="center"/>
    </xf>
    <xf numFmtId="180" fontId="37" fillId="0" borderId="30" xfId="0" applyNumberFormat="1" applyFont="1" applyFill="1" applyBorder="1" applyAlignment="1">
      <alignment horizontal="center" vertical="center"/>
    </xf>
    <xf numFmtId="180" fontId="42" fillId="0" borderId="29" xfId="0" applyNumberFormat="1" applyFont="1" applyFill="1" applyBorder="1" applyAlignment="1">
      <alignment horizontal="center" vertical="center" shrinkToFit="1"/>
    </xf>
    <xf numFmtId="180" fontId="37" fillId="0" borderId="31" xfId="0" applyNumberFormat="1" applyFont="1" applyFill="1" applyBorder="1" applyAlignment="1">
      <alignment horizontal="center" vertical="center"/>
    </xf>
    <xf numFmtId="181" fontId="37" fillId="0" borderId="26" xfId="28" applyNumberFormat="1" applyFont="1" applyFill="1" applyBorder="1" applyAlignment="1" applyProtection="1">
      <alignment horizontal="center" vertical="center"/>
    </xf>
    <xf numFmtId="181" fontId="37" fillId="0" borderId="32" xfId="0" applyNumberFormat="1" applyFont="1" applyFill="1" applyBorder="1" applyAlignment="1">
      <alignment horizontal="center" vertical="center"/>
    </xf>
    <xf numFmtId="180" fontId="37" fillId="0" borderId="0" xfId="0" applyNumberFormat="1" applyFont="1" applyFill="1"/>
    <xf numFmtId="181" fontId="38" fillId="0" borderId="0" xfId="0" applyNumberFormat="1" applyFont="1" applyFill="1" applyAlignment="1">
      <alignment vertical="center"/>
    </xf>
    <xf numFmtId="49" fontId="37" fillId="0" borderId="0" xfId="0" applyNumberFormat="1" applyFont="1" applyFill="1" applyAlignment="1">
      <alignment horizontal="right" vertical="center"/>
    </xf>
    <xf numFmtId="180" fontId="37" fillId="0" borderId="0" xfId="0" applyNumberFormat="1" applyFont="1" applyFill="1" applyBorder="1" applyAlignment="1">
      <alignment horizontal="left"/>
    </xf>
    <xf numFmtId="0" fontId="18" fillId="0" borderId="70" xfId="0" applyFont="1" applyFill="1" applyBorder="1" applyAlignment="1">
      <alignment vertical="center"/>
    </xf>
    <xf numFmtId="0" fontId="36" fillId="0" borderId="72" xfId="0" applyFont="1" applyFill="1" applyBorder="1" applyAlignment="1">
      <alignment vertical="center"/>
    </xf>
    <xf numFmtId="0" fontId="36" fillId="0" borderId="73" xfId="0" applyFont="1" applyFill="1" applyBorder="1" applyAlignment="1">
      <alignment vertical="center"/>
    </xf>
    <xf numFmtId="0" fontId="36" fillId="0" borderId="74" xfId="0" applyFont="1" applyFill="1" applyBorder="1" applyAlignment="1">
      <alignment vertical="center"/>
    </xf>
    <xf numFmtId="0" fontId="18" fillId="0" borderId="74" xfId="0" applyFont="1" applyFill="1" applyBorder="1" applyAlignment="1">
      <alignment vertical="center"/>
    </xf>
    <xf numFmtId="0" fontId="36" fillId="0" borderId="75" xfId="0" applyFont="1" applyFill="1" applyBorder="1" applyAlignment="1">
      <alignment vertical="center"/>
    </xf>
    <xf numFmtId="0" fontId="18" fillId="0" borderId="76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0" fontId="18" fillId="0" borderId="82" xfId="0" applyFont="1" applyFill="1" applyBorder="1" applyAlignment="1">
      <alignment vertical="center"/>
    </xf>
    <xf numFmtId="49" fontId="18" fillId="0" borderId="76" xfId="0" applyNumberFormat="1" applyFont="1" applyFill="1" applyBorder="1" applyAlignment="1">
      <alignment vertical="center"/>
    </xf>
    <xf numFmtId="180" fontId="18" fillId="0" borderId="52" xfId="0" applyNumberFormat="1" applyFont="1" applyFill="1" applyBorder="1" applyAlignment="1">
      <alignment horizontal="right" vertical="center"/>
    </xf>
    <xf numFmtId="180" fontId="18" fillId="0" borderId="77" xfId="0" applyNumberFormat="1" applyFont="1" applyFill="1" applyBorder="1" applyAlignment="1">
      <alignment horizontal="right" vertical="center"/>
    </xf>
    <xf numFmtId="180" fontId="18" fillId="0" borderId="82" xfId="0" applyNumberFormat="1" applyFont="1" applyFill="1" applyBorder="1" applyAlignment="1">
      <alignment horizontal="right" vertical="center"/>
    </xf>
    <xf numFmtId="49" fontId="18" fillId="0" borderId="69" xfId="0" applyNumberFormat="1" applyFont="1" applyFill="1" applyBorder="1" applyAlignment="1">
      <alignment vertical="center"/>
    </xf>
    <xf numFmtId="49" fontId="18" fillId="0" borderId="80" xfId="0" applyNumberFormat="1" applyFont="1" applyFill="1" applyBorder="1" applyAlignment="1">
      <alignment vertical="center"/>
    </xf>
    <xf numFmtId="49" fontId="30" fillId="0" borderId="76" xfId="0" applyNumberFormat="1" applyFont="1" applyFill="1" applyBorder="1" applyAlignment="1">
      <alignment vertical="center"/>
    </xf>
    <xf numFmtId="180" fontId="30" fillId="0" borderId="52" xfId="0" applyNumberFormat="1" applyFont="1" applyFill="1" applyBorder="1" applyAlignment="1">
      <alignment horizontal="right" vertical="center"/>
    </xf>
    <xf numFmtId="49" fontId="30" fillId="0" borderId="65" xfId="0" applyNumberFormat="1" applyFont="1" applyFill="1" applyBorder="1" applyAlignment="1">
      <alignment vertical="center"/>
    </xf>
    <xf numFmtId="49" fontId="20" fillId="0" borderId="81" xfId="0" applyNumberFormat="1" applyFont="1" applyFill="1" applyBorder="1" applyAlignment="1">
      <alignment vertical="center"/>
    </xf>
    <xf numFmtId="49" fontId="18" fillId="0" borderId="65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1" xfId="0" applyFont="1" applyFill="1" applyBorder="1" applyAlignment="1">
      <alignment horizontal="center" vertical="center"/>
    </xf>
    <xf numFmtId="180" fontId="37" fillId="0" borderId="0" xfId="0" applyNumberFormat="1" applyFont="1" applyFill="1" applyBorder="1" applyAlignment="1">
      <alignment horizontal="left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6" xfId="0" applyNumberFormat="1" applyFont="1" applyFill="1" applyBorder="1" applyAlignment="1">
      <alignment horizontal="center" vertical="center"/>
    </xf>
    <xf numFmtId="180" fontId="38" fillId="24" borderId="0" xfId="0" applyNumberFormat="1" applyFont="1" applyFill="1"/>
    <xf numFmtId="180" fontId="37" fillId="24" borderId="0" xfId="0" applyNumberFormat="1" applyFont="1" applyFill="1" applyBorder="1" applyAlignment="1">
      <alignment horizontal="right" vertical="center" indent="1"/>
    </xf>
    <xf numFmtId="181" fontId="37" fillId="24" borderId="0" xfId="0" applyNumberFormat="1" applyFont="1" applyFill="1" applyBorder="1" applyAlignment="1">
      <alignment horizontal="right" vertical="center"/>
    </xf>
    <xf numFmtId="181" fontId="37" fillId="24" borderId="0" xfId="0" applyNumberFormat="1" applyFont="1" applyFill="1" applyBorder="1" applyAlignment="1">
      <alignment horizontal="right" vertical="center" indent="1"/>
    </xf>
    <xf numFmtId="180" fontId="37" fillId="24" borderId="0" xfId="0" applyNumberFormat="1" applyFont="1" applyFill="1" applyBorder="1" applyAlignment="1">
      <alignment horizontal="right" vertical="center"/>
    </xf>
    <xf numFmtId="180" fontId="37" fillId="24" borderId="0" xfId="28" applyNumberFormat="1" applyFont="1" applyFill="1" applyBorder="1" applyAlignment="1" applyProtection="1">
      <alignment horizontal="right" vertical="center" indent="1"/>
    </xf>
    <xf numFmtId="0" fontId="18" fillId="0" borderId="19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80" fontId="36" fillId="0" borderId="0" xfId="0" applyNumberFormat="1" applyFont="1" applyFill="1" applyAlignment="1">
      <alignment horizontal="right" vertical="center" indent="1"/>
    </xf>
    <xf numFmtId="181" fontId="36" fillId="0" borderId="0" xfId="28" applyNumberFormat="1" applyFont="1" applyFill="1" applyBorder="1" applyAlignment="1" applyProtection="1">
      <alignment horizontal="right" vertical="center" indent="1"/>
    </xf>
    <xf numFmtId="177" fontId="18" fillId="0" borderId="87" xfId="0" applyNumberFormat="1" applyFont="1" applyFill="1" applyBorder="1" applyAlignment="1">
      <alignment horizontal="right" vertical="center"/>
    </xf>
    <xf numFmtId="180" fontId="18" fillId="0" borderId="87" xfId="0" applyNumberFormat="1" applyFont="1" applyFill="1" applyBorder="1" applyAlignment="1">
      <alignment horizontal="right" vertical="center"/>
    </xf>
    <xf numFmtId="49" fontId="18" fillId="0" borderId="88" xfId="0" applyNumberFormat="1" applyFont="1" applyFill="1" applyBorder="1" applyAlignment="1">
      <alignment vertical="center"/>
    </xf>
    <xf numFmtId="179" fontId="18" fillId="0" borderId="87" xfId="0" applyNumberFormat="1" applyFont="1" applyFill="1" applyBorder="1" applyAlignment="1">
      <alignment horizontal="right" vertical="center"/>
    </xf>
    <xf numFmtId="180" fontId="18" fillId="0" borderId="89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47" fillId="0" borderId="0" xfId="0" applyFont="1"/>
    <xf numFmtId="49" fontId="48" fillId="0" borderId="0" xfId="0" applyNumberFormat="1" applyFont="1" applyBorder="1" applyAlignment="1">
      <alignment horizontal="center" vertical="center"/>
    </xf>
    <xf numFmtId="0" fontId="49" fillId="0" borderId="0" xfId="0" applyFont="1"/>
    <xf numFmtId="180" fontId="37" fillId="0" borderId="0" xfId="0" applyNumberFormat="1" applyFont="1" applyFill="1" applyBorder="1" applyAlignment="1">
      <alignment horizontal="left"/>
    </xf>
    <xf numFmtId="177" fontId="0" fillId="0" borderId="0" xfId="0" applyNumberFormat="1"/>
    <xf numFmtId="49" fontId="18" fillId="0" borderId="21" xfId="0" applyNumberFormat="1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180" fontId="37" fillId="0" borderId="26" xfId="0" applyNumberFormat="1" applyFont="1" applyFill="1" applyBorder="1" applyAlignment="1">
      <alignment horizontal="center" vertical="center"/>
    </xf>
    <xf numFmtId="177" fontId="18" fillId="0" borderId="36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176" fontId="18" fillId="0" borderId="84" xfId="0" applyNumberFormat="1" applyFont="1" applyFill="1" applyBorder="1" applyAlignment="1">
      <alignment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90" xfId="0" applyNumberFormat="1" applyFont="1" applyFill="1" applyBorder="1" applyAlignment="1">
      <alignment horizontal="right" vertical="center"/>
    </xf>
    <xf numFmtId="0" fontId="30" fillId="0" borderId="9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49" fontId="30" fillId="0" borderId="21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30" fillId="0" borderId="92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184" fontId="18" fillId="0" borderId="22" xfId="0" applyNumberFormat="1" applyFont="1" applyFill="1" applyBorder="1" applyAlignment="1">
      <alignment vertical="center"/>
    </xf>
    <xf numFmtId="184" fontId="37" fillId="0" borderId="22" xfId="0" applyNumberFormat="1" applyFont="1" applyFill="1" applyBorder="1" applyAlignment="1">
      <alignment horizontal="right" vertical="center"/>
    </xf>
    <xf numFmtId="49" fontId="40" fillId="0" borderId="21" xfId="0" applyNumberFormat="1" applyFont="1" applyFill="1" applyBorder="1" applyAlignment="1">
      <alignment horizontal="distributed" vertical="center"/>
    </xf>
    <xf numFmtId="49" fontId="40" fillId="0" borderId="0" xfId="0" applyNumberFormat="1" applyFont="1" applyFill="1" applyBorder="1" applyAlignment="1">
      <alignment horizontal="distributed" vertical="center"/>
    </xf>
    <xf numFmtId="180" fontId="35" fillId="0" borderId="13" xfId="0" applyNumberFormat="1" applyFont="1" applyFill="1" applyBorder="1" applyAlignment="1">
      <alignment horizontal="right" vertical="center" indent="1"/>
    </xf>
    <xf numFmtId="181" fontId="51" fillId="0" borderId="0" xfId="0" applyNumberFormat="1" applyFont="1" applyFill="1" applyBorder="1"/>
    <xf numFmtId="180" fontId="35" fillId="0" borderId="0" xfId="0" applyNumberFormat="1" applyFont="1" applyFill="1" applyBorder="1" applyAlignment="1">
      <alignment horizontal="right" vertical="center" indent="1"/>
    </xf>
    <xf numFmtId="181" fontId="50" fillId="0" borderId="0" xfId="28" applyNumberFormat="1" applyFont="1" applyFill="1" applyBorder="1" applyAlignment="1" applyProtection="1">
      <alignment horizontal="right" vertical="center" indent="1"/>
    </xf>
    <xf numFmtId="181" fontId="50" fillId="0" borderId="22" xfId="28" applyNumberFormat="1" applyFont="1" applyFill="1" applyBorder="1" applyAlignment="1" applyProtection="1">
      <alignment horizontal="right" vertical="center" indent="1"/>
    </xf>
    <xf numFmtId="180" fontId="35" fillId="0" borderId="24" xfId="0" applyNumberFormat="1" applyFont="1" applyFill="1" applyBorder="1" applyAlignment="1">
      <alignment horizontal="right" vertical="center" indent="1"/>
    </xf>
    <xf numFmtId="180" fontId="35" fillId="0" borderId="16" xfId="0" applyNumberFormat="1" applyFont="1" applyFill="1" applyBorder="1" applyAlignment="1">
      <alignment horizontal="right" vertical="center" indent="1"/>
    </xf>
    <xf numFmtId="181" fontId="35" fillId="0" borderId="16" xfId="28" applyNumberFormat="1" applyFont="1" applyFill="1" applyBorder="1" applyAlignment="1" applyProtection="1">
      <alignment horizontal="right" vertical="center" indent="1"/>
    </xf>
    <xf numFmtId="181" fontId="35" fillId="0" borderId="25" xfId="28" applyNumberFormat="1" applyFont="1" applyFill="1" applyBorder="1" applyAlignment="1" applyProtection="1">
      <alignment horizontal="right" vertical="center" indent="1"/>
    </xf>
    <xf numFmtId="181" fontId="35" fillId="0" borderId="16" xfId="0" applyNumberFormat="1" applyFont="1" applyFill="1" applyBorder="1" applyAlignment="1">
      <alignment horizontal="right" vertical="center" indent="1"/>
    </xf>
    <xf numFmtId="181" fontId="50" fillId="0" borderId="25" xfId="28" applyNumberFormat="1" applyFont="1" applyFill="1" applyBorder="1" applyAlignment="1" applyProtection="1">
      <alignment horizontal="right" vertical="center" indent="1"/>
    </xf>
    <xf numFmtId="180" fontId="35" fillId="0" borderId="36" xfId="0" applyNumberFormat="1" applyFont="1" applyFill="1" applyBorder="1" applyAlignment="1">
      <alignment horizontal="center" vertical="center"/>
    </xf>
    <xf numFmtId="181" fontId="35" fillId="0" borderId="11" xfId="0" applyNumberFormat="1" applyFont="1" applyFill="1" applyBorder="1" applyAlignment="1">
      <alignment horizontal="center" vertical="center"/>
    </xf>
    <xf numFmtId="180" fontId="35" fillId="0" borderId="11" xfId="0" applyNumberFormat="1" applyFont="1" applyFill="1" applyBorder="1" applyAlignment="1">
      <alignment horizontal="center" vertical="center"/>
    </xf>
    <xf numFmtId="181" fontId="35" fillId="0" borderId="11" xfId="28" applyNumberFormat="1" applyFont="1" applyFill="1" applyBorder="1" applyAlignment="1" applyProtection="1">
      <alignment horizontal="center" vertical="center"/>
    </xf>
    <xf numFmtId="181" fontId="35" fillId="0" borderId="40" xfId="0" applyNumberFormat="1" applyFont="1" applyFill="1" applyBorder="1" applyAlignment="1">
      <alignment horizontal="center" vertical="center"/>
    </xf>
    <xf numFmtId="180" fontId="18" fillId="0" borderId="22" xfId="0" applyNumberFormat="1" applyFont="1" applyFill="1" applyBorder="1" applyAlignment="1">
      <alignment horizontal="right" vertical="center"/>
    </xf>
    <xf numFmtId="184" fontId="37" fillId="0" borderId="0" xfId="0" applyNumberFormat="1" applyFont="1" applyFill="1" applyBorder="1" applyAlignment="1">
      <alignment horizontal="right" vertical="center"/>
    </xf>
    <xf numFmtId="49" fontId="18" fillId="0" borderId="97" xfId="0" applyNumberFormat="1" applyFont="1" applyFill="1" applyBorder="1" applyAlignment="1">
      <alignment vertical="center"/>
    </xf>
    <xf numFmtId="177" fontId="18" fillId="0" borderId="90" xfId="0" applyNumberFormat="1" applyFont="1" applyFill="1" applyBorder="1" applyAlignment="1">
      <alignment horizontal="right" vertical="center"/>
    </xf>
    <xf numFmtId="179" fontId="18" fillId="0" borderId="90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177" fontId="18" fillId="0" borderId="98" xfId="0" applyNumberFormat="1" applyFont="1" applyFill="1" applyBorder="1" applyAlignment="1">
      <alignment horizontal="right" vertical="center"/>
    </xf>
    <xf numFmtId="180" fontId="18" fillId="0" borderId="96" xfId="0" applyNumberFormat="1" applyFont="1" applyFill="1" applyBorder="1" applyAlignment="1">
      <alignment horizontal="right" vertical="center"/>
    </xf>
    <xf numFmtId="180" fontId="18" fillId="0" borderId="99" xfId="0" applyNumberFormat="1" applyFont="1" applyFill="1" applyBorder="1" applyAlignment="1">
      <alignment horizontal="right" vertical="center"/>
    </xf>
    <xf numFmtId="49" fontId="30" fillId="0" borderId="100" xfId="0" applyNumberFormat="1" applyFont="1" applyFill="1" applyBorder="1" applyAlignment="1">
      <alignment vertical="center"/>
    </xf>
    <xf numFmtId="177" fontId="30" fillId="0" borderId="90" xfId="0" applyNumberFormat="1" applyFont="1" applyFill="1" applyBorder="1" applyAlignment="1">
      <alignment horizontal="right" vertical="center"/>
    </xf>
    <xf numFmtId="179" fontId="30" fillId="0" borderId="90" xfId="0" applyNumberFormat="1" applyFont="1" applyFill="1" applyBorder="1" applyAlignment="1">
      <alignment horizontal="right" vertical="center"/>
    </xf>
    <xf numFmtId="180" fontId="30" fillId="0" borderId="90" xfId="0" applyNumberFormat="1" applyFont="1" applyFill="1" applyBorder="1" applyAlignment="1">
      <alignment horizontal="right" vertical="center"/>
    </xf>
    <xf numFmtId="180" fontId="30" fillId="0" borderId="99" xfId="0" applyNumberFormat="1" applyFont="1" applyFill="1" applyBorder="1" applyAlignment="1">
      <alignment horizontal="right" vertical="center"/>
    </xf>
    <xf numFmtId="49" fontId="18" fillId="0" borderId="100" xfId="0" applyNumberFormat="1" applyFont="1" applyFill="1" applyBorder="1" applyAlignment="1">
      <alignment vertical="center"/>
    </xf>
    <xf numFmtId="49" fontId="18" fillId="0" borderId="64" xfId="0" applyNumberFormat="1" applyFont="1" applyFill="1" applyBorder="1" applyAlignment="1">
      <alignment vertical="center"/>
    </xf>
    <xf numFmtId="180" fontId="18" fillId="0" borderId="24" xfId="0" applyNumberFormat="1" applyFont="1" applyFill="1" applyBorder="1" applyAlignment="1">
      <alignment horizontal="right" vertical="center"/>
    </xf>
    <xf numFmtId="180" fontId="18" fillId="0" borderId="16" xfId="0" applyNumberFormat="1" applyFont="1" applyFill="1" applyBorder="1" applyAlignment="1">
      <alignment horizontal="right" vertical="center"/>
    </xf>
    <xf numFmtId="179" fontId="18" fillId="0" borderId="16" xfId="0" applyNumberFormat="1" applyFont="1" applyFill="1" applyBorder="1" applyAlignment="1">
      <alignment horizontal="right" vertical="center"/>
    </xf>
    <xf numFmtId="180" fontId="18" fillId="0" borderId="62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14" xfId="0" applyFont="1" applyFill="1" applyBorder="1" applyAlignment="1">
      <alignment horizontal="center" vertical="center" wrapText="1" shrinkToFit="1"/>
    </xf>
    <xf numFmtId="0" fontId="18" fillId="0" borderId="101" xfId="0" applyFont="1" applyFill="1" applyBorder="1" applyAlignment="1">
      <alignment vertical="center"/>
    </xf>
    <xf numFmtId="0" fontId="18" fillId="0" borderId="103" xfId="0" applyFont="1" applyFill="1" applyBorder="1" applyAlignment="1">
      <alignment horizontal="center" vertical="center" shrinkToFit="1"/>
    </xf>
    <xf numFmtId="0" fontId="36" fillId="0" borderId="104" xfId="0" applyFont="1" applyFill="1" applyBorder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177" fontId="40" fillId="0" borderId="24" xfId="0" applyNumberFormat="1" applyFont="1" applyFill="1" applyBorder="1" applyAlignment="1">
      <alignment vertical="center"/>
    </xf>
    <xf numFmtId="177" fontId="40" fillId="0" borderId="16" xfId="0" applyNumberFormat="1" applyFont="1" applyFill="1" applyBorder="1" applyAlignment="1">
      <alignment vertical="center"/>
    </xf>
    <xf numFmtId="176" fontId="40" fillId="0" borderId="16" xfId="0" applyNumberFormat="1" applyFont="1" applyFill="1" applyBorder="1" applyAlignment="1">
      <alignment vertical="center"/>
    </xf>
    <xf numFmtId="0" fontId="40" fillId="0" borderId="91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177" fontId="40" fillId="0" borderId="11" xfId="0" applyNumberFormat="1" applyFont="1" applyFill="1" applyBorder="1" applyAlignment="1">
      <alignment horizontal="right" vertical="center"/>
    </xf>
    <xf numFmtId="177" fontId="40" fillId="0" borderId="40" xfId="0" applyNumberFormat="1" applyFont="1" applyFill="1" applyBorder="1" applyAlignment="1">
      <alignment horizontal="right" vertical="center"/>
    </xf>
    <xf numFmtId="177" fontId="37" fillId="0" borderId="0" xfId="0" applyNumberFormat="1" applyFont="1" applyFill="1" applyBorder="1" applyAlignment="1">
      <alignment horizontal="right" vertical="center"/>
    </xf>
    <xf numFmtId="177" fontId="37" fillId="0" borderId="22" xfId="0" applyNumberFormat="1" applyFont="1" applyFill="1" applyBorder="1" applyAlignment="1">
      <alignment horizontal="right" vertical="center"/>
    </xf>
    <xf numFmtId="177" fontId="37" fillId="0" borderId="16" xfId="0" applyNumberFormat="1" applyFont="1" applyFill="1" applyBorder="1" applyAlignment="1">
      <alignment horizontal="right" vertical="center"/>
    </xf>
    <xf numFmtId="177" fontId="37" fillId="0" borderId="25" xfId="0" applyNumberFormat="1" applyFont="1" applyFill="1" applyBorder="1" applyAlignment="1">
      <alignment horizontal="right" vertical="center"/>
    </xf>
    <xf numFmtId="49" fontId="29" fillId="0" borderId="23" xfId="0" applyNumberFormat="1" applyFont="1" applyFill="1" applyBorder="1" applyAlignment="1">
      <alignment horizontal="center" vertical="center"/>
    </xf>
    <xf numFmtId="176" fontId="20" fillId="0" borderId="24" xfId="0" applyNumberFormat="1" applyFont="1" applyFill="1" applyBorder="1" applyAlignment="1">
      <alignment horizontal="right" vertical="center"/>
    </xf>
    <xf numFmtId="176" fontId="20" fillId="0" borderId="16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176" fontId="20" fillId="0" borderId="25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horizontal="right" vertical="center"/>
    </xf>
    <xf numFmtId="177" fontId="20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0" fontId="29" fillId="0" borderId="94" xfId="0" applyFont="1" applyFill="1" applyBorder="1" applyAlignment="1">
      <alignment horizontal="center"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22" xfId="0" applyNumberFormat="1" applyFont="1" applyFill="1" applyBorder="1" applyAlignment="1">
      <alignment vertical="center"/>
    </xf>
    <xf numFmtId="180" fontId="20" fillId="0" borderId="22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0" fontId="20" fillId="0" borderId="94" xfId="0" applyFont="1" applyFill="1" applyBorder="1" applyAlignment="1">
      <alignment horizontal="center" vertical="center"/>
    </xf>
    <xf numFmtId="180" fontId="20" fillId="0" borderId="25" xfId="0" applyNumberFormat="1" applyFont="1" applyFill="1" applyBorder="1" applyAlignment="1">
      <alignment horizontal="right" vertical="center" indent="1"/>
    </xf>
    <xf numFmtId="181" fontId="38" fillId="0" borderId="0" xfId="0" applyNumberFormat="1" applyFont="1" applyFill="1" applyBorder="1" applyAlignment="1">
      <alignment horizontal="right" vertical="center"/>
    </xf>
    <xf numFmtId="180" fontId="37" fillId="0" borderId="0" xfId="28" applyNumberFormat="1" applyFont="1" applyFill="1" applyBorder="1" applyAlignment="1" applyProtection="1">
      <alignment horizontal="right" vertical="center" indent="1"/>
    </xf>
    <xf numFmtId="180" fontId="37" fillId="0" borderId="0" xfId="0" applyNumberFormat="1" applyFont="1" applyFill="1" applyBorder="1" applyAlignment="1">
      <alignment horizontal="right" vertical="center"/>
    </xf>
    <xf numFmtId="181" fontId="40" fillId="0" borderId="0" xfId="0" applyNumberFormat="1" applyFont="1" applyFill="1" applyBorder="1" applyAlignment="1">
      <alignment horizontal="right" vertical="center"/>
    </xf>
    <xf numFmtId="180" fontId="37" fillId="0" borderId="0" xfId="0" applyNumberFormat="1" applyFont="1" applyFill="1" applyBorder="1" applyAlignment="1">
      <alignment horizontal="left" vertical="center" indent="3" shrinkToFit="1"/>
    </xf>
    <xf numFmtId="180" fontId="37" fillId="0" borderId="0" xfId="28" applyNumberFormat="1" applyFont="1" applyFill="1" applyBorder="1" applyAlignment="1" applyProtection="1">
      <alignment horizontal="right" vertical="center"/>
    </xf>
    <xf numFmtId="180" fontId="40" fillId="0" borderId="36" xfId="0" applyNumberFormat="1" applyFont="1" applyFill="1" applyBorder="1" applyAlignment="1">
      <alignment horizontal="right" vertical="center" indent="2"/>
    </xf>
    <xf numFmtId="181" fontId="40" fillId="0" borderId="11" xfId="0" applyNumberFormat="1" applyFont="1" applyFill="1" applyBorder="1" applyAlignment="1">
      <alignment horizontal="right" vertical="center" indent="2" shrinkToFit="1"/>
    </xf>
    <xf numFmtId="180" fontId="40" fillId="0" borderId="11" xfId="0" applyNumberFormat="1" applyFont="1" applyFill="1" applyBorder="1" applyAlignment="1">
      <alignment horizontal="right" vertical="center" indent="2"/>
    </xf>
    <xf numFmtId="181" fontId="40" fillId="0" borderId="11" xfId="28" applyNumberFormat="1" applyFont="1" applyFill="1" applyBorder="1" applyAlignment="1" applyProtection="1">
      <alignment horizontal="right" vertical="center" indent="2" shrinkToFit="1"/>
    </xf>
    <xf numFmtId="181" fontId="40" fillId="0" borderId="83" xfId="0" applyNumberFormat="1" applyFont="1" applyFill="1" applyBorder="1" applyAlignment="1">
      <alignment horizontal="right" vertical="center" indent="2" shrinkToFit="1"/>
    </xf>
    <xf numFmtId="185" fontId="37" fillId="0" borderId="24" xfId="28" applyNumberFormat="1" applyFont="1" applyFill="1" applyBorder="1" applyAlignment="1" applyProtection="1">
      <alignment horizontal="right" vertical="center"/>
    </xf>
    <xf numFmtId="181" fontId="37" fillId="0" borderId="16" xfId="0" applyNumberFormat="1" applyFont="1" applyFill="1" applyBorder="1" applyAlignment="1">
      <alignment horizontal="right" vertical="center" indent="2"/>
    </xf>
    <xf numFmtId="185" fontId="37" fillId="0" borderId="16" xfId="28" applyNumberFormat="1" applyFont="1" applyFill="1" applyBorder="1" applyAlignment="1" applyProtection="1">
      <alignment horizontal="right" vertical="center"/>
    </xf>
    <xf numFmtId="181" fontId="37" fillId="0" borderId="16" xfId="28" applyNumberFormat="1" applyFont="1" applyFill="1" applyBorder="1" applyAlignment="1" applyProtection="1">
      <alignment horizontal="right" vertical="center" indent="2"/>
    </xf>
    <xf numFmtId="181" fontId="37" fillId="0" borderId="25" xfId="28" applyNumberFormat="1" applyFont="1" applyFill="1" applyBorder="1" applyAlignment="1" applyProtection="1">
      <alignment horizontal="right" vertical="center" indent="2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3" xfId="0" applyFont="1" applyFill="1" applyBorder="1" applyAlignment="1">
      <alignment horizontal="distributed" vertical="center"/>
    </xf>
    <xf numFmtId="49" fontId="30" fillId="0" borderId="21" xfId="0" applyNumberFormat="1" applyFont="1" applyFill="1" applyBorder="1" applyAlignment="1">
      <alignment horizontal="center" vertical="center"/>
    </xf>
    <xf numFmtId="49" fontId="30" fillId="0" borderId="47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0" fontId="40" fillId="0" borderId="9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30" fillId="0" borderId="85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40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9" xfId="0" applyNumberFormat="1" applyFont="1" applyFill="1" applyBorder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49" fontId="40" fillId="0" borderId="48" xfId="0" applyNumberFormat="1" applyFont="1" applyFill="1" applyBorder="1" applyAlignment="1">
      <alignment horizontal="center" vertical="center"/>
    </xf>
    <xf numFmtId="178" fontId="40" fillId="0" borderId="62" xfId="0" applyNumberFormat="1" applyFont="1" applyFill="1" applyBorder="1" applyAlignment="1">
      <alignment vertical="center"/>
    </xf>
    <xf numFmtId="178" fontId="40" fillId="0" borderId="25" xfId="0" applyNumberFormat="1" applyFont="1" applyFill="1" applyBorder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77" fontId="18" fillId="0" borderId="36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0" fontId="18" fillId="0" borderId="71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105" xfId="0" applyFont="1" applyFill="1" applyBorder="1" applyAlignment="1">
      <alignment horizontal="center" vertical="center" textRotation="255" wrapText="1"/>
    </xf>
    <xf numFmtId="0" fontId="18" fillId="0" borderId="49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textRotation="255" wrapText="1"/>
    </xf>
    <xf numFmtId="0" fontId="18" fillId="0" borderId="6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67" xfId="0" applyFont="1" applyFill="1" applyBorder="1" applyAlignment="1">
      <alignment horizontal="distributed" vertical="center"/>
    </xf>
    <xf numFmtId="0" fontId="18" fillId="0" borderId="44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63" xfId="0" applyFont="1" applyFill="1" applyBorder="1" applyAlignment="1">
      <alignment horizontal="justify" vertical="center"/>
    </xf>
    <xf numFmtId="0" fontId="18" fillId="0" borderId="6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8" xfId="0" applyFont="1" applyFill="1" applyBorder="1" applyAlignment="1">
      <alignment horizontal="distributed" vertical="center"/>
    </xf>
    <xf numFmtId="0" fontId="18" fillId="0" borderId="69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 textRotation="255" wrapText="1"/>
    </xf>
    <xf numFmtId="0" fontId="18" fillId="0" borderId="44" xfId="0" applyFont="1" applyFill="1" applyBorder="1" applyAlignment="1">
      <alignment horizontal="center" vertical="center" textRotation="255" wrapText="1"/>
    </xf>
    <xf numFmtId="0" fontId="18" fillId="0" borderId="68" xfId="0" applyFont="1" applyFill="1" applyBorder="1" applyAlignment="1">
      <alignment horizontal="center" vertical="center" textRotation="255" wrapText="1"/>
    </xf>
    <xf numFmtId="0" fontId="18" fillId="0" borderId="66" xfId="0" applyFont="1" applyFill="1" applyBorder="1" applyAlignment="1">
      <alignment horizontal="justify" vertical="center"/>
    </xf>
    <xf numFmtId="0" fontId="18" fillId="0" borderId="67" xfId="0" applyFont="1" applyFill="1" applyBorder="1" applyAlignment="1">
      <alignment horizontal="justify" vertical="center"/>
    </xf>
    <xf numFmtId="180" fontId="37" fillId="0" borderId="0" xfId="0" applyNumberFormat="1" applyFont="1" applyFill="1" applyBorder="1" applyAlignment="1">
      <alignment horizontal="left"/>
    </xf>
    <xf numFmtId="49" fontId="40" fillId="0" borderId="21" xfId="0" applyNumberFormat="1" applyFont="1" applyFill="1" applyBorder="1" applyAlignment="1">
      <alignment horizontal="distributed" vertical="center"/>
    </xf>
    <xf numFmtId="49" fontId="40" fillId="0" borderId="0" xfId="0" applyNumberFormat="1" applyFont="1" applyFill="1" applyBorder="1" applyAlignment="1">
      <alignment horizontal="distributed" vertical="center"/>
    </xf>
    <xf numFmtId="49" fontId="40" fillId="0" borderId="33" xfId="0" applyNumberFormat="1" applyFont="1" applyFill="1" applyBorder="1" applyAlignment="1">
      <alignment horizontal="distributed" vertical="center"/>
    </xf>
    <xf numFmtId="180" fontId="37" fillId="0" borderId="26" xfId="0" applyNumberFormat="1" applyFont="1" applyFill="1" applyBorder="1" applyAlignment="1">
      <alignment horizontal="center" vertical="center"/>
    </xf>
    <xf numFmtId="180" fontId="37" fillId="0" borderId="54" xfId="0" applyNumberFormat="1" applyFont="1" applyFill="1" applyBorder="1" applyAlignment="1">
      <alignment horizontal="center" vertical="center"/>
    </xf>
    <xf numFmtId="180" fontId="37" fillId="0" borderId="38" xfId="0" applyNumberFormat="1" applyFont="1" applyFill="1" applyBorder="1" applyAlignment="1">
      <alignment horizontal="center" vertical="center"/>
    </xf>
    <xf numFmtId="180" fontId="37" fillId="0" borderId="55" xfId="0" applyNumberFormat="1" applyFont="1" applyFill="1" applyBorder="1" applyAlignment="1">
      <alignment horizontal="center" vertical="center"/>
    </xf>
    <xf numFmtId="180" fontId="37" fillId="0" borderId="56" xfId="0" applyNumberFormat="1" applyFont="1" applyFill="1" applyBorder="1" applyAlignment="1">
      <alignment horizontal="center" vertical="center"/>
    </xf>
    <xf numFmtId="180" fontId="37" fillId="0" borderId="57" xfId="0" applyNumberFormat="1" applyFont="1" applyFill="1" applyBorder="1" applyAlignment="1">
      <alignment horizontal="center" vertical="center"/>
    </xf>
    <xf numFmtId="180" fontId="37" fillId="0" borderId="58" xfId="0" applyNumberFormat="1" applyFont="1" applyFill="1" applyBorder="1" applyAlignment="1">
      <alignment horizontal="center" vertical="center"/>
    </xf>
    <xf numFmtId="180" fontId="37" fillId="0" borderId="59" xfId="0" applyNumberFormat="1" applyFont="1" applyFill="1" applyBorder="1" applyAlignment="1">
      <alignment horizontal="center" vertical="center"/>
    </xf>
    <xf numFmtId="180" fontId="37" fillId="0" borderId="26" xfId="0" applyNumberFormat="1" applyFont="1" applyFill="1" applyBorder="1" applyAlignment="1">
      <alignment horizontal="center" vertical="center" shrinkToFit="1"/>
    </xf>
    <xf numFmtId="180" fontId="37" fillId="0" borderId="59" xfId="0" applyNumberFormat="1" applyFont="1" applyFill="1" applyBorder="1" applyAlignment="1">
      <alignment horizontal="center" vertical="center" shrinkToFit="1"/>
    </xf>
    <xf numFmtId="181" fontId="37" fillId="0" borderId="26" xfId="0" applyNumberFormat="1" applyFont="1" applyFill="1" applyBorder="1" applyAlignment="1">
      <alignment horizontal="center" vertical="center" shrinkToFit="1"/>
    </xf>
    <xf numFmtId="181" fontId="37" fillId="0" borderId="59" xfId="0" applyNumberFormat="1" applyFont="1" applyFill="1" applyBorder="1" applyAlignment="1">
      <alignment horizontal="center" vertical="center" shrinkToFit="1"/>
    </xf>
    <xf numFmtId="180" fontId="37" fillId="0" borderId="63" xfId="0" applyNumberFormat="1" applyFont="1" applyFill="1" applyBorder="1" applyAlignment="1">
      <alignment horizontal="center" vertical="center"/>
    </xf>
    <xf numFmtId="180" fontId="37" fillId="0" borderId="64" xfId="0" applyNumberFormat="1" applyFont="1" applyFill="1" applyBorder="1" applyAlignment="1">
      <alignment horizontal="center" vertical="center"/>
    </xf>
    <xf numFmtId="180" fontId="40" fillId="0" borderId="44" xfId="0" applyNumberFormat="1" applyFont="1" applyFill="1" applyBorder="1" applyAlignment="1">
      <alignment horizontal="center" vertical="center"/>
    </xf>
    <xf numFmtId="180" fontId="40" fillId="0" borderId="65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0" fillId="0" borderId="21" xfId="0" applyNumberFormat="1" applyFont="1" applyFill="1" applyBorder="1" applyAlignment="1">
      <alignment horizontal="center" vertical="center"/>
    </xf>
    <xf numFmtId="177" fontId="20" fillId="0" borderId="13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84" fontId="20" fillId="0" borderId="22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40580</c:v>
                </c:pt>
                <c:pt idx="1">
                  <c:v>40874</c:v>
                </c:pt>
                <c:pt idx="2">
                  <c:v>40923</c:v>
                </c:pt>
                <c:pt idx="3">
                  <c:v>40882</c:v>
                </c:pt>
                <c:pt idx="4">
                  <c:v>42441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43815</c:v>
                </c:pt>
                <c:pt idx="1">
                  <c:v>44149</c:v>
                </c:pt>
                <c:pt idx="2">
                  <c:v>44256</c:v>
                </c:pt>
                <c:pt idx="3">
                  <c:v>44517</c:v>
                </c:pt>
                <c:pt idx="4">
                  <c:v>45922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7171232"/>
        <c:axId val="437171624"/>
      </c:barChart>
      <c:catAx>
        <c:axId val="437171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71716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1232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グラフ!$H$36:$H$40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グラフ!$I$36:$I$40</c:f>
              <c:numCache>
                <c:formatCode>#,##0_);[Red]\(#,##0\)</c:formatCode>
                <c:ptCount val="5"/>
                <c:pt idx="0">
                  <c:v>475</c:v>
                </c:pt>
                <c:pt idx="1">
                  <c:v>461</c:v>
                </c:pt>
                <c:pt idx="2">
                  <c:v>461</c:v>
                </c:pt>
                <c:pt idx="3">
                  <c:v>467</c:v>
                </c:pt>
                <c:pt idx="4">
                  <c:v>468</c:v>
                </c:pt>
              </c:numCache>
            </c:numRef>
          </c:val>
        </c:ser>
        <c:ser>
          <c:idx val="1"/>
          <c:order val="1"/>
          <c:tx>
            <c:strRef>
              <c:f>グラフ!$J$35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グラフ!$H$36:$H$40</c:f>
              <c:strCache>
                <c:ptCount val="5"/>
                <c:pt idx="0">
                  <c:v>平成24年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グラフ!$J$36:$J$40</c:f>
              <c:numCache>
                <c:formatCode>#,##0_);[Red]\(#,##0\)</c:formatCode>
                <c:ptCount val="5"/>
                <c:pt idx="0">
                  <c:v>324</c:v>
                </c:pt>
                <c:pt idx="1">
                  <c:v>333</c:v>
                </c:pt>
                <c:pt idx="2">
                  <c:v>334</c:v>
                </c:pt>
                <c:pt idx="3">
                  <c:v>330</c:v>
                </c:pt>
                <c:pt idx="4">
                  <c:v>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37173192"/>
        <c:axId val="437173584"/>
      </c:barChart>
      <c:catAx>
        <c:axId val="437173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71735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319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25435541145592094"/>
          <c:y val="4.016920878382609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グラフ!$H$44:$H$51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グラフ!$I$44:$I$51</c:f>
              <c:numCache>
                <c:formatCode>General</c:formatCode>
                <c:ptCount val="8"/>
                <c:pt idx="0">
                  <c:v>520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97</c:v>
                </c:pt>
                <c:pt idx="6">
                  <c:v>126</c:v>
                </c:pt>
                <c:pt idx="7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7170056"/>
        <c:axId val="437170448"/>
      </c:barChart>
      <c:catAx>
        <c:axId val="43717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0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7170448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17005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#,##0_);[Red]\(#,##0\)</c:formatCode>
                <c:ptCount val="8"/>
                <c:pt idx="0">
                  <c:v>53718</c:v>
                </c:pt>
                <c:pt idx="1">
                  <c:v>53709</c:v>
                </c:pt>
                <c:pt idx="2">
                  <c:v>55642</c:v>
                </c:pt>
                <c:pt idx="3">
                  <c:v>47459</c:v>
                </c:pt>
                <c:pt idx="4">
                  <c:v>44128</c:v>
                </c:pt>
                <c:pt idx="5">
                  <c:v>44113</c:v>
                </c:pt>
                <c:pt idx="6">
                  <c:v>48856</c:v>
                </c:pt>
                <c:pt idx="7">
                  <c:v>48828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38119864"/>
        <c:axId val="438120648"/>
      </c:barChart>
      <c:lineChart>
        <c:grouping val="standard"/>
        <c:varyColors val="0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4570590023764819E-2"/>
                  <c:y val="5.119549929676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61.4</c:v>
                </c:pt>
                <c:pt idx="1">
                  <c:v>61.4</c:v>
                </c:pt>
                <c:pt idx="2">
                  <c:v>65.599999999999994</c:v>
                </c:pt>
                <c:pt idx="3">
                  <c:v>55.9</c:v>
                </c:pt>
                <c:pt idx="4">
                  <c:v>51.8</c:v>
                </c:pt>
                <c:pt idx="5">
                  <c:v>51.8</c:v>
                </c:pt>
                <c:pt idx="6">
                  <c:v>55.4</c:v>
                </c:pt>
                <c:pt idx="7">
                  <c:v>55.3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115944"/>
        <c:axId val="438122216"/>
      </c:lineChart>
      <c:catAx>
        <c:axId val="438119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120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8120648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119864"/>
        <c:crosses val="autoZero"/>
        <c:crossBetween val="between"/>
        <c:majorUnit val="10000"/>
      </c:valAx>
      <c:catAx>
        <c:axId val="438115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8122216"/>
        <c:crossesAt val="0"/>
        <c:auto val="1"/>
        <c:lblAlgn val="ctr"/>
        <c:lblOffset val="100"/>
        <c:noMultiLvlLbl val="0"/>
      </c:catAx>
      <c:valAx>
        <c:axId val="438122216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11594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8126E-2"/>
          <c:y val="0.84749460114954489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2</xdr:col>
      <xdr:colOff>1057275</xdr:colOff>
      <xdr:row>30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66675</xdr:rowOff>
    </xdr:from>
    <xdr:to>
      <xdr:col>2</xdr:col>
      <xdr:colOff>1085850</xdr:colOff>
      <xdr:row>60</xdr:row>
      <xdr:rowOff>104775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35</xdr:row>
      <xdr:rowOff>66675</xdr:rowOff>
    </xdr:from>
    <xdr:to>
      <xdr:col>6</xdr:col>
      <xdr:colOff>209550</xdr:colOff>
      <xdr:row>61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1123950</xdr:colOff>
      <xdr:row>5</xdr:row>
      <xdr:rowOff>66675</xdr:rowOff>
    </xdr:from>
    <xdr:to>
      <xdr:col>6</xdr:col>
      <xdr:colOff>504825</xdr:colOff>
      <xdr:row>31</xdr:row>
      <xdr:rowOff>123825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zoomScaleNormal="100" zoomScaleSheetLayoutView="100" workbookViewId="0">
      <selection sqref="A1:H1"/>
    </sheetView>
  </sheetViews>
  <sheetFormatPr defaultRowHeight="15.6" customHeight="1"/>
  <cols>
    <col min="1" max="1" width="3" style="5" customWidth="1"/>
    <col min="2" max="2" width="16.375" style="5" customWidth="1"/>
    <col min="3" max="8" width="12.125" style="5" customWidth="1"/>
    <col min="9" max="9" width="8.25" style="5" customWidth="1"/>
    <col min="10" max="16384" width="9" style="5"/>
  </cols>
  <sheetData>
    <row r="1" spans="1:9" ht="19.5" customHeight="1">
      <c r="A1" s="370" t="s">
        <v>396</v>
      </c>
      <c r="B1" s="370"/>
      <c r="C1" s="370"/>
      <c r="D1" s="370"/>
      <c r="E1" s="370"/>
      <c r="F1" s="370"/>
      <c r="G1" s="370"/>
      <c r="H1" s="370"/>
    </row>
    <row r="2" spans="1:9" ht="4.5" customHeight="1"/>
    <row r="3" spans="1:9" ht="15" customHeight="1" thickBot="1">
      <c r="A3" s="5" t="s">
        <v>307</v>
      </c>
      <c r="H3" s="44" t="s">
        <v>0</v>
      </c>
    </row>
    <row r="4" spans="1:9" ht="15" customHeight="1" thickBot="1">
      <c r="A4" s="360" t="s">
        <v>1</v>
      </c>
      <c r="B4" s="361"/>
      <c r="C4" s="364" t="s">
        <v>2</v>
      </c>
      <c r="D4" s="364" t="s">
        <v>3</v>
      </c>
      <c r="E4" s="364" t="s">
        <v>4</v>
      </c>
      <c r="F4" s="364" t="s">
        <v>5</v>
      </c>
      <c r="G4" s="366" t="s">
        <v>6</v>
      </c>
      <c r="H4" s="367"/>
    </row>
    <row r="5" spans="1:9" ht="15" customHeight="1">
      <c r="A5" s="362"/>
      <c r="B5" s="363"/>
      <c r="C5" s="365"/>
      <c r="D5" s="365"/>
      <c r="E5" s="365"/>
      <c r="F5" s="365"/>
      <c r="G5" s="368" t="s">
        <v>355</v>
      </c>
      <c r="H5" s="369"/>
      <c r="I5" s="48"/>
    </row>
    <row r="6" spans="1:9" ht="14.1" customHeight="1">
      <c r="A6" s="388" t="s">
        <v>269</v>
      </c>
      <c r="B6" s="389"/>
      <c r="C6" s="254">
        <f t="shared" ref="C6:C15" si="0">SUM(D6:E6)</f>
        <v>79784</v>
      </c>
      <c r="D6" s="255">
        <v>38615</v>
      </c>
      <c r="E6" s="255">
        <v>41169</v>
      </c>
      <c r="F6" s="13">
        <v>1004</v>
      </c>
      <c r="G6" s="386">
        <f t="shared" ref="G6:G16" si="1">ROUND(C6/$C$6,5)*100</f>
        <v>100</v>
      </c>
      <c r="H6" s="387"/>
    </row>
    <row r="7" spans="1:9" ht="14.1" customHeight="1">
      <c r="A7" s="375" t="s">
        <v>270</v>
      </c>
      <c r="B7" s="376"/>
      <c r="C7" s="24">
        <f t="shared" si="0"/>
        <v>80869</v>
      </c>
      <c r="D7" s="2">
        <v>39036</v>
      </c>
      <c r="E7" s="2">
        <v>41833</v>
      </c>
      <c r="F7" s="14">
        <f t="shared" ref="F7:F8" si="2">C7-C6</f>
        <v>1085</v>
      </c>
      <c r="G7" s="384">
        <f>ROUND(C7/$C$6,5)*100</f>
        <v>101.36</v>
      </c>
      <c r="H7" s="385"/>
    </row>
    <row r="8" spans="1:9" ht="14.1" customHeight="1">
      <c r="A8" s="375" t="s">
        <v>271</v>
      </c>
      <c r="B8" s="376"/>
      <c r="C8" s="24">
        <f t="shared" si="0"/>
        <v>81392</v>
      </c>
      <c r="D8" s="2">
        <v>39209</v>
      </c>
      <c r="E8" s="2">
        <v>42183</v>
      </c>
      <c r="F8" s="14">
        <f t="shared" si="2"/>
        <v>523</v>
      </c>
      <c r="G8" s="384">
        <f t="shared" si="1"/>
        <v>102.01499999999999</v>
      </c>
      <c r="H8" s="385"/>
    </row>
    <row r="9" spans="1:9" ht="14.1" customHeight="1">
      <c r="A9" s="375" t="s">
        <v>272</v>
      </c>
      <c r="B9" s="376"/>
      <c r="C9" s="24">
        <f t="shared" si="0"/>
        <v>82402</v>
      </c>
      <c r="D9" s="2">
        <v>39666</v>
      </c>
      <c r="E9" s="2">
        <v>42736</v>
      </c>
      <c r="F9" s="14">
        <f>C9-C8</f>
        <v>1010</v>
      </c>
      <c r="G9" s="384">
        <f t="shared" si="1"/>
        <v>103.28100000000001</v>
      </c>
      <c r="H9" s="385"/>
    </row>
    <row r="10" spans="1:9" ht="14.1" customHeight="1">
      <c r="A10" s="375" t="s">
        <v>273</v>
      </c>
      <c r="B10" s="376"/>
      <c r="C10" s="24">
        <f t="shared" si="0"/>
        <v>82852</v>
      </c>
      <c r="D10" s="2">
        <v>39894</v>
      </c>
      <c r="E10" s="2">
        <v>42958</v>
      </c>
      <c r="F10" s="14">
        <f t="shared" ref="F10:F15" si="3">C10-C9</f>
        <v>450</v>
      </c>
      <c r="G10" s="384">
        <f t="shared" si="1"/>
        <v>103.84500000000001</v>
      </c>
      <c r="H10" s="385"/>
    </row>
    <row r="11" spans="1:9" ht="14.1" customHeight="1">
      <c r="A11" s="375" t="s">
        <v>274</v>
      </c>
      <c r="B11" s="376"/>
      <c r="C11" s="24">
        <f t="shared" si="0"/>
        <v>83511</v>
      </c>
      <c r="D11" s="2">
        <v>40150</v>
      </c>
      <c r="E11" s="2">
        <v>43361</v>
      </c>
      <c r="F11" s="14">
        <f t="shared" si="3"/>
        <v>659</v>
      </c>
      <c r="G11" s="384">
        <f t="shared" si="1"/>
        <v>104.67100000000001</v>
      </c>
      <c r="H11" s="385"/>
    </row>
    <row r="12" spans="1:9" ht="14.1" customHeight="1">
      <c r="A12" s="375" t="s">
        <v>275</v>
      </c>
      <c r="B12" s="376"/>
      <c r="C12" s="24">
        <f t="shared" si="0"/>
        <v>84395</v>
      </c>
      <c r="D12" s="2">
        <v>40580</v>
      </c>
      <c r="E12" s="2">
        <v>43815</v>
      </c>
      <c r="F12" s="14">
        <f t="shared" si="3"/>
        <v>884</v>
      </c>
      <c r="G12" s="384">
        <f t="shared" si="1"/>
        <v>105.779</v>
      </c>
      <c r="H12" s="385"/>
    </row>
    <row r="13" spans="1:9" ht="14.1" customHeight="1">
      <c r="A13" s="375" t="s">
        <v>351</v>
      </c>
      <c r="B13" s="376"/>
      <c r="C13" s="24">
        <f t="shared" si="0"/>
        <v>85023</v>
      </c>
      <c r="D13" s="2">
        <v>40874</v>
      </c>
      <c r="E13" s="2">
        <v>44149</v>
      </c>
      <c r="F13" s="14">
        <f t="shared" si="3"/>
        <v>628</v>
      </c>
      <c r="G13" s="384">
        <f t="shared" si="1"/>
        <v>106.566</v>
      </c>
      <c r="H13" s="385"/>
    </row>
    <row r="14" spans="1:9" ht="14.1" customHeight="1">
      <c r="A14" s="375" t="s">
        <v>352</v>
      </c>
      <c r="B14" s="376"/>
      <c r="C14" s="24">
        <f t="shared" si="0"/>
        <v>85179</v>
      </c>
      <c r="D14" s="2">
        <v>40923</v>
      </c>
      <c r="E14" s="2">
        <v>44256</v>
      </c>
      <c r="F14" s="14">
        <f t="shared" si="3"/>
        <v>156</v>
      </c>
      <c r="G14" s="384">
        <f t="shared" si="1"/>
        <v>106.762</v>
      </c>
      <c r="H14" s="385"/>
    </row>
    <row r="15" spans="1:9" ht="14.1" customHeight="1">
      <c r="A15" s="373" t="s">
        <v>353</v>
      </c>
      <c r="B15" s="374"/>
      <c r="C15" s="24">
        <f t="shared" si="0"/>
        <v>85399</v>
      </c>
      <c r="D15" s="2">
        <v>40882</v>
      </c>
      <c r="E15" s="2">
        <v>44517</v>
      </c>
      <c r="F15" s="14">
        <f t="shared" si="3"/>
        <v>220</v>
      </c>
      <c r="G15" s="384">
        <f t="shared" si="1"/>
        <v>107.03800000000001</v>
      </c>
      <c r="H15" s="385"/>
    </row>
    <row r="16" spans="1:9" ht="13.5" customHeight="1" thickBot="1">
      <c r="A16" s="390" t="s">
        <v>354</v>
      </c>
      <c r="B16" s="391"/>
      <c r="C16" s="315">
        <f t="shared" ref="C16" si="4">SUM(D16:E16)</f>
        <v>88363</v>
      </c>
      <c r="D16" s="316">
        <v>42441</v>
      </c>
      <c r="E16" s="316">
        <v>45922</v>
      </c>
      <c r="F16" s="317">
        <f t="shared" ref="F16" si="5">C16-C15</f>
        <v>2964</v>
      </c>
      <c r="G16" s="392">
        <f t="shared" si="1"/>
        <v>110.75299999999999</v>
      </c>
      <c r="H16" s="393"/>
    </row>
    <row r="17" spans="1:8" ht="15" customHeight="1">
      <c r="D17" s="48"/>
      <c r="F17" s="48"/>
      <c r="G17" s="380" t="s">
        <v>7</v>
      </c>
      <c r="H17" s="380"/>
    </row>
    <row r="18" spans="1:8" ht="15" customHeight="1"/>
    <row r="19" spans="1:8" ht="15" customHeight="1" thickBot="1">
      <c r="A19" s="5" t="s">
        <v>308</v>
      </c>
      <c r="H19" s="44" t="s">
        <v>0</v>
      </c>
    </row>
    <row r="20" spans="1:8" ht="15" customHeight="1" thickBot="1">
      <c r="A20" s="360" t="s">
        <v>8</v>
      </c>
      <c r="B20" s="361"/>
      <c r="C20" s="381" t="s">
        <v>341</v>
      </c>
      <c r="D20" s="382"/>
      <c r="E20" s="383"/>
      <c r="F20" s="377" t="s">
        <v>356</v>
      </c>
      <c r="G20" s="378"/>
      <c r="H20" s="379"/>
    </row>
    <row r="21" spans="1:8" ht="15" customHeight="1">
      <c r="A21" s="362"/>
      <c r="B21" s="363"/>
      <c r="C21" s="256" t="s">
        <v>9</v>
      </c>
      <c r="D21" s="266" t="s">
        <v>3</v>
      </c>
      <c r="E21" s="57" t="s">
        <v>4</v>
      </c>
      <c r="F21" s="318" t="s">
        <v>9</v>
      </c>
      <c r="G21" s="319" t="s">
        <v>3</v>
      </c>
      <c r="H21" s="320" t="s">
        <v>4</v>
      </c>
    </row>
    <row r="22" spans="1:8" ht="16.5" customHeight="1">
      <c r="A22" s="371" t="s">
        <v>10</v>
      </c>
      <c r="B22" s="372"/>
      <c r="C22" s="25">
        <f t="shared" ref="C22:H22" si="6">SUM(C23:C64)</f>
        <v>85399</v>
      </c>
      <c r="D22" s="25">
        <f t="shared" si="6"/>
        <v>40882</v>
      </c>
      <c r="E22" s="25">
        <f t="shared" si="6"/>
        <v>44517</v>
      </c>
      <c r="F22" s="321">
        <f>SUM(F23:F64)</f>
        <v>88363</v>
      </c>
      <c r="G22" s="321">
        <f t="shared" si="6"/>
        <v>42441</v>
      </c>
      <c r="H22" s="322">
        <f t="shared" si="6"/>
        <v>45922</v>
      </c>
    </row>
    <row r="23" spans="1:8" ht="12" customHeight="1">
      <c r="A23" s="23"/>
      <c r="B23" s="49" t="s">
        <v>11</v>
      </c>
      <c r="C23" s="26">
        <f>SUM(D23:E23)</f>
        <v>2098</v>
      </c>
      <c r="D23" s="26">
        <v>1034</v>
      </c>
      <c r="E23" s="26">
        <v>1064</v>
      </c>
      <c r="F23" s="323">
        <f>SUM(G23:H23)</f>
        <v>2154</v>
      </c>
      <c r="G23" s="323">
        <v>1060</v>
      </c>
      <c r="H23" s="324">
        <v>1094</v>
      </c>
    </row>
    <row r="24" spans="1:8" ht="12" customHeight="1">
      <c r="A24" s="23"/>
      <c r="B24" s="50" t="s">
        <v>12</v>
      </c>
      <c r="C24" s="26">
        <f t="shared" ref="C24:C25" si="7">SUM(D24:E24)</f>
        <v>1175</v>
      </c>
      <c r="D24" s="26">
        <v>567</v>
      </c>
      <c r="E24" s="26">
        <v>608</v>
      </c>
      <c r="F24" s="323">
        <f t="shared" ref="F24:F64" si="8">SUM(G24:H24)</f>
        <v>1201</v>
      </c>
      <c r="G24" s="323">
        <v>588</v>
      </c>
      <c r="H24" s="324">
        <v>613</v>
      </c>
    </row>
    <row r="25" spans="1:8" ht="12" customHeight="1">
      <c r="A25" s="23"/>
      <c r="B25" s="50" t="s">
        <v>13</v>
      </c>
      <c r="C25" s="26">
        <f t="shared" si="7"/>
        <v>2888</v>
      </c>
      <c r="D25" s="26">
        <v>1382</v>
      </c>
      <c r="E25" s="26">
        <v>1506</v>
      </c>
      <c r="F25" s="323">
        <f t="shared" si="8"/>
        <v>3016</v>
      </c>
      <c r="G25" s="323">
        <v>1449</v>
      </c>
      <c r="H25" s="324">
        <v>1567</v>
      </c>
    </row>
    <row r="26" spans="1:8" ht="12" customHeight="1">
      <c r="A26" s="23"/>
      <c r="B26" s="50" t="s">
        <v>14</v>
      </c>
      <c r="C26" s="26">
        <f>SUM(D26:E26)</f>
        <v>3482</v>
      </c>
      <c r="D26" s="26">
        <v>1693</v>
      </c>
      <c r="E26" s="26">
        <v>1789</v>
      </c>
      <c r="F26" s="323">
        <f>SUM(G26:H26)</f>
        <v>3574</v>
      </c>
      <c r="G26" s="323">
        <v>1724</v>
      </c>
      <c r="H26" s="324">
        <v>1850</v>
      </c>
    </row>
    <row r="27" spans="1:8" ht="12" customHeight="1">
      <c r="A27" s="23"/>
      <c r="B27" s="50" t="s">
        <v>15</v>
      </c>
      <c r="C27" s="26">
        <f>SUM(D27:E27)</f>
        <v>4021</v>
      </c>
      <c r="D27" s="26">
        <v>1839</v>
      </c>
      <c r="E27" s="26">
        <v>2182</v>
      </c>
      <c r="F27" s="323">
        <f>SUM(G27:H27)</f>
        <v>4168</v>
      </c>
      <c r="G27" s="323">
        <v>1917</v>
      </c>
      <c r="H27" s="324">
        <v>2251</v>
      </c>
    </row>
    <row r="28" spans="1:8" ht="12" customHeight="1">
      <c r="A28" s="23"/>
      <c r="B28" s="50" t="s">
        <v>365</v>
      </c>
      <c r="C28" s="43">
        <f>SUM(D28:E28)</f>
        <v>0</v>
      </c>
      <c r="D28" s="43">
        <v>0</v>
      </c>
      <c r="E28" s="43">
        <v>0</v>
      </c>
      <c r="F28" s="323">
        <f>SUM(G28:H28)</f>
        <v>13</v>
      </c>
      <c r="G28" s="323">
        <v>5</v>
      </c>
      <c r="H28" s="324">
        <v>8</v>
      </c>
    </row>
    <row r="29" spans="1:8" ht="12" customHeight="1">
      <c r="A29" s="23"/>
      <c r="B29" s="50" t="s">
        <v>16</v>
      </c>
      <c r="C29" s="26">
        <f t="shared" ref="C29" si="9">SUM(D29:E29)</f>
        <v>3723</v>
      </c>
      <c r="D29" s="26">
        <v>1777</v>
      </c>
      <c r="E29" s="26">
        <v>1946</v>
      </c>
      <c r="F29" s="323">
        <f t="shared" si="8"/>
        <v>3835</v>
      </c>
      <c r="G29" s="323">
        <v>1828</v>
      </c>
      <c r="H29" s="324">
        <v>2007</v>
      </c>
    </row>
    <row r="30" spans="1:8" ht="12" customHeight="1">
      <c r="A30" s="23"/>
      <c r="B30" s="50" t="s">
        <v>17</v>
      </c>
      <c r="C30" s="26">
        <f>SUM(D30:E30)</f>
        <v>3485</v>
      </c>
      <c r="D30" s="26">
        <v>1654</v>
      </c>
      <c r="E30" s="26">
        <v>1831</v>
      </c>
      <c r="F30" s="323">
        <f>SUM(G30:H30)</f>
        <v>3567</v>
      </c>
      <c r="G30" s="323">
        <v>1707</v>
      </c>
      <c r="H30" s="324">
        <v>1860</v>
      </c>
    </row>
    <row r="31" spans="1:8" ht="12" customHeight="1">
      <c r="A31" s="23"/>
      <c r="B31" s="50" t="s">
        <v>18</v>
      </c>
      <c r="C31" s="26">
        <f t="shared" ref="C31:C47" si="10">SUM(D31:E31)</f>
        <v>7529</v>
      </c>
      <c r="D31" s="26">
        <v>3612</v>
      </c>
      <c r="E31" s="26">
        <v>3917</v>
      </c>
      <c r="F31" s="323">
        <f t="shared" si="8"/>
        <v>7793</v>
      </c>
      <c r="G31" s="323">
        <v>3779</v>
      </c>
      <c r="H31" s="324">
        <v>4014</v>
      </c>
    </row>
    <row r="32" spans="1:8" ht="12" customHeight="1">
      <c r="A32" s="23"/>
      <c r="B32" s="50" t="s">
        <v>19</v>
      </c>
      <c r="C32" s="26">
        <f t="shared" si="10"/>
        <v>2146</v>
      </c>
      <c r="D32" s="26">
        <v>1004</v>
      </c>
      <c r="E32" s="26">
        <v>1142</v>
      </c>
      <c r="F32" s="323">
        <f t="shared" si="8"/>
        <v>2221</v>
      </c>
      <c r="G32" s="323">
        <v>1047</v>
      </c>
      <c r="H32" s="324">
        <v>1174</v>
      </c>
    </row>
    <row r="33" spans="1:8" ht="12" customHeight="1">
      <c r="A33" s="23"/>
      <c r="B33" s="50" t="s">
        <v>20</v>
      </c>
      <c r="C33" s="26">
        <f t="shared" si="10"/>
        <v>3288</v>
      </c>
      <c r="D33" s="26">
        <v>1583</v>
      </c>
      <c r="E33" s="26">
        <v>1705</v>
      </c>
      <c r="F33" s="323">
        <f t="shared" si="8"/>
        <v>3459</v>
      </c>
      <c r="G33" s="323">
        <v>1677</v>
      </c>
      <c r="H33" s="324">
        <v>1782</v>
      </c>
    </row>
    <row r="34" spans="1:8" ht="12" customHeight="1">
      <c r="A34" s="23"/>
      <c r="B34" s="50" t="s">
        <v>21</v>
      </c>
      <c r="C34" s="26">
        <f t="shared" si="10"/>
        <v>3422</v>
      </c>
      <c r="D34" s="26">
        <v>1680</v>
      </c>
      <c r="E34" s="26">
        <v>1742</v>
      </c>
      <c r="F34" s="323">
        <f t="shared" si="8"/>
        <v>3476</v>
      </c>
      <c r="G34" s="323">
        <v>1713</v>
      </c>
      <c r="H34" s="324">
        <v>1763</v>
      </c>
    </row>
    <row r="35" spans="1:8" ht="12" customHeight="1">
      <c r="A35" s="23"/>
      <c r="B35" s="50" t="s">
        <v>22</v>
      </c>
      <c r="C35" s="26">
        <f t="shared" si="10"/>
        <v>7360</v>
      </c>
      <c r="D35" s="26">
        <v>3477</v>
      </c>
      <c r="E35" s="26">
        <v>3883</v>
      </c>
      <c r="F35" s="323">
        <f t="shared" si="8"/>
        <v>7570</v>
      </c>
      <c r="G35" s="323">
        <v>3590</v>
      </c>
      <c r="H35" s="324">
        <v>3980</v>
      </c>
    </row>
    <row r="36" spans="1:8" ht="12" customHeight="1">
      <c r="A36" s="23"/>
      <c r="B36" s="50" t="s">
        <v>23</v>
      </c>
      <c r="C36" s="26">
        <f t="shared" si="10"/>
        <v>3023</v>
      </c>
      <c r="D36" s="26">
        <v>1443</v>
      </c>
      <c r="E36" s="26">
        <v>1580</v>
      </c>
      <c r="F36" s="323">
        <f t="shared" si="8"/>
        <v>3197</v>
      </c>
      <c r="G36" s="323">
        <v>1538</v>
      </c>
      <c r="H36" s="324">
        <v>1659</v>
      </c>
    </row>
    <row r="37" spans="1:8" ht="12" customHeight="1">
      <c r="A37" s="23"/>
      <c r="B37" s="50" t="s">
        <v>24</v>
      </c>
      <c r="C37" s="26">
        <f t="shared" si="10"/>
        <v>3143</v>
      </c>
      <c r="D37" s="26">
        <v>1495</v>
      </c>
      <c r="E37" s="26">
        <v>1648</v>
      </c>
      <c r="F37" s="323">
        <f t="shared" si="8"/>
        <v>3386</v>
      </c>
      <c r="G37" s="323">
        <v>1612</v>
      </c>
      <c r="H37" s="324">
        <v>1774</v>
      </c>
    </row>
    <row r="38" spans="1:8" ht="12" customHeight="1">
      <c r="A38" s="23"/>
      <c r="B38" s="50" t="s">
        <v>25</v>
      </c>
      <c r="C38" s="26">
        <f t="shared" si="10"/>
        <v>4025</v>
      </c>
      <c r="D38" s="26">
        <v>1965</v>
      </c>
      <c r="E38" s="26">
        <v>2060</v>
      </c>
      <c r="F38" s="323">
        <f t="shared" si="8"/>
        <v>4166</v>
      </c>
      <c r="G38" s="323">
        <v>2040</v>
      </c>
      <c r="H38" s="324">
        <v>2126</v>
      </c>
    </row>
    <row r="39" spans="1:8" ht="12" customHeight="1">
      <c r="A39" s="23"/>
      <c r="B39" s="50" t="s">
        <v>26</v>
      </c>
      <c r="C39" s="26">
        <f t="shared" si="10"/>
        <v>1697</v>
      </c>
      <c r="D39" s="26">
        <v>863</v>
      </c>
      <c r="E39" s="26">
        <v>834</v>
      </c>
      <c r="F39" s="323">
        <f t="shared" si="8"/>
        <v>1740</v>
      </c>
      <c r="G39" s="323">
        <v>861</v>
      </c>
      <c r="H39" s="324">
        <v>879</v>
      </c>
    </row>
    <row r="40" spans="1:8" ht="12" customHeight="1">
      <c r="A40" s="23"/>
      <c r="B40" s="50" t="s">
        <v>27</v>
      </c>
      <c r="C40" s="26">
        <f t="shared" si="10"/>
        <v>2208</v>
      </c>
      <c r="D40" s="26">
        <v>1103</v>
      </c>
      <c r="E40" s="26">
        <v>1105</v>
      </c>
      <c r="F40" s="323">
        <f t="shared" si="8"/>
        <v>2272</v>
      </c>
      <c r="G40" s="323">
        <v>1143</v>
      </c>
      <c r="H40" s="324">
        <v>1129</v>
      </c>
    </row>
    <row r="41" spans="1:8" ht="12" customHeight="1">
      <c r="A41" s="23"/>
      <c r="B41" s="50" t="s">
        <v>28</v>
      </c>
      <c r="C41" s="26">
        <f t="shared" si="10"/>
        <v>1305</v>
      </c>
      <c r="D41" s="26">
        <v>649</v>
      </c>
      <c r="E41" s="26">
        <v>656</v>
      </c>
      <c r="F41" s="323">
        <f t="shared" si="8"/>
        <v>1333</v>
      </c>
      <c r="G41" s="323">
        <v>654</v>
      </c>
      <c r="H41" s="324">
        <v>679</v>
      </c>
    </row>
    <row r="42" spans="1:8" ht="12" customHeight="1">
      <c r="A42" s="23"/>
      <c r="B42" s="50" t="s">
        <v>29</v>
      </c>
      <c r="C42" s="26">
        <f t="shared" si="10"/>
        <v>3394</v>
      </c>
      <c r="D42" s="26">
        <v>1592</v>
      </c>
      <c r="E42" s="26">
        <v>1802</v>
      </c>
      <c r="F42" s="323">
        <f t="shared" si="8"/>
        <v>3501</v>
      </c>
      <c r="G42" s="323">
        <v>1644</v>
      </c>
      <c r="H42" s="324">
        <v>1857</v>
      </c>
    </row>
    <row r="43" spans="1:8" ht="12" customHeight="1">
      <c r="A43" s="23"/>
      <c r="B43" s="50" t="s">
        <v>30</v>
      </c>
      <c r="C43" s="26">
        <f t="shared" si="10"/>
        <v>694</v>
      </c>
      <c r="D43" s="26">
        <v>365</v>
      </c>
      <c r="E43" s="26">
        <v>329</v>
      </c>
      <c r="F43" s="323">
        <f t="shared" si="8"/>
        <v>712</v>
      </c>
      <c r="G43" s="323">
        <v>374</v>
      </c>
      <c r="H43" s="324">
        <v>338</v>
      </c>
    </row>
    <row r="44" spans="1:8" ht="12" customHeight="1">
      <c r="A44" s="23"/>
      <c r="B44" s="50" t="s">
        <v>31</v>
      </c>
      <c r="C44" s="26">
        <f t="shared" si="10"/>
        <v>724</v>
      </c>
      <c r="D44" s="26">
        <v>338</v>
      </c>
      <c r="E44" s="26">
        <v>386</v>
      </c>
      <c r="F44" s="323">
        <f t="shared" si="8"/>
        <v>762</v>
      </c>
      <c r="G44" s="323">
        <v>362</v>
      </c>
      <c r="H44" s="324">
        <v>400</v>
      </c>
    </row>
    <row r="45" spans="1:8" ht="12" customHeight="1">
      <c r="A45" s="23"/>
      <c r="B45" s="50" t="s">
        <v>254</v>
      </c>
      <c r="C45" s="26">
        <f t="shared" si="10"/>
        <v>1570</v>
      </c>
      <c r="D45" s="26">
        <v>756</v>
      </c>
      <c r="E45" s="26">
        <v>814</v>
      </c>
      <c r="F45" s="323">
        <f t="shared" si="8"/>
        <v>1655</v>
      </c>
      <c r="G45" s="323">
        <v>796</v>
      </c>
      <c r="H45" s="324">
        <v>859</v>
      </c>
    </row>
    <row r="46" spans="1:8" ht="12" customHeight="1">
      <c r="A46" s="23"/>
      <c r="B46" s="50" t="s">
        <v>32</v>
      </c>
      <c r="C46" s="26">
        <f t="shared" si="10"/>
        <v>3042</v>
      </c>
      <c r="D46" s="26">
        <v>1433</v>
      </c>
      <c r="E46" s="26">
        <v>1609</v>
      </c>
      <c r="F46" s="323">
        <f t="shared" si="8"/>
        <v>3168</v>
      </c>
      <c r="G46" s="323">
        <v>1502</v>
      </c>
      <c r="H46" s="324">
        <v>1666</v>
      </c>
    </row>
    <row r="47" spans="1:8" ht="12" customHeight="1">
      <c r="A47" s="23"/>
      <c r="B47" s="49" t="s">
        <v>33</v>
      </c>
      <c r="C47" s="26">
        <f t="shared" si="10"/>
        <v>1767</v>
      </c>
      <c r="D47" s="26">
        <v>861</v>
      </c>
      <c r="E47" s="26">
        <v>906</v>
      </c>
      <c r="F47" s="323">
        <f t="shared" si="8"/>
        <v>1829</v>
      </c>
      <c r="G47" s="323">
        <v>882</v>
      </c>
      <c r="H47" s="324">
        <v>947</v>
      </c>
    </row>
    <row r="48" spans="1:8" ht="12" customHeight="1">
      <c r="A48" s="23"/>
      <c r="B48" s="50" t="s">
        <v>34</v>
      </c>
      <c r="C48" s="26">
        <f>SUM(D48:E48)</f>
        <v>278</v>
      </c>
      <c r="D48" s="26">
        <v>136</v>
      </c>
      <c r="E48" s="26">
        <v>142</v>
      </c>
      <c r="F48" s="323">
        <f>SUM(G48:H48)</f>
        <v>281</v>
      </c>
      <c r="G48" s="323">
        <v>134</v>
      </c>
      <c r="H48" s="324">
        <v>147</v>
      </c>
    </row>
    <row r="49" spans="1:8" ht="12" customHeight="1">
      <c r="A49" s="23"/>
      <c r="B49" s="49" t="s">
        <v>35</v>
      </c>
      <c r="C49" s="26">
        <f t="shared" ref="C49:C59" si="11">SUM(D49:E49)</f>
        <v>1445</v>
      </c>
      <c r="D49" s="26">
        <v>671</v>
      </c>
      <c r="E49" s="26">
        <v>774</v>
      </c>
      <c r="F49" s="323">
        <f t="shared" si="8"/>
        <v>1514</v>
      </c>
      <c r="G49" s="323">
        <v>722</v>
      </c>
      <c r="H49" s="324">
        <v>792</v>
      </c>
    </row>
    <row r="50" spans="1:8" ht="12" customHeight="1">
      <c r="A50" s="23"/>
      <c r="B50" s="50" t="s">
        <v>36</v>
      </c>
      <c r="C50" s="26">
        <f t="shared" si="11"/>
        <v>3693</v>
      </c>
      <c r="D50" s="26">
        <v>1729</v>
      </c>
      <c r="E50" s="26">
        <v>1964</v>
      </c>
      <c r="F50" s="323">
        <f t="shared" si="8"/>
        <v>3787</v>
      </c>
      <c r="G50" s="323">
        <v>1774</v>
      </c>
      <c r="H50" s="324">
        <v>2013</v>
      </c>
    </row>
    <row r="51" spans="1:8" ht="12" customHeight="1">
      <c r="A51" s="23"/>
      <c r="B51" s="50" t="s">
        <v>37</v>
      </c>
      <c r="C51" s="26">
        <f t="shared" si="11"/>
        <v>192</v>
      </c>
      <c r="D51" s="26">
        <v>102</v>
      </c>
      <c r="E51" s="26">
        <v>90</v>
      </c>
      <c r="F51" s="323">
        <f t="shared" si="8"/>
        <v>185</v>
      </c>
      <c r="G51" s="323">
        <v>103</v>
      </c>
      <c r="H51" s="324">
        <v>82</v>
      </c>
    </row>
    <row r="52" spans="1:8" ht="12" customHeight="1">
      <c r="A52" s="23"/>
      <c r="B52" s="50" t="s">
        <v>38</v>
      </c>
      <c r="C52" s="26">
        <f t="shared" si="11"/>
        <v>131</v>
      </c>
      <c r="D52" s="26">
        <v>62</v>
      </c>
      <c r="E52" s="26">
        <v>69</v>
      </c>
      <c r="F52" s="323">
        <f t="shared" si="8"/>
        <v>125</v>
      </c>
      <c r="G52" s="323">
        <v>56</v>
      </c>
      <c r="H52" s="324">
        <v>69</v>
      </c>
    </row>
    <row r="53" spans="1:8" ht="12" customHeight="1">
      <c r="A53" s="23"/>
      <c r="B53" s="50" t="s">
        <v>39</v>
      </c>
      <c r="C53" s="26">
        <f t="shared" si="11"/>
        <v>700</v>
      </c>
      <c r="D53" s="26">
        <v>333</v>
      </c>
      <c r="E53" s="26">
        <v>367</v>
      </c>
      <c r="F53" s="323">
        <f t="shared" si="8"/>
        <v>751</v>
      </c>
      <c r="G53" s="323">
        <v>360</v>
      </c>
      <c r="H53" s="324">
        <v>391</v>
      </c>
    </row>
    <row r="54" spans="1:8" ht="12" customHeight="1">
      <c r="A54" s="23"/>
      <c r="B54" s="50" t="s">
        <v>40</v>
      </c>
      <c r="C54" s="26">
        <f t="shared" si="11"/>
        <v>1106</v>
      </c>
      <c r="D54" s="26">
        <v>533</v>
      </c>
      <c r="E54" s="26">
        <v>573</v>
      </c>
      <c r="F54" s="323">
        <f t="shared" si="8"/>
        <v>1121</v>
      </c>
      <c r="G54" s="323">
        <v>539</v>
      </c>
      <c r="H54" s="324">
        <v>582</v>
      </c>
    </row>
    <row r="55" spans="1:8" ht="12" customHeight="1">
      <c r="A55" s="23"/>
      <c r="B55" s="50" t="s">
        <v>41</v>
      </c>
      <c r="C55" s="26">
        <f t="shared" si="11"/>
        <v>774</v>
      </c>
      <c r="D55" s="26">
        <v>373</v>
      </c>
      <c r="E55" s="26">
        <v>401</v>
      </c>
      <c r="F55" s="323">
        <f t="shared" si="8"/>
        <v>842</v>
      </c>
      <c r="G55" s="323">
        <v>405</v>
      </c>
      <c r="H55" s="324">
        <v>437</v>
      </c>
    </row>
    <row r="56" spans="1:8" ht="12" customHeight="1">
      <c r="A56" s="23"/>
      <c r="B56" s="50" t="s">
        <v>42</v>
      </c>
      <c r="C56" s="26">
        <f t="shared" si="11"/>
        <v>2151</v>
      </c>
      <c r="D56" s="26">
        <v>1063</v>
      </c>
      <c r="E56" s="26">
        <v>1088</v>
      </c>
      <c r="F56" s="323">
        <f t="shared" si="8"/>
        <v>2130</v>
      </c>
      <c r="G56" s="323">
        <v>1057</v>
      </c>
      <c r="H56" s="324">
        <v>1073</v>
      </c>
    </row>
    <row r="57" spans="1:8" ht="12" customHeight="1">
      <c r="A57" s="23"/>
      <c r="B57" s="50" t="s">
        <v>43</v>
      </c>
      <c r="C57" s="26">
        <f t="shared" si="11"/>
        <v>477</v>
      </c>
      <c r="D57" s="26">
        <v>218</v>
      </c>
      <c r="E57" s="26">
        <v>259</v>
      </c>
      <c r="F57" s="323">
        <f t="shared" si="8"/>
        <v>471</v>
      </c>
      <c r="G57" s="323">
        <v>219</v>
      </c>
      <c r="H57" s="324">
        <v>252</v>
      </c>
    </row>
    <row r="58" spans="1:8" ht="12" customHeight="1">
      <c r="A58" s="23"/>
      <c r="B58" s="50" t="s">
        <v>44</v>
      </c>
      <c r="C58" s="26">
        <f t="shared" si="11"/>
        <v>1038</v>
      </c>
      <c r="D58" s="26">
        <v>509</v>
      </c>
      <c r="E58" s="26">
        <v>529</v>
      </c>
      <c r="F58" s="323">
        <f t="shared" si="8"/>
        <v>1100</v>
      </c>
      <c r="G58" s="323">
        <v>541</v>
      </c>
      <c r="H58" s="324">
        <v>559</v>
      </c>
    </row>
    <row r="59" spans="1:8" ht="12" customHeight="1">
      <c r="A59" s="23"/>
      <c r="B59" s="50" t="s">
        <v>45</v>
      </c>
      <c r="C59" s="26">
        <f t="shared" si="11"/>
        <v>265</v>
      </c>
      <c r="D59" s="26">
        <v>136</v>
      </c>
      <c r="E59" s="26">
        <v>129</v>
      </c>
      <c r="F59" s="323">
        <f t="shared" si="8"/>
        <v>264</v>
      </c>
      <c r="G59" s="323">
        <v>134</v>
      </c>
      <c r="H59" s="324">
        <v>130</v>
      </c>
    </row>
    <row r="60" spans="1:8" ht="12" customHeight="1">
      <c r="A60" s="23"/>
      <c r="B60" s="50" t="s">
        <v>46</v>
      </c>
      <c r="C60" s="26">
        <f>SUM(D60:E60)</f>
        <v>254</v>
      </c>
      <c r="D60" s="26">
        <v>106</v>
      </c>
      <c r="E60" s="26">
        <v>148</v>
      </c>
      <c r="F60" s="323">
        <f>SUM(G60:H60)</f>
        <v>247</v>
      </c>
      <c r="G60" s="323">
        <v>102</v>
      </c>
      <c r="H60" s="324">
        <v>145</v>
      </c>
    </row>
    <row r="61" spans="1:8" ht="12" customHeight="1">
      <c r="A61" s="23"/>
      <c r="B61" s="50" t="s">
        <v>47</v>
      </c>
      <c r="C61" s="26">
        <f t="shared" ref="C61" si="12">SUM(D61:E61)</f>
        <v>345</v>
      </c>
      <c r="D61" s="26">
        <v>149</v>
      </c>
      <c r="E61" s="26">
        <v>196</v>
      </c>
      <c r="F61" s="323">
        <f t="shared" si="8"/>
        <v>345</v>
      </c>
      <c r="G61" s="323">
        <v>146</v>
      </c>
      <c r="H61" s="324">
        <v>199</v>
      </c>
    </row>
    <row r="62" spans="1:8" ht="12" customHeight="1">
      <c r="A62" s="23"/>
      <c r="B62" s="49" t="s">
        <v>255</v>
      </c>
      <c r="C62" s="26">
        <f>SUM(D62:E62)</f>
        <v>228</v>
      </c>
      <c r="D62" s="26">
        <v>98</v>
      </c>
      <c r="E62" s="26">
        <v>130</v>
      </c>
      <c r="F62" s="323">
        <f>SUM(G62:H62)</f>
        <v>229</v>
      </c>
      <c r="G62" s="323">
        <v>100</v>
      </c>
      <c r="H62" s="324">
        <v>129</v>
      </c>
    </row>
    <row r="63" spans="1:8" ht="12" customHeight="1">
      <c r="A63" s="23"/>
      <c r="B63" s="50" t="s">
        <v>48</v>
      </c>
      <c r="C63" s="26">
        <f>SUM(D63:E63)</f>
        <v>1053</v>
      </c>
      <c r="D63" s="26">
        <v>493</v>
      </c>
      <c r="E63" s="26">
        <v>560</v>
      </c>
      <c r="F63" s="323">
        <f>SUM(G63:H63)</f>
        <v>1146</v>
      </c>
      <c r="G63" s="323">
        <v>551</v>
      </c>
      <c r="H63" s="324">
        <v>595</v>
      </c>
    </row>
    <row r="64" spans="1:8" ht="12" customHeight="1" thickBot="1">
      <c r="A64" s="51"/>
      <c r="B64" s="52" t="s">
        <v>49</v>
      </c>
      <c r="C64" s="28">
        <f t="shared" ref="C64" si="13">SUM(D64:E64)</f>
        <v>60</v>
      </c>
      <c r="D64" s="28">
        <v>6</v>
      </c>
      <c r="E64" s="28">
        <v>54</v>
      </c>
      <c r="F64" s="325">
        <f t="shared" si="8"/>
        <v>57</v>
      </c>
      <c r="G64" s="325">
        <v>6</v>
      </c>
      <c r="H64" s="326">
        <v>51</v>
      </c>
    </row>
    <row r="65" spans="8:8" ht="15" customHeight="1">
      <c r="H65" s="44" t="s">
        <v>7</v>
      </c>
    </row>
    <row r="66" spans="8:8" ht="14.25" customHeight="1"/>
  </sheetData>
  <sheetProtection selectLockedCells="1" selectUnlockedCells="1"/>
  <mergeCells count="35"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  <mergeCell ref="G4:H4"/>
    <mergeCell ref="G5:H5"/>
    <mergeCell ref="A1:H1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view="pageBreakPreview" zoomScaleNormal="100" zoomScaleSheetLayoutView="100" workbookViewId="0">
      <selection activeCell="A2" sqref="A2:E2"/>
    </sheetView>
  </sheetViews>
  <sheetFormatPr defaultRowHeight="17.100000000000001" customHeight="1"/>
  <cols>
    <col min="1" max="1" width="10.25" style="101" customWidth="1"/>
    <col min="2" max="2" width="10.25" style="105" customWidth="1"/>
    <col min="3" max="10" width="8.875" style="101" customWidth="1"/>
    <col min="11" max="16384" width="9" style="101"/>
  </cols>
  <sheetData>
    <row r="1" spans="1:11" ht="5.0999999999999996" customHeight="1">
      <c r="A1" s="5"/>
      <c r="B1" s="100"/>
      <c r="C1" s="100"/>
      <c r="D1" s="100"/>
      <c r="E1" s="100"/>
      <c r="F1" s="100"/>
      <c r="G1" s="100"/>
      <c r="H1" s="100"/>
      <c r="I1" s="44"/>
      <c r="J1" s="100"/>
    </row>
    <row r="2" spans="1:11" ht="15" customHeight="1" thickBot="1">
      <c r="A2" s="403" t="s">
        <v>295</v>
      </c>
      <c r="B2" s="403"/>
      <c r="C2" s="403"/>
      <c r="D2" s="403"/>
      <c r="E2" s="403"/>
      <c r="F2" s="100"/>
      <c r="G2" s="100"/>
      <c r="H2" s="100"/>
      <c r="J2" s="44" t="s">
        <v>50</v>
      </c>
    </row>
    <row r="3" spans="1:11" ht="24.95" customHeight="1" thickBot="1">
      <c r="A3" s="360" t="s">
        <v>51</v>
      </c>
      <c r="B3" s="364" t="s">
        <v>2</v>
      </c>
      <c r="C3" s="396" t="s">
        <v>393</v>
      </c>
      <c r="D3" s="53" t="s">
        <v>53</v>
      </c>
      <c r="E3" s="396" t="s">
        <v>390</v>
      </c>
      <c r="F3" s="396" t="s">
        <v>391</v>
      </c>
      <c r="G3" s="364" t="s">
        <v>56</v>
      </c>
      <c r="H3" s="364" t="s">
        <v>57</v>
      </c>
      <c r="I3" s="396" t="s">
        <v>392</v>
      </c>
      <c r="J3" s="394" t="s">
        <v>58</v>
      </c>
      <c r="K3" s="100"/>
    </row>
    <row r="4" spans="1:11" ht="24.95" customHeight="1">
      <c r="A4" s="362"/>
      <c r="B4" s="365"/>
      <c r="C4" s="365"/>
      <c r="D4" s="221" t="s">
        <v>59</v>
      </c>
      <c r="E4" s="365"/>
      <c r="F4" s="365"/>
      <c r="G4" s="365"/>
      <c r="H4" s="365"/>
      <c r="I4" s="365"/>
      <c r="J4" s="395"/>
      <c r="K4" s="100"/>
    </row>
    <row r="5" spans="1:11" ht="15" customHeight="1">
      <c r="A5" s="251" t="s">
        <v>357</v>
      </c>
      <c r="B5" s="30">
        <f>SUM(C5:J5)</f>
        <v>30</v>
      </c>
      <c r="C5" s="31">
        <v>1</v>
      </c>
      <c r="D5" s="31">
        <v>1</v>
      </c>
      <c r="E5" s="31">
        <v>1</v>
      </c>
      <c r="F5" s="31">
        <v>2</v>
      </c>
      <c r="G5" s="31">
        <v>4</v>
      </c>
      <c r="H5" s="31">
        <v>1</v>
      </c>
      <c r="I5" s="225">
        <v>0</v>
      </c>
      <c r="J5" s="76">
        <v>20</v>
      </c>
      <c r="K5" s="100"/>
    </row>
    <row r="6" spans="1:11" ht="14.25" customHeight="1">
      <c r="A6" s="54"/>
      <c r="B6" s="30"/>
      <c r="C6" s="31"/>
      <c r="D6" s="31"/>
      <c r="E6" s="31"/>
      <c r="F6" s="31"/>
      <c r="G6" s="31"/>
      <c r="H6" s="31"/>
      <c r="I6" s="225"/>
      <c r="J6" s="32"/>
      <c r="K6" s="100"/>
    </row>
    <row r="7" spans="1:11" s="102" customFormat="1" ht="15" customHeight="1">
      <c r="A7" s="55" t="s">
        <v>342</v>
      </c>
      <c r="B7" s="30">
        <f>SUM(C7:J7)</f>
        <v>29</v>
      </c>
      <c r="C7" s="31">
        <v>1</v>
      </c>
      <c r="D7" s="31">
        <v>1</v>
      </c>
      <c r="E7" s="31">
        <v>1</v>
      </c>
      <c r="F7" s="31">
        <v>2</v>
      </c>
      <c r="G7" s="31">
        <v>4</v>
      </c>
      <c r="H7" s="31">
        <v>1</v>
      </c>
      <c r="I7" s="225">
        <v>0</v>
      </c>
      <c r="J7" s="32">
        <v>19</v>
      </c>
    </row>
    <row r="8" spans="1:11" ht="14.25" customHeight="1">
      <c r="A8" s="54"/>
      <c r="B8" s="30"/>
      <c r="C8" s="103"/>
      <c r="D8" s="103"/>
      <c r="E8" s="103"/>
      <c r="F8" s="103"/>
      <c r="G8" s="103"/>
      <c r="H8" s="103"/>
      <c r="I8" s="225"/>
      <c r="J8" s="104"/>
      <c r="K8" s="100"/>
    </row>
    <row r="9" spans="1:11" s="102" customFormat="1" ht="15" customHeight="1">
      <c r="A9" s="264" t="s">
        <v>343</v>
      </c>
      <c r="B9" s="30">
        <f>SUM(C9:J9)</f>
        <v>29</v>
      </c>
      <c r="C9" s="31">
        <v>1</v>
      </c>
      <c r="D9" s="31">
        <v>1</v>
      </c>
      <c r="E9" s="31">
        <v>1</v>
      </c>
      <c r="F9" s="31">
        <v>2</v>
      </c>
      <c r="G9" s="31">
        <v>4</v>
      </c>
      <c r="H9" s="31">
        <v>1</v>
      </c>
      <c r="I9" s="225">
        <v>0</v>
      </c>
      <c r="J9" s="32">
        <v>19</v>
      </c>
    </row>
    <row r="10" spans="1:11" s="102" customFormat="1" ht="14.25" customHeight="1">
      <c r="A10" s="54"/>
      <c r="B10" s="30"/>
      <c r="C10" s="31"/>
      <c r="D10" s="31"/>
      <c r="E10" s="31"/>
      <c r="F10" s="31"/>
      <c r="G10" s="31"/>
      <c r="H10" s="31"/>
      <c r="I10" s="31"/>
      <c r="J10" s="32"/>
    </row>
    <row r="11" spans="1:11" s="102" customFormat="1" ht="15" customHeight="1">
      <c r="A11" s="264" t="s">
        <v>321</v>
      </c>
      <c r="B11" s="30">
        <f>SUM(C11:J11)</f>
        <v>27</v>
      </c>
      <c r="C11" s="31">
        <v>1</v>
      </c>
      <c r="D11" s="31">
        <v>1</v>
      </c>
      <c r="E11" s="225">
        <v>0</v>
      </c>
      <c r="F11" s="31">
        <v>2</v>
      </c>
      <c r="G11" s="31">
        <v>4</v>
      </c>
      <c r="H11" s="225">
        <v>0</v>
      </c>
      <c r="I11" s="225">
        <v>0</v>
      </c>
      <c r="J11" s="32">
        <v>19</v>
      </c>
    </row>
    <row r="12" spans="1:11" ht="14.25" customHeight="1">
      <c r="A12" s="264"/>
      <c r="B12" s="30"/>
      <c r="C12" s="31"/>
      <c r="D12" s="31"/>
      <c r="E12" s="31"/>
      <c r="F12" s="31"/>
      <c r="G12" s="31"/>
      <c r="H12" s="31"/>
      <c r="I12" s="31"/>
      <c r="J12" s="32"/>
      <c r="K12" s="100"/>
    </row>
    <row r="13" spans="1:11" s="102" customFormat="1" ht="15" customHeight="1">
      <c r="A13" s="264" t="s">
        <v>322</v>
      </c>
      <c r="B13" s="30">
        <f>SUM(C13:J13)</f>
        <v>27</v>
      </c>
      <c r="C13" s="31">
        <v>1</v>
      </c>
      <c r="D13" s="31">
        <v>1</v>
      </c>
      <c r="E13" s="225">
        <v>0</v>
      </c>
      <c r="F13" s="31">
        <v>2</v>
      </c>
      <c r="G13" s="31">
        <v>4</v>
      </c>
      <c r="H13" s="225">
        <v>0</v>
      </c>
      <c r="I13" s="225">
        <v>0</v>
      </c>
      <c r="J13" s="32">
        <v>19</v>
      </c>
    </row>
    <row r="14" spans="1:11" ht="14.25" customHeight="1">
      <c r="A14" s="264"/>
      <c r="B14" s="30"/>
      <c r="C14" s="31"/>
      <c r="D14" s="31"/>
      <c r="E14" s="31"/>
      <c r="F14" s="31"/>
      <c r="G14" s="31"/>
      <c r="H14" s="31"/>
      <c r="I14" s="31"/>
      <c r="J14" s="32"/>
      <c r="K14" s="100"/>
    </row>
    <row r="15" spans="1:11" s="102" customFormat="1" ht="15" customHeight="1">
      <c r="A15" s="263" t="s">
        <v>344</v>
      </c>
      <c r="B15" s="30">
        <f>SUM(C15:J15)</f>
        <v>27</v>
      </c>
      <c r="C15" s="31">
        <v>1</v>
      </c>
      <c r="D15" s="31">
        <v>1</v>
      </c>
      <c r="E15" s="225">
        <v>0</v>
      </c>
      <c r="F15" s="31">
        <v>2</v>
      </c>
      <c r="G15" s="31">
        <v>4</v>
      </c>
      <c r="H15" s="225">
        <v>0</v>
      </c>
      <c r="I15" s="225">
        <v>0</v>
      </c>
      <c r="J15" s="32">
        <v>19</v>
      </c>
    </row>
    <row r="16" spans="1:11" s="102" customFormat="1" ht="14.25" customHeight="1">
      <c r="A16" s="220"/>
      <c r="B16" s="30"/>
      <c r="C16" s="31"/>
      <c r="D16" s="31"/>
      <c r="E16" s="31"/>
      <c r="F16" s="31"/>
      <c r="G16" s="31"/>
      <c r="H16" s="31"/>
      <c r="I16" s="31"/>
      <c r="J16" s="32"/>
    </row>
    <row r="17" spans="1:11" s="102" customFormat="1" ht="15" customHeight="1" thickBot="1">
      <c r="A17" s="327" t="s">
        <v>358</v>
      </c>
      <c r="B17" s="328">
        <f>SUM(C17:J17)</f>
        <v>27</v>
      </c>
      <c r="C17" s="330">
        <v>0</v>
      </c>
      <c r="D17" s="330">
        <v>0</v>
      </c>
      <c r="E17" s="330">
        <v>1</v>
      </c>
      <c r="F17" s="329">
        <v>3</v>
      </c>
      <c r="G17" s="329">
        <v>4</v>
      </c>
      <c r="H17" s="330">
        <v>0</v>
      </c>
      <c r="I17" s="330">
        <v>1</v>
      </c>
      <c r="J17" s="331">
        <v>18</v>
      </c>
    </row>
    <row r="18" spans="1:11" ht="15" customHeight="1">
      <c r="B18" s="100"/>
      <c r="C18" s="100"/>
      <c r="D18" s="100"/>
      <c r="E18" s="100"/>
      <c r="F18" s="100"/>
      <c r="G18" s="100"/>
      <c r="H18" s="100"/>
      <c r="J18" s="44" t="s">
        <v>60</v>
      </c>
      <c r="K18" s="100"/>
    </row>
    <row r="19" spans="1:11" ht="15" customHeight="1">
      <c r="A19" s="5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 ht="15" customHeight="1" thickBot="1">
      <c r="A20" s="403" t="s">
        <v>296</v>
      </c>
      <c r="B20" s="403"/>
      <c r="C20" s="403"/>
      <c r="D20" s="403"/>
      <c r="E20" s="403"/>
      <c r="F20" s="100"/>
      <c r="G20" s="100"/>
      <c r="H20" s="100"/>
      <c r="J20" s="44" t="s">
        <v>50</v>
      </c>
      <c r="K20" s="100"/>
    </row>
    <row r="21" spans="1:11" ht="24.95" customHeight="1" thickBot="1">
      <c r="A21" s="360" t="s">
        <v>61</v>
      </c>
      <c r="B21" s="364" t="s">
        <v>62</v>
      </c>
      <c r="C21" s="399" t="s">
        <v>395</v>
      </c>
      <c r="D21" s="400"/>
      <c r="E21" s="401"/>
      <c r="F21" s="56" t="s">
        <v>63</v>
      </c>
      <c r="G21" s="56" t="s">
        <v>64</v>
      </c>
      <c r="H21" s="56" t="s">
        <v>65</v>
      </c>
      <c r="I21" s="56" t="s">
        <v>66</v>
      </c>
      <c r="J21" s="244" t="s">
        <v>67</v>
      </c>
    </row>
    <row r="22" spans="1:11" ht="24.95" customHeight="1">
      <c r="A22" s="362"/>
      <c r="B22" s="365"/>
      <c r="C22" s="397" t="s">
        <v>68</v>
      </c>
      <c r="D22" s="398"/>
      <c r="E22" s="57" t="s">
        <v>69</v>
      </c>
      <c r="F22" s="58" t="s">
        <v>70</v>
      </c>
      <c r="G22" s="58" t="s">
        <v>71</v>
      </c>
      <c r="H22" s="58" t="s">
        <v>72</v>
      </c>
      <c r="I22" s="58" t="s">
        <v>73</v>
      </c>
      <c r="J22" s="59" t="s">
        <v>74</v>
      </c>
    </row>
    <row r="23" spans="1:11" ht="15" customHeight="1">
      <c r="A23" s="251" t="s">
        <v>357</v>
      </c>
      <c r="B23" s="29">
        <v>30</v>
      </c>
      <c r="C23" s="405">
        <v>30</v>
      </c>
      <c r="D23" s="405"/>
      <c r="E23" s="26">
        <v>27</v>
      </c>
      <c r="F23" s="26">
        <v>1</v>
      </c>
      <c r="G23" s="26">
        <v>1</v>
      </c>
      <c r="H23" s="26">
        <v>5</v>
      </c>
      <c r="I23" s="26">
        <v>15</v>
      </c>
      <c r="J23" s="27">
        <v>8</v>
      </c>
    </row>
    <row r="24" spans="1:11" ht="14.25" customHeight="1">
      <c r="A24" s="54"/>
      <c r="B24" s="29"/>
      <c r="C24" s="404"/>
      <c r="D24" s="404"/>
      <c r="E24" s="26"/>
      <c r="F24" s="26"/>
      <c r="G24" s="26"/>
      <c r="H24" s="26"/>
      <c r="I24" s="26"/>
      <c r="J24" s="27"/>
    </row>
    <row r="25" spans="1:11" s="102" customFormat="1" ht="15" customHeight="1">
      <c r="A25" s="55" t="s">
        <v>359</v>
      </c>
      <c r="B25" s="29">
        <v>30</v>
      </c>
      <c r="C25" s="404">
        <v>29</v>
      </c>
      <c r="D25" s="404"/>
      <c r="E25" s="26">
        <v>26</v>
      </c>
      <c r="F25" s="26">
        <v>1</v>
      </c>
      <c r="G25" s="26">
        <v>1</v>
      </c>
      <c r="H25" s="26">
        <v>4</v>
      </c>
      <c r="I25" s="26">
        <v>13</v>
      </c>
      <c r="J25" s="27">
        <v>10</v>
      </c>
    </row>
    <row r="26" spans="1:11" ht="14.25" customHeight="1">
      <c r="A26" s="54"/>
      <c r="B26" s="29"/>
      <c r="C26" s="404"/>
      <c r="D26" s="404"/>
      <c r="E26" s="26"/>
      <c r="F26" s="26"/>
      <c r="G26" s="26"/>
      <c r="H26" s="26"/>
      <c r="I26" s="26"/>
      <c r="J26" s="27"/>
    </row>
    <row r="27" spans="1:11" s="102" customFormat="1" ht="15" customHeight="1">
      <c r="A27" s="264" t="s">
        <v>343</v>
      </c>
      <c r="B27" s="29">
        <v>30</v>
      </c>
      <c r="C27" s="402">
        <v>29</v>
      </c>
      <c r="D27" s="402"/>
      <c r="E27" s="26">
        <v>26</v>
      </c>
      <c r="F27" s="7">
        <v>0</v>
      </c>
      <c r="G27" s="26">
        <v>2</v>
      </c>
      <c r="H27" s="26">
        <v>3</v>
      </c>
      <c r="I27" s="26">
        <v>11</v>
      </c>
      <c r="J27" s="27">
        <v>13</v>
      </c>
    </row>
    <row r="28" spans="1:11" s="102" customFormat="1" ht="14.25" customHeight="1">
      <c r="A28" s="264"/>
      <c r="B28" s="29"/>
      <c r="C28" s="402"/>
      <c r="D28" s="402"/>
      <c r="E28" s="26"/>
      <c r="F28" s="26"/>
      <c r="G28" s="26"/>
      <c r="H28" s="26"/>
      <c r="I28" s="26"/>
      <c r="J28" s="27"/>
    </row>
    <row r="29" spans="1:11" s="102" customFormat="1" ht="15" customHeight="1">
      <c r="A29" s="264" t="s">
        <v>345</v>
      </c>
      <c r="B29" s="29">
        <v>27</v>
      </c>
      <c r="C29" s="402">
        <v>27</v>
      </c>
      <c r="D29" s="402"/>
      <c r="E29" s="26">
        <v>25</v>
      </c>
      <c r="F29" s="7">
        <v>0</v>
      </c>
      <c r="G29" s="26">
        <v>3</v>
      </c>
      <c r="H29" s="26">
        <v>4</v>
      </c>
      <c r="I29" s="26">
        <v>7</v>
      </c>
      <c r="J29" s="27">
        <v>13</v>
      </c>
    </row>
    <row r="30" spans="1:11" ht="14.25" customHeight="1">
      <c r="A30" s="264"/>
      <c r="B30" s="29"/>
      <c r="C30" s="402"/>
      <c r="D30" s="402"/>
      <c r="E30" s="26"/>
      <c r="F30" s="26"/>
      <c r="G30" s="26"/>
      <c r="H30" s="26"/>
      <c r="I30" s="26"/>
      <c r="J30" s="27"/>
    </row>
    <row r="31" spans="1:11" s="102" customFormat="1" ht="15" customHeight="1">
      <c r="A31" s="264" t="s">
        <v>322</v>
      </c>
      <c r="B31" s="29">
        <v>27</v>
      </c>
      <c r="C31" s="402">
        <v>27</v>
      </c>
      <c r="D31" s="402"/>
      <c r="E31" s="26">
        <v>25</v>
      </c>
      <c r="F31" s="7">
        <v>0</v>
      </c>
      <c r="G31" s="26">
        <v>2</v>
      </c>
      <c r="H31" s="26">
        <v>5</v>
      </c>
      <c r="I31" s="26">
        <v>6</v>
      </c>
      <c r="J31" s="27">
        <v>14</v>
      </c>
    </row>
    <row r="32" spans="1:11" ht="14.25" customHeight="1">
      <c r="A32" s="264"/>
      <c r="B32" s="29"/>
      <c r="C32" s="402"/>
      <c r="D32" s="402"/>
      <c r="E32" s="26"/>
      <c r="F32" s="26"/>
      <c r="G32" s="26"/>
      <c r="H32" s="26"/>
      <c r="I32" s="26"/>
      <c r="J32" s="27"/>
    </row>
    <row r="33" spans="1:12" s="102" customFormat="1" ht="15" customHeight="1">
      <c r="A33" s="263" t="s">
        <v>344</v>
      </c>
      <c r="B33" s="29">
        <v>27</v>
      </c>
      <c r="C33" s="402">
        <v>27</v>
      </c>
      <c r="D33" s="402"/>
      <c r="E33" s="26">
        <v>25</v>
      </c>
      <c r="F33" s="7">
        <v>0</v>
      </c>
      <c r="G33" s="26">
        <v>2</v>
      </c>
      <c r="H33" s="26">
        <v>5</v>
      </c>
      <c r="I33" s="26">
        <v>5</v>
      </c>
      <c r="J33" s="27">
        <v>15</v>
      </c>
    </row>
    <row r="34" spans="1:12" s="102" customFormat="1" ht="14.25" customHeight="1">
      <c r="A34" s="245"/>
      <c r="B34" s="29"/>
      <c r="C34" s="404"/>
      <c r="D34" s="404"/>
      <c r="E34" s="26"/>
      <c r="F34" s="26"/>
      <c r="G34" s="26"/>
      <c r="H34" s="26"/>
      <c r="I34" s="26"/>
      <c r="J34" s="27"/>
    </row>
    <row r="35" spans="1:12" s="102" customFormat="1" ht="15" customHeight="1" thickBot="1">
      <c r="A35" s="327" t="s">
        <v>358</v>
      </c>
      <c r="B35" s="332">
        <v>27</v>
      </c>
      <c r="C35" s="406">
        <v>27</v>
      </c>
      <c r="D35" s="406"/>
      <c r="E35" s="333">
        <v>24</v>
      </c>
      <c r="F35" s="334">
        <v>1</v>
      </c>
      <c r="G35" s="333">
        <v>8</v>
      </c>
      <c r="H35" s="333">
        <v>1</v>
      </c>
      <c r="I35" s="333">
        <v>6</v>
      </c>
      <c r="J35" s="335">
        <v>11</v>
      </c>
    </row>
    <row r="36" spans="1:12" ht="15" customHeight="1">
      <c r="B36" s="100"/>
      <c r="C36" s="100"/>
      <c r="D36" s="100"/>
      <c r="E36" s="100"/>
      <c r="F36" s="100"/>
      <c r="G36" s="100"/>
      <c r="H36" s="100"/>
      <c r="J36" s="44" t="s">
        <v>60</v>
      </c>
      <c r="K36" s="100"/>
    </row>
    <row r="37" spans="1:12" ht="15" customHeight="1">
      <c r="A37" s="5"/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1:12" ht="15" customHeight="1" thickBot="1">
      <c r="A38" s="403" t="s">
        <v>297</v>
      </c>
      <c r="B38" s="403"/>
      <c r="C38" s="403"/>
      <c r="D38" s="403"/>
      <c r="E38" s="403"/>
      <c r="F38" s="100"/>
      <c r="G38" s="100"/>
      <c r="H38" s="100"/>
      <c r="J38" s="44" t="s">
        <v>50</v>
      </c>
      <c r="K38" s="100"/>
    </row>
    <row r="39" spans="1:12" ht="24.95" customHeight="1">
      <c r="A39" s="60" t="s">
        <v>51</v>
      </c>
      <c r="B39" s="399" t="s">
        <v>394</v>
      </c>
      <c r="C39" s="401"/>
      <c r="D39" s="223" t="s">
        <v>75</v>
      </c>
      <c r="E39" s="223" t="s">
        <v>76</v>
      </c>
      <c r="F39" s="223" t="s">
        <v>77</v>
      </c>
      <c r="G39" s="223" t="s">
        <v>78</v>
      </c>
      <c r="H39" s="223" t="s">
        <v>79</v>
      </c>
      <c r="I39" s="223" t="s">
        <v>80</v>
      </c>
      <c r="J39" s="314" t="s">
        <v>81</v>
      </c>
      <c r="K39" s="61"/>
      <c r="L39" s="100"/>
    </row>
    <row r="40" spans="1:12" ht="15" customHeight="1">
      <c r="A40" s="251" t="s">
        <v>357</v>
      </c>
      <c r="B40" s="407">
        <f>SUM(D40:J40)</f>
        <v>30</v>
      </c>
      <c r="C40" s="405"/>
      <c r="D40" s="43">
        <v>0</v>
      </c>
      <c r="E40" s="43">
        <v>0</v>
      </c>
      <c r="F40" s="26">
        <v>2</v>
      </c>
      <c r="G40" s="26">
        <v>5</v>
      </c>
      <c r="H40" s="26">
        <v>3</v>
      </c>
      <c r="I40" s="43">
        <v>0</v>
      </c>
      <c r="J40" s="27">
        <v>20</v>
      </c>
      <c r="K40" s="61"/>
      <c r="L40" s="100"/>
    </row>
    <row r="41" spans="1:12" ht="14.25" customHeight="1">
      <c r="A41" s="54"/>
      <c r="B41" s="409"/>
      <c r="C41" s="404"/>
      <c r="D41" s="43"/>
      <c r="E41" s="43"/>
      <c r="F41" s="26"/>
      <c r="G41" s="26"/>
      <c r="H41" s="26"/>
      <c r="I41" s="43"/>
      <c r="J41" s="27"/>
      <c r="K41" s="61"/>
      <c r="L41" s="100"/>
    </row>
    <row r="42" spans="1:12" s="102" customFormat="1" ht="15" customHeight="1">
      <c r="A42" s="55" t="s">
        <v>342</v>
      </c>
      <c r="B42" s="409">
        <f>SUM(D42:J42)</f>
        <v>29</v>
      </c>
      <c r="C42" s="404"/>
      <c r="D42" s="43">
        <v>0</v>
      </c>
      <c r="E42" s="43">
        <v>0</v>
      </c>
      <c r="F42" s="26">
        <v>2</v>
      </c>
      <c r="G42" s="26">
        <v>5</v>
      </c>
      <c r="H42" s="26">
        <v>3</v>
      </c>
      <c r="I42" s="43">
        <v>0</v>
      </c>
      <c r="J42" s="27">
        <v>19</v>
      </c>
      <c r="K42" s="62"/>
    </row>
    <row r="43" spans="1:12" ht="14.25" customHeight="1">
      <c r="A43" s="54"/>
      <c r="B43" s="409"/>
      <c r="C43" s="404"/>
      <c r="D43" s="43"/>
      <c r="E43" s="43"/>
      <c r="F43" s="26"/>
      <c r="G43" s="26"/>
      <c r="H43" s="26"/>
      <c r="I43" s="43"/>
      <c r="J43" s="27"/>
      <c r="K43" s="61"/>
      <c r="L43" s="100"/>
    </row>
    <row r="44" spans="1:12" s="102" customFormat="1" ht="15" customHeight="1">
      <c r="A44" s="226" t="s">
        <v>343</v>
      </c>
      <c r="B44" s="409">
        <f>SUM(D44:J44)</f>
        <v>27</v>
      </c>
      <c r="C44" s="404"/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27">
        <v>27</v>
      </c>
      <c r="K44" s="62"/>
    </row>
    <row r="45" spans="1:12" ht="14.25" customHeight="1">
      <c r="A45" s="257"/>
      <c r="B45" s="409"/>
      <c r="C45" s="404"/>
      <c r="D45" s="43"/>
      <c r="E45" s="43"/>
      <c r="F45" s="43"/>
      <c r="G45" s="43"/>
      <c r="H45" s="43"/>
      <c r="I45" s="43"/>
      <c r="J45" s="27"/>
      <c r="K45" s="61"/>
      <c r="L45" s="100"/>
    </row>
    <row r="46" spans="1:12" ht="15" customHeight="1">
      <c r="A46" s="226" t="s">
        <v>321</v>
      </c>
      <c r="B46" s="409">
        <f>SUM(D46:J46)</f>
        <v>27</v>
      </c>
      <c r="C46" s="404"/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27">
        <v>27</v>
      </c>
      <c r="K46" s="61"/>
      <c r="L46" s="100"/>
    </row>
    <row r="47" spans="1:12" ht="14.25" customHeight="1">
      <c r="A47" s="226"/>
      <c r="B47" s="409"/>
      <c r="C47" s="404"/>
      <c r="D47" s="43"/>
      <c r="E47" s="43"/>
      <c r="F47" s="26"/>
      <c r="G47" s="26"/>
      <c r="H47" s="26"/>
      <c r="I47" s="43"/>
      <c r="J47" s="27"/>
      <c r="K47" s="61"/>
      <c r="L47" s="100"/>
    </row>
    <row r="48" spans="1:12" s="102" customFormat="1" ht="15" customHeight="1">
      <c r="A48" s="226" t="s">
        <v>322</v>
      </c>
      <c r="B48" s="409">
        <f>SUM(D48:J48)</f>
        <v>27</v>
      </c>
      <c r="C48" s="404"/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27">
        <v>27</v>
      </c>
      <c r="K48" s="62"/>
    </row>
    <row r="49" spans="1:12" ht="14.25" customHeight="1">
      <c r="A49" s="264"/>
      <c r="B49" s="409"/>
      <c r="C49" s="404"/>
      <c r="D49" s="43"/>
      <c r="E49" s="43"/>
      <c r="F49" s="26"/>
      <c r="G49" s="26"/>
      <c r="H49" s="26"/>
      <c r="I49" s="43"/>
      <c r="J49" s="27"/>
      <c r="K49" s="61"/>
      <c r="L49" s="100"/>
    </row>
    <row r="50" spans="1:12" s="102" customFormat="1" ht="15" customHeight="1">
      <c r="A50" s="263" t="s">
        <v>344</v>
      </c>
      <c r="B50" s="409">
        <f>SUM(D50:J50)</f>
        <v>27</v>
      </c>
      <c r="C50" s="404"/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27">
        <v>27</v>
      </c>
      <c r="K50" s="62"/>
    </row>
    <row r="51" spans="1:12" s="102" customFormat="1" ht="14.25" customHeight="1">
      <c r="A51" s="245"/>
      <c r="B51" s="409"/>
      <c r="C51" s="404"/>
      <c r="D51" s="43"/>
      <c r="E51" s="43"/>
      <c r="F51" s="26"/>
      <c r="G51" s="26"/>
      <c r="H51" s="26"/>
      <c r="I51" s="43"/>
      <c r="J51" s="27"/>
      <c r="K51" s="62"/>
    </row>
    <row r="52" spans="1:12" s="102" customFormat="1" ht="15" customHeight="1" thickBot="1">
      <c r="A52" s="327" t="s">
        <v>358</v>
      </c>
      <c r="B52" s="408">
        <f>SUM(D52:J52)</f>
        <v>27</v>
      </c>
      <c r="C52" s="406"/>
      <c r="D52" s="336">
        <v>0</v>
      </c>
      <c r="E52" s="336">
        <v>0</v>
      </c>
      <c r="F52" s="336">
        <v>0</v>
      </c>
      <c r="G52" s="336">
        <v>1</v>
      </c>
      <c r="H52" s="336">
        <v>1</v>
      </c>
      <c r="I52" s="336">
        <v>0</v>
      </c>
      <c r="J52" s="335">
        <v>25</v>
      </c>
      <c r="K52" s="62"/>
    </row>
    <row r="53" spans="1:12" ht="15" customHeight="1">
      <c r="A53" s="5" t="s">
        <v>82</v>
      </c>
      <c r="B53" s="100"/>
      <c r="C53" s="100"/>
      <c r="D53" s="100"/>
      <c r="E53" s="100"/>
      <c r="F53" s="100"/>
      <c r="G53" s="100"/>
      <c r="H53" s="100"/>
      <c r="J53" s="44" t="s">
        <v>60</v>
      </c>
      <c r="K53" s="100"/>
    </row>
    <row r="54" spans="1:12" ht="17.100000000000001" customHeight="1">
      <c r="A54" s="5"/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</sheetData>
  <sheetProtection selectLockedCells="1" selectUnlockedCells="1"/>
  <mergeCells count="43">
    <mergeCell ref="B52:C52"/>
    <mergeCell ref="B41:C41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9:C39"/>
    <mergeCell ref="B40:C40"/>
    <mergeCell ref="C30:D30"/>
    <mergeCell ref="C31:D31"/>
    <mergeCell ref="C32:D32"/>
    <mergeCell ref="C33:D33"/>
    <mergeCell ref="C28:D28"/>
    <mergeCell ref="C29:D29"/>
    <mergeCell ref="A2:E2"/>
    <mergeCell ref="A20:E20"/>
    <mergeCell ref="A38:E38"/>
    <mergeCell ref="C24:D24"/>
    <mergeCell ref="C26:D26"/>
    <mergeCell ref="C23:D23"/>
    <mergeCell ref="C25:D25"/>
    <mergeCell ref="C27:D27"/>
    <mergeCell ref="C34:D34"/>
    <mergeCell ref="C35:D35"/>
    <mergeCell ref="H3:H4"/>
    <mergeCell ref="J3:J4"/>
    <mergeCell ref="A21:A22"/>
    <mergeCell ref="B21:B22"/>
    <mergeCell ref="A3:A4"/>
    <mergeCell ref="B3:B4"/>
    <mergeCell ref="C3:C4"/>
    <mergeCell ref="E3:E4"/>
    <mergeCell ref="F3:F4"/>
    <mergeCell ref="G3:G4"/>
    <mergeCell ref="I3:I4"/>
    <mergeCell ref="C22:D22"/>
    <mergeCell ref="C21:E21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95" customHeight="1"/>
  <cols>
    <col min="1" max="1" width="15.625" style="101" customWidth="1"/>
    <col min="2" max="3" width="4.75" style="101" customWidth="1"/>
    <col min="4" max="7" width="8.75" style="101" customWidth="1"/>
    <col min="8" max="11" width="7.875" style="101" customWidth="1"/>
    <col min="12" max="13" width="9.125" style="101" customWidth="1"/>
    <col min="14" max="14" width="9.375" style="101" customWidth="1"/>
    <col min="15" max="21" width="9.125" style="101" customWidth="1"/>
    <col min="22" max="16384" width="9" style="101"/>
  </cols>
  <sheetData>
    <row r="1" spans="1:23" ht="5.0999999999999996" customHeight="1">
      <c r="A1" s="5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5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3" ht="15" customHeight="1" thickBot="1">
      <c r="A2" s="5" t="s">
        <v>302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5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23" ht="3.75" customHeight="1">
      <c r="A3" s="196"/>
      <c r="B3" s="410" t="s">
        <v>281</v>
      </c>
      <c r="C3" s="419" t="s">
        <v>282</v>
      </c>
      <c r="D3" s="197"/>
      <c r="E3" s="198"/>
      <c r="F3" s="197"/>
      <c r="G3" s="198"/>
      <c r="H3" s="197"/>
      <c r="I3" s="199"/>
      <c r="J3" s="198"/>
      <c r="K3" s="313"/>
      <c r="L3" s="200"/>
      <c r="M3" s="199"/>
      <c r="N3" s="199"/>
      <c r="O3" s="199"/>
      <c r="P3" s="199"/>
      <c r="Q3" s="199"/>
      <c r="R3" s="199"/>
      <c r="S3" s="199"/>
      <c r="T3" s="199"/>
      <c r="U3" s="201"/>
      <c r="V3" s="100"/>
      <c r="W3" s="100"/>
    </row>
    <row r="4" spans="1:23" ht="18" customHeight="1">
      <c r="A4" s="202"/>
      <c r="B4" s="411"/>
      <c r="C4" s="420"/>
      <c r="D4" s="415" t="s">
        <v>83</v>
      </c>
      <c r="E4" s="416"/>
      <c r="F4" s="415" t="s">
        <v>84</v>
      </c>
      <c r="G4" s="416"/>
      <c r="H4" s="415" t="s">
        <v>85</v>
      </c>
      <c r="I4" s="422"/>
      <c r="J4" s="416"/>
      <c r="K4" s="425" t="s">
        <v>283</v>
      </c>
      <c r="L4" s="423" t="s">
        <v>86</v>
      </c>
      <c r="M4" s="423"/>
      <c r="N4" s="423"/>
      <c r="O4" s="423"/>
      <c r="P4" s="423"/>
      <c r="Q4" s="423"/>
      <c r="R4" s="423"/>
      <c r="S4" s="423"/>
      <c r="T4" s="423"/>
      <c r="U4" s="424"/>
      <c r="V4" s="61"/>
    </row>
    <row r="5" spans="1:23" ht="24.75" customHeight="1">
      <c r="A5" s="203" t="s">
        <v>284</v>
      </c>
      <c r="B5" s="411"/>
      <c r="C5" s="420"/>
      <c r="D5" s="417"/>
      <c r="E5" s="418"/>
      <c r="F5" s="417"/>
      <c r="G5" s="418"/>
      <c r="H5" s="417"/>
      <c r="I5" s="423"/>
      <c r="J5" s="418"/>
      <c r="K5" s="425"/>
      <c r="L5" s="77" t="s">
        <v>52</v>
      </c>
      <c r="M5" s="310" t="s">
        <v>383</v>
      </c>
      <c r="N5" s="78" t="s">
        <v>87</v>
      </c>
      <c r="O5" s="79" t="s">
        <v>54</v>
      </c>
      <c r="P5" s="79" t="s">
        <v>55</v>
      </c>
      <c r="Q5" s="79" t="s">
        <v>56</v>
      </c>
      <c r="R5" s="79" t="s">
        <v>285</v>
      </c>
      <c r="S5" s="79" t="s">
        <v>337</v>
      </c>
      <c r="T5" s="79" t="s">
        <v>88</v>
      </c>
      <c r="U5" s="204" t="s">
        <v>58</v>
      </c>
      <c r="V5" s="61"/>
    </row>
    <row r="6" spans="1:23" ht="18" customHeight="1">
      <c r="A6" s="202"/>
      <c r="B6" s="411"/>
      <c r="C6" s="420"/>
      <c r="D6" s="413" t="s">
        <v>89</v>
      </c>
      <c r="E6" s="413" t="s">
        <v>90</v>
      </c>
      <c r="F6" s="413" t="s">
        <v>91</v>
      </c>
      <c r="G6" s="413" t="s">
        <v>90</v>
      </c>
      <c r="H6" s="413" t="s">
        <v>89</v>
      </c>
      <c r="I6" s="413" t="s">
        <v>3</v>
      </c>
      <c r="J6" s="413" t="s">
        <v>4</v>
      </c>
      <c r="K6" s="425"/>
      <c r="L6" s="426" t="s">
        <v>92</v>
      </c>
      <c r="M6" s="413" t="s">
        <v>92</v>
      </c>
      <c r="N6" s="413" t="s">
        <v>92</v>
      </c>
      <c r="O6" s="413" t="s">
        <v>92</v>
      </c>
      <c r="P6" s="413" t="s">
        <v>92</v>
      </c>
      <c r="Q6" s="413" t="s">
        <v>92</v>
      </c>
      <c r="R6" s="413" t="s">
        <v>92</v>
      </c>
      <c r="S6" s="243" t="s">
        <v>338</v>
      </c>
      <c r="T6" s="413" t="s">
        <v>92</v>
      </c>
      <c r="U6" s="427" t="s">
        <v>92</v>
      </c>
      <c r="V6" s="61"/>
    </row>
    <row r="7" spans="1:23" ht="3" customHeight="1">
      <c r="A7" s="205"/>
      <c r="B7" s="412"/>
      <c r="C7" s="421"/>
      <c r="D7" s="414"/>
      <c r="E7" s="414"/>
      <c r="F7" s="414"/>
      <c r="G7" s="414"/>
      <c r="H7" s="414"/>
      <c r="I7" s="414"/>
      <c r="J7" s="414"/>
      <c r="K7" s="80"/>
      <c r="L7" s="414"/>
      <c r="M7" s="414"/>
      <c r="N7" s="414"/>
      <c r="O7" s="414"/>
      <c r="P7" s="414"/>
      <c r="Q7" s="414"/>
      <c r="R7" s="414"/>
      <c r="S7" s="233"/>
      <c r="T7" s="414"/>
      <c r="U7" s="428"/>
      <c r="V7" s="61"/>
    </row>
    <row r="8" spans="1:23" ht="15.95" customHeight="1">
      <c r="A8" s="206" t="s">
        <v>93</v>
      </c>
      <c r="B8" s="81"/>
      <c r="C8" s="81"/>
      <c r="D8" s="82"/>
      <c r="E8" s="82"/>
      <c r="F8" s="82"/>
      <c r="G8" s="82"/>
      <c r="H8" s="82"/>
      <c r="I8" s="82"/>
      <c r="J8" s="82"/>
      <c r="K8" s="81"/>
      <c r="L8" s="81"/>
      <c r="M8" s="81"/>
      <c r="N8" s="81"/>
      <c r="O8" s="81"/>
      <c r="P8" s="81"/>
      <c r="Q8" s="81"/>
      <c r="R8" s="81"/>
      <c r="S8" s="81"/>
      <c r="T8" s="81"/>
      <c r="U8" s="207"/>
      <c r="V8" s="61"/>
    </row>
    <row r="9" spans="1:23" ht="15" customHeight="1">
      <c r="A9" s="208" t="s">
        <v>374</v>
      </c>
      <c r="B9" s="29">
        <v>1</v>
      </c>
      <c r="C9" s="26">
        <v>3</v>
      </c>
      <c r="D9" s="26">
        <v>73558</v>
      </c>
      <c r="E9" s="26">
        <v>35666</v>
      </c>
      <c r="F9" s="26">
        <v>54632</v>
      </c>
      <c r="G9" s="26">
        <v>25668</v>
      </c>
      <c r="H9" s="63">
        <v>74.3</v>
      </c>
      <c r="I9" s="63">
        <v>72</v>
      </c>
      <c r="J9" s="63">
        <v>76.400000000000006</v>
      </c>
      <c r="K9" s="26">
        <v>54054</v>
      </c>
      <c r="L9" s="7" t="s">
        <v>94</v>
      </c>
      <c r="M9" s="7" t="s">
        <v>94</v>
      </c>
      <c r="N9" s="7" t="s">
        <v>94</v>
      </c>
      <c r="O9" s="7" t="s">
        <v>94</v>
      </c>
      <c r="P9" s="7" t="s">
        <v>94</v>
      </c>
      <c r="Q9" s="7" t="s">
        <v>94</v>
      </c>
      <c r="R9" s="7" t="s">
        <v>94</v>
      </c>
      <c r="S9" s="7">
        <v>0</v>
      </c>
      <c r="T9" s="7" t="s">
        <v>94</v>
      </c>
      <c r="U9" s="209">
        <v>54054</v>
      </c>
      <c r="V9" s="61"/>
    </row>
    <row r="10" spans="1:23" ht="15" customHeight="1">
      <c r="A10" s="208" t="s">
        <v>276</v>
      </c>
      <c r="B10" s="29">
        <v>1</v>
      </c>
      <c r="C10" s="26">
        <v>3</v>
      </c>
      <c r="D10" s="26">
        <v>76754</v>
      </c>
      <c r="E10" s="26">
        <v>37179</v>
      </c>
      <c r="F10" s="26">
        <v>50421</v>
      </c>
      <c r="G10" s="26">
        <v>23684</v>
      </c>
      <c r="H10" s="63">
        <v>65.599999999999994</v>
      </c>
      <c r="I10" s="63">
        <v>63.7</v>
      </c>
      <c r="J10" s="63">
        <v>67.599999999999994</v>
      </c>
      <c r="K10" s="26">
        <v>49783</v>
      </c>
      <c r="L10" s="7" t="s">
        <v>94</v>
      </c>
      <c r="M10" s="7" t="s">
        <v>94</v>
      </c>
      <c r="N10" s="7" t="s">
        <v>94</v>
      </c>
      <c r="O10" s="7" t="s">
        <v>94</v>
      </c>
      <c r="P10" s="7" t="s">
        <v>94</v>
      </c>
      <c r="Q10" s="7" t="s">
        <v>94</v>
      </c>
      <c r="R10" s="7" t="s">
        <v>94</v>
      </c>
      <c r="S10" s="7">
        <v>0</v>
      </c>
      <c r="T10" s="7" t="s">
        <v>94</v>
      </c>
      <c r="U10" s="209">
        <v>49783</v>
      </c>
      <c r="V10" s="61"/>
    </row>
    <row r="11" spans="1:23" ht="15" customHeight="1">
      <c r="A11" s="208" t="s">
        <v>277</v>
      </c>
      <c r="B11" s="29">
        <v>1</v>
      </c>
      <c r="C11" s="26">
        <v>3</v>
      </c>
      <c r="D11" s="26">
        <v>80708</v>
      </c>
      <c r="E11" s="26">
        <v>38810</v>
      </c>
      <c r="F11" s="26">
        <v>52279</v>
      </c>
      <c r="G11" s="26">
        <v>24559</v>
      </c>
      <c r="H11" s="63">
        <v>64.8</v>
      </c>
      <c r="I11" s="63">
        <v>63.3</v>
      </c>
      <c r="J11" s="63">
        <v>66.2</v>
      </c>
      <c r="K11" s="26">
        <v>51301</v>
      </c>
      <c r="L11" s="7" t="s">
        <v>94</v>
      </c>
      <c r="M11" s="7" t="s">
        <v>94</v>
      </c>
      <c r="N11" s="7" t="s">
        <v>94</v>
      </c>
      <c r="O11" s="7" t="s">
        <v>94</v>
      </c>
      <c r="P11" s="26">
        <v>6402</v>
      </c>
      <c r="Q11" s="289">
        <v>0</v>
      </c>
      <c r="R11" s="7" t="s">
        <v>94</v>
      </c>
      <c r="S11" s="7">
        <v>0</v>
      </c>
      <c r="T11" s="7" t="s">
        <v>94</v>
      </c>
      <c r="U11" s="209">
        <v>44899</v>
      </c>
      <c r="V11" s="61"/>
    </row>
    <row r="12" spans="1:23" ht="15" customHeight="1">
      <c r="A12" s="208" t="s">
        <v>286</v>
      </c>
      <c r="B12" s="29">
        <v>1</v>
      </c>
      <c r="C12" s="26">
        <v>3</v>
      </c>
      <c r="D12" s="26">
        <v>83533</v>
      </c>
      <c r="E12" s="26">
        <v>40173</v>
      </c>
      <c r="F12" s="26">
        <v>52878</v>
      </c>
      <c r="G12" s="26">
        <v>24751</v>
      </c>
      <c r="H12" s="63">
        <v>63.3</v>
      </c>
      <c r="I12" s="63">
        <v>61.61</v>
      </c>
      <c r="J12" s="63">
        <v>64.87</v>
      </c>
      <c r="K12" s="26">
        <v>52215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288">
        <v>52215</v>
      </c>
      <c r="V12" s="61"/>
    </row>
    <row r="13" spans="1:23" s="105" customFormat="1" ht="15" customHeight="1">
      <c r="A13" s="290" t="s">
        <v>375</v>
      </c>
      <c r="B13" s="295">
        <v>1</v>
      </c>
      <c r="C13" s="291">
        <v>2</v>
      </c>
      <c r="D13" s="291">
        <v>87525</v>
      </c>
      <c r="E13" s="291">
        <v>42047</v>
      </c>
      <c r="F13" s="291">
        <v>53718</v>
      </c>
      <c r="G13" s="291">
        <v>25261</v>
      </c>
      <c r="H13" s="292">
        <v>61.4</v>
      </c>
      <c r="I13" s="292">
        <v>60.1</v>
      </c>
      <c r="J13" s="292">
        <v>62.6</v>
      </c>
      <c r="K13" s="291">
        <v>52776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96">
        <v>52776</v>
      </c>
      <c r="V13" s="61"/>
    </row>
    <row r="14" spans="1:23" ht="15.95" customHeight="1">
      <c r="A14" s="213" t="s">
        <v>95</v>
      </c>
      <c r="B14" s="88"/>
      <c r="C14" s="88"/>
      <c r="D14" s="88"/>
      <c r="E14" s="88"/>
      <c r="F14" s="88"/>
      <c r="G14" s="88"/>
      <c r="H14" s="89"/>
      <c r="I14" s="89"/>
      <c r="J14" s="89"/>
      <c r="K14" s="88"/>
      <c r="L14" s="85"/>
      <c r="M14" s="85"/>
      <c r="N14" s="85"/>
      <c r="O14" s="85"/>
      <c r="P14" s="85"/>
      <c r="Q14" s="85"/>
      <c r="R14" s="85"/>
      <c r="S14" s="85"/>
      <c r="T14" s="85"/>
      <c r="U14" s="210"/>
      <c r="V14" s="61"/>
    </row>
    <row r="15" spans="1:23" ht="15" customHeight="1">
      <c r="A15" s="208" t="s">
        <v>376</v>
      </c>
      <c r="B15" s="29">
        <v>30</v>
      </c>
      <c r="C15" s="26">
        <v>32</v>
      </c>
      <c r="D15" s="26">
        <v>73558</v>
      </c>
      <c r="E15" s="26">
        <v>35666</v>
      </c>
      <c r="F15" s="26">
        <v>54602</v>
      </c>
      <c r="G15" s="26">
        <v>25647</v>
      </c>
      <c r="H15" s="63">
        <v>74.2</v>
      </c>
      <c r="I15" s="63">
        <v>71.900000000000006</v>
      </c>
      <c r="J15" s="63">
        <v>76.400000000000006</v>
      </c>
      <c r="K15" s="26">
        <v>53225</v>
      </c>
      <c r="L15" s="7">
        <v>3759</v>
      </c>
      <c r="M15" s="7" t="s">
        <v>94</v>
      </c>
      <c r="N15" s="7">
        <v>2725</v>
      </c>
      <c r="O15" s="7">
        <v>1746</v>
      </c>
      <c r="P15" s="7">
        <v>5388</v>
      </c>
      <c r="Q15" s="7">
        <v>7480</v>
      </c>
      <c r="R15" s="7" t="s">
        <v>94</v>
      </c>
      <c r="S15" s="7">
        <v>0</v>
      </c>
      <c r="T15" s="7" t="s">
        <v>94</v>
      </c>
      <c r="U15" s="209">
        <v>32127</v>
      </c>
      <c r="V15" s="61"/>
    </row>
    <row r="16" spans="1:23" ht="15" customHeight="1">
      <c r="A16" s="208" t="s">
        <v>276</v>
      </c>
      <c r="B16" s="29">
        <v>30</v>
      </c>
      <c r="C16" s="26">
        <v>33</v>
      </c>
      <c r="D16" s="26">
        <v>76754</v>
      </c>
      <c r="E16" s="26">
        <v>37179</v>
      </c>
      <c r="F16" s="26">
        <v>50393</v>
      </c>
      <c r="G16" s="26">
        <v>23676</v>
      </c>
      <c r="H16" s="63">
        <v>65.599999999999994</v>
      </c>
      <c r="I16" s="63">
        <v>63.6</v>
      </c>
      <c r="J16" s="63">
        <v>67.5</v>
      </c>
      <c r="K16" s="26">
        <v>49160</v>
      </c>
      <c r="L16" s="7" t="s">
        <v>94</v>
      </c>
      <c r="M16" s="7" t="s">
        <v>94</v>
      </c>
      <c r="N16" s="7">
        <v>1160</v>
      </c>
      <c r="O16" s="7">
        <v>1256</v>
      </c>
      <c r="P16" s="7">
        <v>4009.7</v>
      </c>
      <c r="Q16" s="7">
        <v>7336.5</v>
      </c>
      <c r="R16" s="7" t="s">
        <v>94</v>
      </c>
      <c r="S16" s="7">
        <v>0</v>
      </c>
      <c r="T16" s="7" t="s">
        <v>94</v>
      </c>
      <c r="U16" s="209">
        <v>35397.699999999997</v>
      </c>
      <c r="V16" s="61"/>
    </row>
    <row r="17" spans="1:22" ht="15" customHeight="1">
      <c r="A17" s="208" t="s">
        <v>277</v>
      </c>
      <c r="B17" s="29">
        <v>30</v>
      </c>
      <c r="C17" s="26">
        <v>36</v>
      </c>
      <c r="D17" s="26">
        <v>80708</v>
      </c>
      <c r="E17" s="26">
        <v>38810</v>
      </c>
      <c r="F17" s="26">
        <v>52256</v>
      </c>
      <c r="G17" s="26">
        <v>24547</v>
      </c>
      <c r="H17" s="63">
        <v>64.8</v>
      </c>
      <c r="I17" s="63">
        <v>63.2</v>
      </c>
      <c r="J17" s="63">
        <v>66.099999999999994</v>
      </c>
      <c r="K17" s="26">
        <v>52256</v>
      </c>
      <c r="L17" s="7" t="s">
        <v>94</v>
      </c>
      <c r="M17" s="7">
        <v>2402.1</v>
      </c>
      <c r="N17" s="7">
        <v>2195</v>
      </c>
      <c r="O17" s="7">
        <v>1274</v>
      </c>
      <c r="P17" s="7">
        <v>4389.3999999999996</v>
      </c>
      <c r="Q17" s="7">
        <v>7164.3</v>
      </c>
      <c r="R17" s="7" t="s">
        <v>94</v>
      </c>
      <c r="S17" s="7">
        <v>0</v>
      </c>
      <c r="T17" s="7" t="s">
        <v>94</v>
      </c>
      <c r="U17" s="209">
        <v>33845.199999999997</v>
      </c>
      <c r="V17" s="61"/>
    </row>
    <row r="18" spans="1:22" ht="15" customHeight="1">
      <c r="A18" s="208" t="s">
        <v>286</v>
      </c>
      <c r="B18" s="29">
        <v>27</v>
      </c>
      <c r="C18" s="26">
        <v>35</v>
      </c>
      <c r="D18" s="26">
        <v>83533</v>
      </c>
      <c r="E18" s="26">
        <v>40173</v>
      </c>
      <c r="F18" s="26">
        <v>52855</v>
      </c>
      <c r="G18" s="26">
        <v>24741</v>
      </c>
      <c r="H18" s="63">
        <v>63.28</v>
      </c>
      <c r="I18" s="63">
        <v>61.59</v>
      </c>
      <c r="J18" s="63">
        <v>64.84</v>
      </c>
      <c r="K18" s="26">
        <v>51431</v>
      </c>
      <c r="L18" s="7">
        <v>0</v>
      </c>
      <c r="M18" s="7">
        <v>0</v>
      </c>
      <c r="N18" s="7">
        <v>1596</v>
      </c>
      <c r="O18" s="7">
        <v>1007</v>
      </c>
      <c r="P18" s="7">
        <v>6212</v>
      </c>
      <c r="Q18" s="7">
        <v>7058</v>
      </c>
      <c r="R18" s="7">
        <v>0</v>
      </c>
      <c r="S18" s="7">
        <v>0</v>
      </c>
      <c r="T18" s="7">
        <v>0</v>
      </c>
      <c r="U18" s="209">
        <v>35558</v>
      </c>
      <c r="V18" s="61"/>
    </row>
    <row r="19" spans="1:22" s="105" customFormat="1" ht="15" customHeight="1">
      <c r="A19" s="290" t="s">
        <v>375</v>
      </c>
      <c r="B19" s="295">
        <v>27</v>
      </c>
      <c r="C19" s="291">
        <v>36</v>
      </c>
      <c r="D19" s="291">
        <v>87525</v>
      </c>
      <c r="E19" s="291">
        <v>42047</v>
      </c>
      <c r="F19" s="291">
        <v>53709</v>
      </c>
      <c r="G19" s="291">
        <v>25254</v>
      </c>
      <c r="H19" s="292">
        <v>61.4</v>
      </c>
      <c r="I19" s="292">
        <v>60.1</v>
      </c>
      <c r="J19" s="292">
        <v>62.3</v>
      </c>
      <c r="K19" s="291">
        <v>52262</v>
      </c>
      <c r="L19" s="260">
        <v>0</v>
      </c>
      <c r="M19" s="260">
        <v>0</v>
      </c>
      <c r="N19" s="260">
        <v>0</v>
      </c>
      <c r="O19" s="260">
        <v>2415</v>
      </c>
      <c r="P19" s="260">
        <v>7490</v>
      </c>
      <c r="Q19" s="260">
        <v>6609</v>
      </c>
      <c r="R19" s="260">
        <v>3007</v>
      </c>
      <c r="S19" s="260">
        <v>0</v>
      </c>
      <c r="T19" s="260">
        <v>0</v>
      </c>
      <c r="U19" s="297">
        <v>32741</v>
      </c>
      <c r="V19" s="61"/>
    </row>
    <row r="20" spans="1:22" ht="15.95" customHeight="1">
      <c r="A20" s="290" t="s">
        <v>96</v>
      </c>
      <c r="B20" s="291"/>
      <c r="C20" s="291"/>
      <c r="D20" s="291"/>
      <c r="E20" s="291"/>
      <c r="F20" s="291"/>
      <c r="G20" s="291"/>
      <c r="H20" s="292"/>
      <c r="I20" s="292"/>
      <c r="J20" s="292"/>
      <c r="K20" s="291"/>
      <c r="L20" s="260"/>
      <c r="M20" s="85"/>
      <c r="N20" s="85"/>
      <c r="O20" s="85"/>
      <c r="P20" s="85"/>
      <c r="Q20" s="85"/>
      <c r="R20" s="85"/>
      <c r="S20" s="85"/>
      <c r="T20" s="85"/>
      <c r="U20" s="210"/>
      <c r="V20" s="61"/>
    </row>
    <row r="21" spans="1:22" ht="15" customHeight="1">
      <c r="A21" s="208" t="s">
        <v>333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3">
        <v>77</v>
      </c>
      <c r="I21" s="63">
        <v>75.099999999999994</v>
      </c>
      <c r="J21" s="63">
        <v>78.8</v>
      </c>
      <c r="K21" s="26">
        <v>54580</v>
      </c>
      <c r="L21" s="7" t="s">
        <v>94</v>
      </c>
      <c r="M21" s="7" t="s">
        <v>94</v>
      </c>
      <c r="N21" s="7" t="s">
        <v>94</v>
      </c>
      <c r="O21" s="7" t="s">
        <v>94</v>
      </c>
      <c r="P21" s="7" t="s">
        <v>94</v>
      </c>
      <c r="Q21" s="7" t="s">
        <v>94</v>
      </c>
      <c r="R21" s="7" t="s">
        <v>94</v>
      </c>
      <c r="S21" s="7">
        <v>0</v>
      </c>
      <c r="T21" s="7">
        <v>226</v>
      </c>
      <c r="U21" s="209">
        <v>54354</v>
      </c>
      <c r="V21" s="61"/>
    </row>
    <row r="22" spans="1:22" ht="15" customHeight="1">
      <c r="A22" s="208" t="s">
        <v>287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3">
        <v>55.9</v>
      </c>
      <c r="I22" s="63">
        <v>53.9</v>
      </c>
      <c r="J22" s="63">
        <v>57.7</v>
      </c>
      <c r="K22" s="26">
        <v>41744</v>
      </c>
      <c r="L22" s="7" t="s">
        <v>94</v>
      </c>
      <c r="M22" s="7" t="s">
        <v>94</v>
      </c>
      <c r="N22" s="7" t="s">
        <v>94</v>
      </c>
      <c r="O22" s="7" t="s">
        <v>94</v>
      </c>
      <c r="P22" s="7" t="s">
        <v>94</v>
      </c>
      <c r="Q22" s="7" t="s">
        <v>94</v>
      </c>
      <c r="R22" s="7" t="s">
        <v>94</v>
      </c>
      <c r="S22" s="7">
        <v>0</v>
      </c>
      <c r="T22" s="7">
        <v>408</v>
      </c>
      <c r="U22" s="209">
        <v>41336</v>
      </c>
      <c r="V22" s="61"/>
    </row>
    <row r="23" spans="1:22" ht="15" customHeight="1">
      <c r="A23" s="208" t="s">
        <v>288</v>
      </c>
      <c r="B23" s="29">
        <v>1</v>
      </c>
      <c r="C23" s="26">
        <v>3</v>
      </c>
      <c r="D23" s="26">
        <v>79117</v>
      </c>
      <c r="E23" s="26">
        <v>38279</v>
      </c>
      <c r="F23" s="26">
        <v>52214</v>
      </c>
      <c r="G23" s="26">
        <v>24571</v>
      </c>
      <c r="H23" s="63">
        <v>66</v>
      </c>
      <c r="I23" s="63">
        <v>64.2</v>
      </c>
      <c r="J23" s="63">
        <v>67.7</v>
      </c>
      <c r="K23" s="26">
        <v>51814</v>
      </c>
      <c r="L23" s="7" t="s">
        <v>94</v>
      </c>
      <c r="M23" s="7" t="s">
        <v>94</v>
      </c>
      <c r="N23" s="7" t="s">
        <v>94</v>
      </c>
      <c r="O23" s="7" t="s">
        <v>94</v>
      </c>
      <c r="P23" s="7" t="s">
        <v>94</v>
      </c>
      <c r="Q23" s="7" t="s">
        <v>94</v>
      </c>
      <c r="R23" s="7" t="s">
        <v>94</v>
      </c>
      <c r="S23" s="7">
        <v>0</v>
      </c>
      <c r="T23" s="7">
        <v>499</v>
      </c>
      <c r="U23" s="209">
        <v>51315</v>
      </c>
      <c r="V23" s="61"/>
    </row>
    <row r="24" spans="1:22" ht="15" customHeight="1">
      <c r="A24" s="218" t="s">
        <v>289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3">
        <v>61.3</v>
      </c>
      <c r="I24" s="63">
        <v>60.1</v>
      </c>
      <c r="J24" s="63">
        <v>62.4</v>
      </c>
      <c r="K24" s="26">
        <v>49985</v>
      </c>
      <c r="L24" s="7" t="s">
        <v>94</v>
      </c>
      <c r="M24" s="7" t="s">
        <v>94</v>
      </c>
      <c r="N24" s="7" t="s">
        <v>94</v>
      </c>
      <c r="O24" s="7" t="s">
        <v>94</v>
      </c>
      <c r="P24" s="7" t="s">
        <v>94</v>
      </c>
      <c r="Q24" s="7" t="s">
        <v>94</v>
      </c>
      <c r="R24" s="7" t="s">
        <v>94</v>
      </c>
      <c r="S24" s="7">
        <v>0</v>
      </c>
      <c r="T24" s="7">
        <v>880</v>
      </c>
      <c r="U24" s="209">
        <v>49105</v>
      </c>
      <c r="V24" s="61"/>
    </row>
    <row r="25" spans="1:22" ht="15" customHeight="1">
      <c r="A25" s="212" t="s">
        <v>334</v>
      </c>
      <c r="B25" s="87">
        <v>1</v>
      </c>
      <c r="C25" s="88">
        <v>4</v>
      </c>
      <c r="D25" s="88">
        <v>84826</v>
      </c>
      <c r="E25" s="88">
        <v>40711</v>
      </c>
      <c r="F25" s="88">
        <v>55642</v>
      </c>
      <c r="G25" s="88">
        <v>26321</v>
      </c>
      <c r="H25" s="89">
        <v>65.599999999999994</v>
      </c>
      <c r="I25" s="89">
        <v>64.7</v>
      </c>
      <c r="J25" s="89">
        <v>66.5</v>
      </c>
      <c r="K25" s="88">
        <v>55199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210">
        <v>55199</v>
      </c>
      <c r="V25" s="61"/>
    </row>
    <row r="26" spans="1:22" ht="15.95" customHeight="1">
      <c r="A26" s="213" t="s">
        <v>97</v>
      </c>
      <c r="B26" s="238"/>
      <c r="C26" s="238"/>
      <c r="D26" s="238"/>
      <c r="E26" s="238"/>
      <c r="F26" s="238"/>
      <c r="G26" s="238"/>
      <c r="H26" s="241"/>
      <c r="I26" s="241"/>
      <c r="J26" s="241"/>
      <c r="K26" s="238"/>
      <c r="L26" s="239"/>
      <c r="M26" s="85"/>
      <c r="N26" s="85"/>
      <c r="O26" s="85"/>
      <c r="P26" s="85"/>
      <c r="Q26" s="85"/>
      <c r="R26" s="85"/>
      <c r="S26" s="85"/>
      <c r="T26" s="85"/>
      <c r="U26" s="210"/>
      <c r="V26" s="61"/>
    </row>
    <row r="27" spans="1:22" ht="15" customHeight="1">
      <c r="A27" s="214" t="s">
        <v>377</v>
      </c>
      <c r="B27" s="90">
        <v>4</v>
      </c>
      <c r="C27" s="45">
        <v>6</v>
      </c>
      <c r="D27" s="45">
        <v>72951</v>
      </c>
      <c r="E27" s="45">
        <v>35339</v>
      </c>
      <c r="F27" s="45">
        <v>45984</v>
      </c>
      <c r="G27" s="45">
        <v>21549</v>
      </c>
      <c r="H27" s="46">
        <v>63</v>
      </c>
      <c r="I27" s="46">
        <v>61</v>
      </c>
      <c r="J27" s="46">
        <v>65</v>
      </c>
      <c r="K27" s="45">
        <v>45458</v>
      </c>
      <c r="L27" s="47">
        <v>8346</v>
      </c>
      <c r="M27" s="47" t="s">
        <v>94</v>
      </c>
      <c r="N27" s="47">
        <v>8279</v>
      </c>
      <c r="O27" s="47" t="s">
        <v>94</v>
      </c>
      <c r="P27" s="47">
        <v>5685</v>
      </c>
      <c r="Q27" s="47" t="s">
        <v>94</v>
      </c>
      <c r="R27" s="47" t="s">
        <v>94</v>
      </c>
      <c r="S27" s="47">
        <v>0</v>
      </c>
      <c r="T27" s="47" t="s">
        <v>94</v>
      </c>
      <c r="U27" s="215">
        <v>23148</v>
      </c>
      <c r="V27" s="61"/>
    </row>
    <row r="28" spans="1:22" ht="15" customHeight="1">
      <c r="A28" s="216" t="s">
        <v>261</v>
      </c>
      <c r="B28" s="90">
        <v>4</v>
      </c>
      <c r="C28" s="45">
        <v>5</v>
      </c>
      <c r="D28" s="45">
        <v>76627</v>
      </c>
      <c r="E28" s="45">
        <v>37063</v>
      </c>
      <c r="F28" s="45">
        <v>42019</v>
      </c>
      <c r="G28" s="45">
        <v>19816</v>
      </c>
      <c r="H28" s="46">
        <v>54.8</v>
      </c>
      <c r="I28" s="46">
        <v>53.5</v>
      </c>
      <c r="J28" s="46">
        <v>56.1</v>
      </c>
      <c r="K28" s="45">
        <v>41434</v>
      </c>
      <c r="L28" s="47">
        <v>7027</v>
      </c>
      <c r="M28" s="47" t="s">
        <v>94</v>
      </c>
      <c r="N28" s="47">
        <v>8735</v>
      </c>
      <c r="O28" s="47" t="s">
        <v>94</v>
      </c>
      <c r="P28" s="47">
        <v>8935</v>
      </c>
      <c r="Q28" s="47" t="s">
        <v>94</v>
      </c>
      <c r="R28" s="47" t="s">
        <v>94</v>
      </c>
      <c r="S28" s="47">
        <v>0</v>
      </c>
      <c r="T28" s="47" t="s">
        <v>94</v>
      </c>
      <c r="U28" s="215">
        <v>16737</v>
      </c>
      <c r="V28" s="61"/>
    </row>
    <row r="29" spans="1:22" ht="15" customHeight="1">
      <c r="A29" s="214" t="s">
        <v>262</v>
      </c>
      <c r="B29" s="90">
        <v>4</v>
      </c>
      <c r="C29" s="45">
        <v>9</v>
      </c>
      <c r="D29" s="45">
        <v>80888</v>
      </c>
      <c r="E29" s="45">
        <v>39029</v>
      </c>
      <c r="F29" s="45">
        <v>48644</v>
      </c>
      <c r="G29" s="45">
        <v>22978</v>
      </c>
      <c r="H29" s="46">
        <v>60.1</v>
      </c>
      <c r="I29" s="46">
        <v>58.9</v>
      </c>
      <c r="J29" s="46">
        <v>61.3</v>
      </c>
      <c r="K29" s="45">
        <v>48209</v>
      </c>
      <c r="L29" s="47">
        <v>5181</v>
      </c>
      <c r="M29" s="47">
        <v>12403</v>
      </c>
      <c r="N29" s="47">
        <v>5032</v>
      </c>
      <c r="O29" s="47" t="s">
        <v>94</v>
      </c>
      <c r="P29" s="47">
        <v>6549</v>
      </c>
      <c r="Q29" s="47" t="s">
        <v>94</v>
      </c>
      <c r="R29" s="47" t="s">
        <v>94</v>
      </c>
      <c r="S29" s="47">
        <v>0</v>
      </c>
      <c r="T29" s="47" t="s">
        <v>94</v>
      </c>
      <c r="U29" s="215">
        <v>19044</v>
      </c>
      <c r="V29" s="61"/>
    </row>
    <row r="30" spans="1:22" ht="15" customHeight="1">
      <c r="A30" s="216" t="s">
        <v>290</v>
      </c>
      <c r="B30" s="45">
        <v>4</v>
      </c>
      <c r="C30" s="45">
        <v>6</v>
      </c>
      <c r="D30" s="45">
        <v>83195</v>
      </c>
      <c r="E30" s="45">
        <v>39946</v>
      </c>
      <c r="F30" s="45">
        <v>46216</v>
      </c>
      <c r="G30" s="45">
        <v>21657</v>
      </c>
      <c r="H30" s="46">
        <v>55.6</v>
      </c>
      <c r="I30" s="46">
        <v>54.2</v>
      </c>
      <c r="J30" s="46">
        <v>56.8</v>
      </c>
      <c r="K30" s="45">
        <v>45623</v>
      </c>
      <c r="L30" s="47">
        <v>5683</v>
      </c>
      <c r="M30" s="47">
        <v>3704</v>
      </c>
      <c r="N30" s="47" t="s">
        <v>94</v>
      </c>
      <c r="O30" s="47" t="s">
        <v>94</v>
      </c>
      <c r="P30" s="47">
        <v>7770</v>
      </c>
      <c r="Q30" s="47" t="s">
        <v>94</v>
      </c>
      <c r="R30" s="47" t="s">
        <v>94</v>
      </c>
      <c r="S30" s="47">
        <v>0</v>
      </c>
      <c r="T30" s="47" t="s">
        <v>94</v>
      </c>
      <c r="U30" s="215">
        <v>28466</v>
      </c>
      <c r="V30" s="61"/>
    </row>
    <row r="31" spans="1:22" ht="15" customHeight="1">
      <c r="A31" s="298" t="s">
        <v>378</v>
      </c>
      <c r="B31" s="299">
        <v>4</v>
      </c>
      <c r="C31" s="299">
        <v>7</v>
      </c>
      <c r="D31" s="299">
        <v>84874</v>
      </c>
      <c r="E31" s="299">
        <v>40579</v>
      </c>
      <c r="F31" s="299">
        <v>47459</v>
      </c>
      <c r="G31" s="299">
        <v>22304</v>
      </c>
      <c r="H31" s="300">
        <v>55.9</v>
      </c>
      <c r="I31" s="300">
        <v>55</v>
      </c>
      <c r="J31" s="300">
        <v>56.8</v>
      </c>
      <c r="K31" s="299">
        <v>46828</v>
      </c>
      <c r="L31" s="301">
        <v>7296</v>
      </c>
      <c r="M31" s="301">
        <v>0</v>
      </c>
      <c r="N31" s="301">
        <v>7516</v>
      </c>
      <c r="O31" s="301">
        <v>0</v>
      </c>
      <c r="P31" s="301">
        <v>7526</v>
      </c>
      <c r="Q31" s="301">
        <v>9254</v>
      </c>
      <c r="R31" s="301">
        <v>0</v>
      </c>
      <c r="S31" s="301">
        <v>0</v>
      </c>
      <c r="T31" s="301">
        <v>5391</v>
      </c>
      <c r="U31" s="302">
        <v>9845</v>
      </c>
      <c r="V31" s="61"/>
    </row>
    <row r="32" spans="1:22" ht="15.95" customHeight="1">
      <c r="A32" s="290" t="s">
        <v>98</v>
      </c>
      <c r="B32" s="291"/>
      <c r="C32" s="291"/>
      <c r="D32" s="291"/>
      <c r="E32" s="291"/>
      <c r="F32" s="291"/>
      <c r="G32" s="291"/>
      <c r="H32" s="292"/>
      <c r="I32" s="292"/>
      <c r="J32" s="292"/>
      <c r="K32" s="291"/>
      <c r="L32" s="260"/>
      <c r="M32" s="260"/>
      <c r="N32" s="260"/>
      <c r="O32" s="260"/>
      <c r="P32" s="260"/>
      <c r="Q32" s="260"/>
      <c r="R32" s="260"/>
      <c r="S32" s="260"/>
      <c r="T32" s="260"/>
      <c r="U32" s="297"/>
      <c r="V32" s="61"/>
    </row>
    <row r="33" spans="1:22" ht="15" customHeight="1">
      <c r="A33" s="214" t="s">
        <v>336</v>
      </c>
      <c r="B33" s="90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94</v>
      </c>
      <c r="N33" s="47" t="s">
        <v>94</v>
      </c>
      <c r="O33" s="47">
        <v>20495</v>
      </c>
      <c r="P33" s="47">
        <v>2360</v>
      </c>
      <c r="Q33" s="47" t="s">
        <v>94</v>
      </c>
      <c r="R33" s="47" t="s">
        <v>94</v>
      </c>
      <c r="S33" s="47">
        <v>0</v>
      </c>
      <c r="T33" s="47" t="s">
        <v>94</v>
      </c>
      <c r="U33" s="215">
        <v>2184</v>
      </c>
      <c r="V33" s="61"/>
    </row>
    <row r="34" spans="1:22" ht="15" customHeight="1">
      <c r="A34" s="214" t="s">
        <v>263</v>
      </c>
      <c r="B34" s="90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94</v>
      </c>
      <c r="N34" s="47" t="s">
        <v>94</v>
      </c>
      <c r="O34" s="47">
        <v>19093</v>
      </c>
      <c r="P34" s="47">
        <v>2663</v>
      </c>
      <c r="Q34" s="47" t="s">
        <v>94</v>
      </c>
      <c r="R34" s="47" t="s">
        <v>94</v>
      </c>
      <c r="S34" s="47">
        <v>0</v>
      </c>
      <c r="T34" s="47" t="s">
        <v>94</v>
      </c>
      <c r="U34" s="215" t="s">
        <v>94</v>
      </c>
      <c r="V34" s="61"/>
    </row>
    <row r="35" spans="1:22" ht="15" customHeight="1">
      <c r="A35" s="214" t="s">
        <v>264</v>
      </c>
      <c r="B35" s="90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94</v>
      </c>
      <c r="N35" s="47" t="s">
        <v>94</v>
      </c>
      <c r="O35" s="47">
        <v>30197</v>
      </c>
      <c r="P35" s="47" t="s">
        <v>94</v>
      </c>
      <c r="Q35" s="47" t="s">
        <v>94</v>
      </c>
      <c r="R35" s="47" t="s">
        <v>94</v>
      </c>
      <c r="S35" s="47">
        <v>0</v>
      </c>
      <c r="T35" s="47" t="s">
        <v>94</v>
      </c>
      <c r="U35" s="215">
        <v>1680</v>
      </c>
      <c r="V35" s="61"/>
    </row>
    <row r="36" spans="1:22" ht="15" customHeight="1">
      <c r="A36" s="214" t="s">
        <v>291</v>
      </c>
      <c r="B36" s="90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94</v>
      </c>
      <c r="N36" s="47" t="s">
        <v>94</v>
      </c>
      <c r="O36" s="47">
        <v>20628</v>
      </c>
      <c r="P36" s="47" t="s">
        <v>94</v>
      </c>
      <c r="Q36" s="47" t="s">
        <v>94</v>
      </c>
      <c r="R36" s="47">
        <v>7080</v>
      </c>
      <c r="S36" s="47">
        <v>0</v>
      </c>
      <c r="T36" s="47" t="s">
        <v>94</v>
      </c>
      <c r="U36" s="215">
        <v>525</v>
      </c>
      <c r="V36" s="61"/>
    </row>
    <row r="37" spans="1:22" s="105" customFormat="1" ht="15" customHeight="1">
      <c r="A37" s="208" t="s">
        <v>335</v>
      </c>
      <c r="B37" s="87">
        <v>1</v>
      </c>
      <c r="C37" s="88">
        <v>2</v>
      </c>
      <c r="D37" s="88">
        <v>85249</v>
      </c>
      <c r="E37" s="88">
        <v>40889</v>
      </c>
      <c r="F37" s="88">
        <v>44128</v>
      </c>
      <c r="G37" s="88">
        <v>21485</v>
      </c>
      <c r="H37" s="89">
        <v>51.8</v>
      </c>
      <c r="I37" s="89">
        <v>52.5</v>
      </c>
      <c r="J37" s="89">
        <v>51</v>
      </c>
      <c r="K37" s="88">
        <v>42789</v>
      </c>
      <c r="L37" s="85">
        <v>17217</v>
      </c>
      <c r="M37" s="85">
        <v>0</v>
      </c>
      <c r="N37" s="85">
        <v>0</v>
      </c>
      <c r="O37" s="85">
        <v>25572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210">
        <v>0</v>
      </c>
      <c r="V37" s="61"/>
    </row>
    <row r="38" spans="1:22" ht="15.95" customHeight="1">
      <c r="A38" s="240" t="s">
        <v>99</v>
      </c>
      <c r="B38" s="238"/>
      <c r="C38" s="238"/>
      <c r="D38" s="238"/>
      <c r="E38" s="238"/>
      <c r="F38" s="238"/>
      <c r="G38" s="238"/>
      <c r="H38" s="241"/>
      <c r="I38" s="241"/>
      <c r="J38" s="241"/>
      <c r="K38" s="238"/>
      <c r="L38" s="239"/>
      <c r="M38" s="239"/>
      <c r="N38" s="239"/>
      <c r="O38" s="239"/>
      <c r="P38" s="239"/>
      <c r="Q38" s="239"/>
      <c r="R38" s="239"/>
      <c r="S38" s="239"/>
      <c r="T38" s="239"/>
      <c r="U38" s="242"/>
      <c r="V38" s="61"/>
    </row>
    <row r="39" spans="1:22" ht="15" customHeight="1">
      <c r="A39" s="214" t="s">
        <v>340</v>
      </c>
      <c r="B39" s="91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94</v>
      </c>
      <c r="O39" s="47">
        <v>6073</v>
      </c>
      <c r="P39" s="47">
        <v>3188</v>
      </c>
      <c r="Q39" s="47">
        <v>4242</v>
      </c>
      <c r="R39" s="47" t="s">
        <v>94</v>
      </c>
      <c r="S39" s="47">
        <v>0</v>
      </c>
      <c r="T39" s="47" t="s">
        <v>94</v>
      </c>
      <c r="U39" s="215" t="s">
        <v>94</v>
      </c>
      <c r="V39" s="61"/>
    </row>
    <row r="40" spans="1:22" ht="15" customHeight="1">
      <c r="A40" s="214" t="s">
        <v>263</v>
      </c>
      <c r="B40" s="91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94</v>
      </c>
      <c r="O40" s="47">
        <v>7654</v>
      </c>
      <c r="P40" s="47">
        <v>3473</v>
      </c>
      <c r="Q40" s="47">
        <v>4052</v>
      </c>
      <c r="R40" s="47" t="s">
        <v>94</v>
      </c>
      <c r="S40" s="47">
        <v>0</v>
      </c>
      <c r="T40" s="47">
        <v>2402</v>
      </c>
      <c r="U40" s="215" t="s">
        <v>94</v>
      </c>
      <c r="V40" s="61"/>
    </row>
    <row r="41" spans="1:22" ht="15" customHeight="1">
      <c r="A41" s="214" t="s">
        <v>264</v>
      </c>
      <c r="B41" s="91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94</v>
      </c>
      <c r="O41" s="47">
        <v>6000</v>
      </c>
      <c r="P41" s="47">
        <v>3939</v>
      </c>
      <c r="Q41" s="47">
        <v>7936</v>
      </c>
      <c r="R41" s="47" t="s">
        <v>94</v>
      </c>
      <c r="S41" s="47">
        <v>0</v>
      </c>
      <c r="T41" s="47">
        <v>3875</v>
      </c>
      <c r="U41" s="215" t="s">
        <v>94</v>
      </c>
      <c r="V41" s="61"/>
    </row>
    <row r="42" spans="1:22" ht="15" customHeight="1">
      <c r="A42" s="214" t="s">
        <v>291</v>
      </c>
      <c r="B42" s="91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94</v>
      </c>
      <c r="O42" s="47">
        <v>7374</v>
      </c>
      <c r="P42" s="47">
        <v>3403</v>
      </c>
      <c r="Q42" s="47">
        <v>7195</v>
      </c>
      <c r="R42" s="47">
        <v>8879</v>
      </c>
      <c r="S42" s="47">
        <v>0</v>
      </c>
      <c r="T42" s="47">
        <v>6274</v>
      </c>
      <c r="U42" s="215" t="s">
        <v>94</v>
      </c>
      <c r="V42" s="61"/>
    </row>
    <row r="43" spans="1:22" s="105" customFormat="1" ht="15" customHeight="1">
      <c r="A43" s="208" t="s">
        <v>335</v>
      </c>
      <c r="B43" s="259">
        <v>0</v>
      </c>
      <c r="C43" s="85">
        <v>0</v>
      </c>
      <c r="D43" s="88">
        <v>85249</v>
      </c>
      <c r="E43" s="88">
        <v>40889</v>
      </c>
      <c r="F43" s="88">
        <v>44113</v>
      </c>
      <c r="G43" s="88">
        <v>21478</v>
      </c>
      <c r="H43" s="89">
        <v>51.8</v>
      </c>
      <c r="I43" s="89">
        <v>52.5</v>
      </c>
      <c r="J43" s="89">
        <v>51</v>
      </c>
      <c r="K43" s="88">
        <v>42964</v>
      </c>
      <c r="L43" s="85">
        <v>10197</v>
      </c>
      <c r="M43" s="85">
        <v>3720</v>
      </c>
      <c r="N43" s="85">
        <v>0</v>
      </c>
      <c r="O43" s="85">
        <v>7143</v>
      </c>
      <c r="P43" s="85">
        <v>5902</v>
      </c>
      <c r="Q43" s="85">
        <v>6083</v>
      </c>
      <c r="R43" s="85">
        <v>0</v>
      </c>
      <c r="S43" s="85">
        <v>7611</v>
      </c>
      <c r="T43" s="85">
        <v>2308</v>
      </c>
      <c r="U43" s="210">
        <v>0</v>
      </c>
      <c r="V43" s="61"/>
    </row>
    <row r="44" spans="1:22" ht="15.95" customHeight="1">
      <c r="A44" s="217" t="s">
        <v>100</v>
      </c>
      <c r="B44" s="92"/>
      <c r="C44" s="92"/>
      <c r="D44" s="92"/>
      <c r="E44" s="83"/>
      <c r="F44" s="83"/>
      <c r="G44" s="83"/>
      <c r="H44" s="84"/>
      <c r="I44" s="84"/>
      <c r="J44" s="84"/>
      <c r="K44" s="83"/>
      <c r="L44" s="85"/>
      <c r="M44" s="85"/>
      <c r="N44" s="86"/>
      <c r="O44" s="86"/>
      <c r="P44" s="85"/>
      <c r="Q44" s="85"/>
      <c r="R44" s="85"/>
      <c r="S44" s="85"/>
      <c r="T44" s="85"/>
      <c r="U44" s="211"/>
      <c r="V44" s="61"/>
    </row>
    <row r="45" spans="1:22" ht="15" customHeight="1">
      <c r="A45" s="218" t="s">
        <v>379</v>
      </c>
      <c r="B45" s="29">
        <v>1</v>
      </c>
      <c r="C45" s="26">
        <v>3</v>
      </c>
      <c r="D45" s="26">
        <v>79930</v>
      </c>
      <c r="E45" s="26">
        <v>38604</v>
      </c>
      <c r="F45" s="26">
        <v>37725</v>
      </c>
      <c r="G45" s="26">
        <v>18071</v>
      </c>
      <c r="H45" s="63">
        <v>47.2</v>
      </c>
      <c r="I45" s="63">
        <v>46.8</v>
      </c>
      <c r="J45" s="63">
        <v>47.6</v>
      </c>
      <c r="K45" s="26">
        <v>37260</v>
      </c>
      <c r="L45" s="7" t="s">
        <v>94</v>
      </c>
      <c r="M45" s="7" t="s">
        <v>94</v>
      </c>
      <c r="N45" s="7" t="s">
        <v>94</v>
      </c>
      <c r="O45" s="7" t="s">
        <v>94</v>
      </c>
      <c r="P45" s="7" t="s">
        <v>94</v>
      </c>
      <c r="Q45" s="7" t="s">
        <v>94</v>
      </c>
      <c r="R45" s="7" t="s">
        <v>94</v>
      </c>
      <c r="S45" s="7">
        <v>0</v>
      </c>
      <c r="T45" s="7">
        <v>36577</v>
      </c>
      <c r="U45" s="209">
        <v>683</v>
      </c>
      <c r="V45" s="61"/>
    </row>
    <row r="46" spans="1:22" ht="15" customHeight="1">
      <c r="A46" s="218" t="s">
        <v>278</v>
      </c>
      <c r="B46" s="26">
        <v>1</v>
      </c>
      <c r="C46" s="26">
        <v>2</v>
      </c>
      <c r="D46" s="26">
        <v>80394</v>
      </c>
      <c r="E46" s="26">
        <v>38800</v>
      </c>
      <c r="F46" s="26">
        <v>48927</v>
      </c>
      <c r="G46" s="26">
        <v>23243</v>
      </c>
      <c r="H46" s="63">
        <v>60.7</v>
      </c>
      <c r="I46" s="63">
        <v>59.9</v>
      </c>
      <c r="J46" s="63">
        <v>61.8</v>
      </c>
      <c r="K46" s="26">
        <v>48288</v>
      </c>
      <c r="L46" s="7">
        <v>17496</v>
      </c>
      <c r="M46" s="7" t="s">
        <v>94</v>
      </c>
      <c r="N46" s="7" t="s">
        <v>94</v>
      </c>
      <c r="O46" s="7" t="s">
        <v>94</v>
      </c>
      <c r="P46" s="7" t="s">
        <v>94</v>
      </c>
      <c r="Q46" s="7" t="s">
        <v>94</v>
      </c>
      <c r="R46" s="7" t="s">
        <v>94</v>
      </c>
      <c r="S46" s="7">
        <v>0</v>
      </c>
      <c r="T46" s="7" t="s">
        <v>94</v>
      </c>
      <c r="U46" s="209">
        <v>30792</v>
      </c>
      <c r="V46" s="61"/>
    </row>
    <row r="47" spans="1:22" ht="15" customHeight="1">
      <c r="A47" s="218" t="s">
        <v>279</v>
      </c>
      <c r="B47" s="29">
        <v>1</v>
      </c>
      <c r="C47" s="26">
        <v>4</v>
      </c>
      <c r="D47" s="26">
        <v>82291</v>
      </c>
      <c r="E47" s="26">
        <v>39591</v>
      </c>
      <c r="F47" s="26">
        <v>43933</v>
      </c>
      <c r="G47" s="26">
        <v>21027</v>
      </c>
      <c r="H47" s="63">
        <v>53.4</v>
      </c>
      <c r="I47" s="63">
        <v>53.1</v>
      </c>
      <c r="J47" s="63">
        <v>53.6</v>
      </c>
      <c r="K47" s="26">
        <v>42350</v>
      </c>
      <c r="L47" s="7">
        <v>19838</v>
      </c>
      <c r="M47" s="7" t="s">
        <v>94</v>
      </c>
      <c r="N47" s="7" t="s">
        <v>94</v>
      </c>
      <c r="O47" s="7" t="s">
        <v>94</v>
      </c>
      <c r="P47" s="7" t="s">
        <v>94</v>
      </c>
      <c r="Q47" s="7" t="s">
        <v>94</v>
      </c>
      <c r="R47" s="7" t="s">
        <v>94</v>
      </c>
      <c r="S47" s="7">
        <v>0</v>
      </c>
      <c r="T47" s="7">
        <v>821</v>
      </c>
      <c r="U47" s="209">
        <v>21691</v>
      </c>
      <c r="V47" s="61"/>
    </row>
    <row r="48" spans="1:22" ht="15" customHeight="1">
      <c r="A48" s="218" t="s">
        <v>303</v>
      </c>
      <c r="B48" s="26">
        <v>1</v>
      </c>
      <c r="C48" s="26">
        <v>4</v>
      </c>
      <c r="D48" s="26">
        <v>84842</v>
      </c>
      <c r="E48" s="26">
        <v>40749</v>
      </c>
      <c r="F48" s="26">
        <v>45866</v>
      </c>
      <c r="G48" s="26">
        <v>21909</v>
      </c>
      <c r="H48" s="63">
        <v>54.06</v>
      </c>
      <c r="I48" s="63">
        <v>53.77</v>
      </c>
      <c r="J48" s="63">
        <v>54.33</v>
      </c>
      <c r="K48" s="26">
        <v>44803</v>
      </c>
      <c r="L48" s="7">
        <v>19242</v>
      </c>
      <c r="M48" s="7">
        <v>0</v>
      </c>
      <c r="N48" s="7">
        <v>23926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678</v>
      </c>
      <c r="U48" s="209">
        <v>957</v>
      </c>
      <c r="V48" s="61"/>
    </row>
    <row r="49" spans="1:22" ht="15" customHeight="1">
      <c r="A49" s="303" t="s">
        <v>380</v>
      </c>
      <c r="B49" s="291">
        <v>1</v>
      </c>
      <c r="C49" s="291">
        <v>3</v>
      </c>
      <c r="D49" s="291">
        <v>88274</v>
      </c>
      <c r="E49" s="291">
        <v>42350</v>
      </c>
      <c r="F49" s="291">
        <v>48856</v>
      </c>
      <c r="G49" s="291">
        <v>23317</v>
      </c>
      <c r="H49" s="292">
        <v>55.4</v>
      </c>
      <c r="I49" s="292">
        <v>55.1</v>
      </c>
      <c r="J49" s="292">
        <v>55.6</v>
      </c>
      <c r="K49" s="291">
        <v>47838</v>
      </c>
      <c r="L49" s="260">
        <v>18977</v>
      </c>
      <c r="M49" s="260">
        <v>0</v>
      </c>
      <c r="N49" s="260">
        <v>0</v>
      </c>
      <c r="O49" s="260">
        <v>0</v>
      </c>
      <c r="P49" s="260">
        <v>0</v>
      </c>
      <c r="Q49" s="260">
        <v>0</v>
      </c>
      <c r="R49" s="260">
        <v>0</v>
      </c>
      <c r="S49" s="260">
        <v>0</v>
      </c>
      <c r="T49" s="260">
        <v>792</v>
      </c>
      <c r="U49" s="297">
        <v>28069</v>
      </c>
      <c r="V49" s="61"/>
    </row>
    <row r="50" spans="1:22" ht="15.95" customHeight="1">
      <c r="A50" s="219" t="s">
        <v>101</v>
      </c>
      <c r="B50" s="93"/>
      <c r="C50" s="93"/>
      <c r="D50" s="93"/>
      <c r="E50" s="88"/>
      <c r="F50" s="88"/>
      <c r="G50" s="88"/>
      <c r="H50" s="89"/>
      <c r="I50" s="89"/>
      <c r="J50" s="89"/>
      <c r="K50" s="88"/>
      <c r="L50" s="85"/>
      <c r="M50" s="85"/>
      <c r="N50" s="85"/>
      <c r="O50" s="85"/>
      <c r="P50" s="85"/>
      <c r="Q50" s="85"/>
      <c r="R50" s="85"/>
      <c r="S50" s="85"/>
      <c r="T50" s="85"/>
      <c r="U50" s="210"/>
      <c r="V50" s="61"/>
    </row>
    <row r="51" spans="1:22" ht="15" customHeight="1">
      <c r="A51" s="218" t="s">
        <v>381</v>
      </c>
      <c r="B51" s="94" t="s">
        <v>102</v>
      </c>
      <c r="C51" s="7" t="s">
        <v>102</v>
      </c>
      <c r="D51" s="26">
        <v>77266</v>
      </c>
      <c r="E51" s="26">
        <v>36411</v>
      </c>
      <c r="F51" s="26">
        <v>41542</v>
      </c>
      <c r="G51" s="26">
        <v>19873</v>
      </c>
      <c r="H51" s="63">
        <v>53.8</v>
      </c>
      <c r="I51" s="63">
        <v>53.1</v>
      </c>
      <c r="J51" s="63">
        <v>54.3</v>
      </c>
      <c r="K51" s="26">
        <v>41542</v>
      </c>
      <c r="L51" s="7">
        <v>10106</v>
      </c>
      <c r="M51" s="7">
        <v>15032</v>
      </c>
      <c r="N51" s="7" t="s">
        <v>94</v>
      </c>
      <c r="O51" s="7">
        <v>4141</v>
      </c>
      <c r="P51" s="7">
        <v>2687</v>
      </c>
      <c r="Q51" s="7">
        <v>5956</v>
      </c>
      <c r="R51" s="7" t="s">
        <v>94</v>
      </c>
      <c r="S51" s="7">
        <v>0</v>
      </c>
      <c r="T51" s="7">
        <v>1418</v>
      </c>
      <c r="U51" s="209" t="s">
        <v>94</v>
      </c>
      <c r="V51" s="61"/>
    </row>
    <row r="52" spans="1:22" ht="15" customHeight="1">
      <c r="A52" s="218" t="s">
        <v>278</v>
      </c>
      <c r="B52" s="94" t="s">
        <v>94</v>
      </c>
      <c r="C52" s="7" t="s">
        <v>94</v>
      </c>
      <c r="D52" s="26">
        <v>80394</v>
      </c>
      <c r="E52" s="26">
        <v>38800</v>
      </c>
      <c r="F52" s="26">
        <v>48884</v>
      </c>
      <c r="G52" s="26">
        <v>23217</v>
      </c>
      <c r="H52" s="63">
        <v>60.8</v>
      </c>
      <c r="I52" s="63">
        <v>59.8</v>
      </c>
      <c r="J52" s="63">
        <v>61.7</v>
      </c>
      <c r="K52" s="26">
        <v>46169</v>
      </c>
      <c r="L52" s="7">
        <v>9404</v>
      </c>
      <c r="M52" s="7">
        <v>12341</v>
      </c>
      <c r="N52" s="7" t="s">
        <v>94</v>
      </c>
      <c r="O52" s="7">
        <v>8283</v>
      </c>
      <c r="P52" s="7">
        <v>2889</v>
      </c>
      <c r="Q52" s="7">
        <v>7007</v>
      </c>
      <c r="R52" s="7" t="s">
        <v>94</v>
      </c>
      <c r="S52" s="7">
        <v>0</v>
      </c>
      <c r="T52" s="7">
        <v>6241</v>
      </c>
      <c r="U52" s="209" t="s">
        <v>94</v>
      </c>
      <c r="V52" s="61"/>
    </row>
    <row r="53" spans="1:22" ht="18" customHeight="1">
      <c r="A53" s="218" t="s">
        <v>279</v>
      </c>
      <c r="B53" s="94" t="s">
        <v>102</v>
      </c>
      <c r="C53" s="7" t="s">
        <v>102</v>
      </c>
      <c r="D53" s="26">
        <v>82291</v>
      </c>
      <c r="E53" s="26">
        <v>39591</v>
      </c>
      <c r="F53" s="26">
        <v>43916</v>
      </c>
      <c r="G53" s="26">
        <v>21022</v>
      </c>
      <c r="H53" s="63">
        <v>53.4</v>
      </c>
      <c r="I53" s="63">
        <v>53.1</v>
      </c>
      <c r="J53" s="63">
        <v>53.6</v>
      </c>
      <c r="K53" s="26">
        <v>41700</v>
      </c>
      <c r="L53" s="7">
        <v>7052</v>
      </c>
      <c r="M53" s="7">
        <v>9554</v>
      </c>
      <c r="N53" s="7" t="s">
        <v>94</v>
      </c>
      <c r="O53" s="7">
        <v>9857</v>
      </c>
      <c r="P53" s="7">
        <v>2722</v>
      </c>
      <c r="Q53" s="7">
        <v>6965</v>
      </c>
      <c r="R53" s="7" t="s">
        <v>94</v>
      </c>
      <c r="S53" s="7">
        <v>0</v>
      </c>
      <c r="T53" s="7">
        <v>5545</v>
      </c>
      <c r="U53" s="209" t="s">
        <v>94</v>
      </c>
      <c r="V53" s="61"/>
    </row>
    <row r="54" spans="1:22" ht="15" customHeight="1">
      <c r="A54" s="218" t="s">
        <v>303</v>
      </c>
      <c r="B54" s="94" t="s">
        <v>102</v>
      </c>
      <c r="C54" s="7" t="s">
        <v>102</v>
      </c>
      <c r="D54" s="26">
        <v>84842</v>
      </c>
      <c r="E54" s="26">
        <v>40749</v>
      </c>
      <c r="F54" s="26">
        <v>45850</v>
      </c>
      <c r="G54" s="26">
        <v>21899</v>
      </c>
      <c r="H54" s="63">
        <v>54.04</v>
      </c>
      <c r="I54" s="63">
        <v>53.74</v>
      </c>
      <c r="J54" s="63">
        <v>54.32</v>
      </c>
      <c r="K54" s="26">
        <v>43596</v>
      </c>
      <c r="L54" s="7">
        <v>9010</v>
      </c>
      <c r="M54" s="7">
        <v>2996</v>
      </c>
      <c r="N54" s="7">
        <v>0</v>
      </c>
      <c r="O54" s="7">
        <v>7261</v>
      </c>
      <c r="P54" s="7">
        <v>4319</v>
      </c>
      <c r="Q54" s="7">
        <v>6356</v>
      </c>
      <c r="R54" s="7">
        <v>9567</v>
      </c>
      <c r="S54" s="7">
        <v>0</v>
      </c>
      <c r="T54" s="7">
        <v>4087</v>
      </c>
      <c r="U54" s="209">
        <v>0</v>
      </c>
      <c r="V54" s="61"/>
    </row>
    <row r="55" spans="1:22" ht="15" customHeight="1" thickBot="1">
      <c r="A55" s="304" t="s">
        <v>380</v>
      </c>
      <c r="B55" s="305">
        <v>0</v>
      </c>
      <c r="C55" s="306">
        <v>0</v>
      </c>
      <c r="D55" s="28">
        <v>88274</v>
      </c>
      <c r="E55" s="28">
        <v>42350</v>
      </c>
      <c r="F55" s="28">
        <v>48828</v>
      </c>
      <c r="G55" s="28">
        <v>23299</v>
      </c>
      <c r="H55" s="307">
        <v>55.3</v>
      </c>
      <c r="I55" s="307">
        <v>55</v>
      </c>
      <c r="J55" s="307">
        <v>55.6</v>
      </c>
      <c r="K55" s="28">
        <v>45112</v>
      </c>
      <c r="L55" s="306">
        <v>11916</v>
      </c>
      <c r="M55" s="306">
        <v>6185</v>
      </c>
      <c r="N55" s="306">
        <v>0</v>
      </c>
      <c r="O55" s="306">
        <v>4972</v>
      </c>
      <c r="P55" s="306">
        <v>7398</v>
      </c>
      <c r="Q55" s="306">
        <v>6838</v>
      </c>
      <c r="R55" s="306">
        <v>0</v>
      </c>
      <c r="S55" s="306">
        <v>0</v>
      </c>
      <c r="T55" s="306">
        <v>7803</v>
      </c>
      <c r="U55" s="308">
        <v>0</v>
      </c>
      <c r="V55" s="61"/>
    </row>
    <row r="56" spans="1:22" ht="15" customHeight="1">
      <c r="A56" s="74" t="s">
        <v>292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64"/>
      <c r="M56" s="100"/>
      <c r="N56" s="100"/>
      <c r="O56" s="100"/>
      <c r="P56" s="100"/>
      <c r="Q56" s="100"/>
      <c r="R56" s="100"/>
      <c r="S56" s="100"/>
      <c r="U56" s="44" t="s">
        <v>7</v>
      </c>
      <c r="V56" s="100"/>
    </row>
    <row r="57" spans="1:22" ht="15.95" customHeight="1">
      <c r="A57" s="309" t="s">
        <v>382</v>
      </c>
    </row>
  </sheetData>
  <sheetProtection selectLockedCells="1" selectUnlockedCells="1"/>
  <mergeCells count="23">
    <mergeCell ref="L4:U4"/>
    <mergeCell ref="O6:O7"/>
    <mergeCell ref="P6:P7"/>
    <mergeCell ref="K4:K6"/>
    <mergeCell ref="J6:J7"/>
    <mergeCell ref="L6:L7"/>
    <mergeCell ref="U6:U7"/>
    <mergeCell ref="T6:T7"/>
    <mergeCell ref="Q6:Q7"/>
    <mergeCell ref="R6:R7"/>
    <mergeCell ref="M6:M7"/>
    <mergeCell ref="N6:N7"/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</mergeCells>
  <phoneticPr fontId="26"/>
  <printOptions horizontalCentered="1"/>
  <pageMargins left="0.59055118110236227" right="0.59055118110236227" top="0.59055118110236227" bottom="0.43307086614173229" header="0.39370078740157483" footer="0.19685039370078741"/>
  <pageSetup paperSize="9" scale="99" firstPageNumber="184" orientation="portrait" useFirstPageNumber="1" verticalDpi="300" r:id="rId1"/>
  <headerFooter scaleWithDoc="0" alignWithMargins="0">
    <oddHeader>&amp;L&amp;"ＭＳ Ｐ明朝,標準"&amp;9選挙及び市職員</oddHeader>
    <oddFooter>&amp;C&amp;"ＭＳ 明朝,標準"&amp;12&amp;A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view="pageBreakPreview" topLeftCell="E1" zoomScaleNormal="100" zoomScaleSheetLayoutView="100" workbookViewId="0">
      <selection activeCell="L4" sqref="L4:U4"/>
    </sheetView>
  </sheetViews>
  <sheetFormatPr defaultRowHeight="15.95" customHeight="1"/>
  <cols>
    <col min="1" max="1" width="15.625" style="101" customWidth="1"/>
    <col min="2" max="3" width="4.75" style="101" customWidth="1"/>
    <col min="4" max="7" width="8.75" style="101" customWidth="1"/>
    <col min="8" max="11" width="7.875" style="101" customWidth="1"/>
    <col min="12" max="13" width="9.125" style="101" customWidth="1"/>
    <col min="14" max="14" width="9.375" style="101" customWidth="1"/>
    <col min="15" max="21" width="9.125" style="101" customWidth="1"/>
    <col min="22" max="16384" width="9" style="101"/>
  </cols>
  <sheetData>
    <row r="1" spans="1:23" ht="5.0999999999999996" customHeight="1">
      <c r="A1" s="5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5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3" ht="15" customHeight="1" thickBot="1">
      <c r="A2" s="5" t="s">
        <v>302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5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23" ht="3.75" customHeight="1">
      <c r="A3" s="196"/>
      <c r="B3" s="410" t="s">
        <v>281</v>
      </c>
      <c r="C3" s="419" t="s">
        <v>282</v>
      </c>
      <c r="D3" s="197"/>
      <c r="E3" s="198"/>
      <c r="F3" s="197"/>
      <c r="G3" s="198"/>
      <c r="H3" s="197"/>
      <c r="I3" s="199"/>
      <c r="J3" s="198"/>
      <c r="K3" s="197"/>
      <c r="L3" s="311"/>
      <c r="M3" s="199"/>
      <c r="N3" s="199"/>
      <c r="O3" s="199"/>
      <c r="P3" s="199"/>
      <c r="Q3" s="199"/>
      <c r="R3" s="199"/>
      <c r="S3" s="199"/>
      <c r="T3" s="199"/>
      <c r="U3" s="201"/>
      <c r="V3" s="100"/>
      <c r="W3" s="100"/>
    </row>
    <row r="4" spans="1:23" ht="18" customHeight="1">
      <c r="A4" s="202"/>
      <c r="B4" s="411"/>
      <c r="C4" s="420"/>
      <c r="D4" s="415" t="s">
        <v>83</v>
      </c>
      <c r="E4" s="416"/>
      <c r="F4" s="415" t="s">
        <v>84</v>
      </c>
      <c r="G4" s="416"/>
      <c r="H4" s="415" t="s">
        <v>85</v>
      </c>
      <c r="I4" s="422"/>
      <c r="J4" s="416"/>
      <c r="K4" s="430" t="s">
        <v>283</v>
      </c>
      <c r="L4" s="429" t="s">
        <v>86</v>
      </c>
      <c r="M4" s="423"/>
      <c r="N4" s="423"/>
      <c r="O4" s="423"/>
      <c r="P4" s="423"/>
      <c r="Q4" s="423"/>
      <c r="R4" s="423"/>
      <c r="S4" s="423"/>
      <c r="T4" s="423"/>
      <c r="U4" s="424"/>
      <c r="V4" s="61"/>
    </row>
    <row r="5" spans="1:23" ht="24.75" customHeight="1">
      <c r="A5" s="203" t="s">
        <v>284</v>
      </c>
      <c r="B5" s="411"/>
      <c r="C5" s="420"/>
      <c r="D5" s="417"/>
      <c r="E5" s="418"/>
      <c r="F5" s="417"/>
      <c r="G5" s="418"/>
      <c r="H5" s="417"/>
      <c r="I5" s="423"/>
      <c r="J5" s="418"/>
      <c r="K5" s="430"/>
      <c r="L5" s="312" t="s">
        <v>52</v>
      </c>
      <c r="M5" s="310" t="s">
        <v>383</v>
      </c>
      <c r="N5" s="78" t="s">
        <v>87</v>
      </c>
      <c r="O5" s="79" t="s">
        <v>54</v>
      </c>
      <c r="P5" s="79" t="s">
        <v>55</v>
      </c>
      <c r="Q5" s="79" t="s">
        <v>56</v>
      </c>
      <c r="R5" s="79" t="s">
        <v>285</v>
      </c>
      <c r="S5" s="79" t="s">
        <v>337</v>
      </c>
      <c r="T5" s="79" t="s">
        <v>88</v>
      </c>
      <c r="U5" s="204" t="s">
        <v>58</v>
      </c>
      <c r="V5" s="61"/>
    </row>
    <row r="6" spans="1:23" ht="18" customHeight="1">
      <c r="A6" s="202"/>
      <c r="B6" s="411"/>
      <c r="C6" s="420"/>
      <c r="D6" s="413" t="s">
        <v>89</v>
      </c>
      <c r="E6" s="413" t="s">
        <v>90</v>
      </c>
      <c r="F6" s="413" t="s">
        <v>91</v>
      </c>
      <c r="G6" s="413" t="s">
        <v>90</v>
      </c>
      <c r="H6" s="413" t="s">
        <v>89</v>
      </c>
      <c r="I6" s="413" t="s">
        <v>3</v>
      </c>
      <c r="J6" s="413" t="s">
        <v>4</v>
      </c>
      <c r="K6" s="420"/>
      <c r="L6" s="413" t="s">
        <v>92</v>
      </c>
      <c r="M6" s="413" t="s">
        <v>92</v>
      </c>
      <c r="N6" s="413" t="s">
        <v>92</v>
      </c>
      <c r="O6" s="413" t="s">
        <v>92</v>
      </c>
      <c r="P6" s="413" t="s">
        <v>92</v>
      </c>
      <c r="Q6" s="413" t="s">
        <v>92</v>
      </c>
      <c r="R6" s="413" t="s">
        <v>92</v>
      </c>
      <c r="S6" s="293" t="s">
        <v>338</v>
      </c>
      <c r="T6" s="413" t="s">
        <v>92</v>
      </c>
      <c r="U6" s="427" t="s">
        <v>92</v>
      </c>
      <c r="V6" s="61"/>
    </row>
    <row r="7" spans="1:23" ht="3" customHeight="1">
      <c r="A7" s="205"/>
      <c r="B7" s="412"/>
      <c r="C7" s="421"/>
      <c r="D7" s="414"/>
      <c r="E7" s="414"/>
      <c r="F7" s="414"/>
      <c r="G7" s="414"/>
      <c r="H7" s="414"/>
      <c r="I7" s="414"/>
      <c r="J7" s="414"/>
      <c r="K7" s="80"/>
      <c r="L7" s="414"/>
      <c r="M7" s="414"/>
      <c r="N7" s="414"/>
      <c r="O7" s="414"/>
      <c r="P7" s="414"/>
      <c r="Q7" s="414"/>
      <c r="R7" s="414"/>
      <c r="S7" s="294"/>
      <c r="T7" s="414"/>
      <c r="U7" s="428"/>
      <c r="V7" s="61"/>
    </row>
    <row r="8" spans="1:23" ht="15.95" customHeight="1">
      <c r="A8" s="206" t="s">
        <v>93</v>
      </c>
      <c r="B8" s="81"/>
      <c r="C8" s="81"/>
      <c r="D8" s="82"/>
      <c r="E8" s="82"/>
      <c r="F8" s="82"/>
      <c r="G8" s="82"/>
      <c r="H8" s="82"/>
      <c r="I8" s="82"/>
      <c r="J8" s="82"/>
      <c r="K8" s="81"/>
      <c r="L8" s="81"/>
      <c r="M8" s="81"/>
      <c r="N8" s="81"/>
      <c r="O8" s="81"/>
      <c r="P8" s="81"/>
      <c r="Q8" s="81"/>
      <c r="R8" s="81"/>
      <c r="S8" s="81"/>
      <c r="T8" s="81"/>
      <c r="U8" s="207"/>
      <c r="V8" s="61"/>
    </row>
    <row r="9" spans="1:23" ht="15" customHeight="1">
      <c r="A9" s="208" t="s">
        <v>374</v>
      </c>
      <c r="B9" s="29">
        <v>1</v>
      </c>
      <c r="C9" s="26">
        <v>3</v>
      </c>
      <c r="D9" s="26">
        <v>73558</v>
      </c>
      <c r="E9" s="26">
        <v>35666</v>
      </c>
      <c r="F9" s="26">
        <v>54632</v>
      </c>
      <c r="G9" s="26">
        <v>25668</v>
      </c>
      <c r="H9" s="63">
        <v>74.3</v>
      </c>
      <c r="I9" s="63">
        <v>72</v>
      </c>
      <c r="J9" s="63">
        <v>76.400000000000006</v>
      </c>
      <c r="K9" s="26">
        <v>54054</v>
      </c>
      <c r="L9" s="7" t="s">
        <v>94</v>
      </c>
      <c r="M9" s="7" t="s">
        <v>94</v>
      </c>
      <c r="N9" s="7" t="s">
        <v>94</v>
      </c>
      <c r="O9" s="7" t="s">
        <v>94</v>
      </c>
      <c r="P9" s="7" t="s">
        <v>94</v>
      </c>
      <c r="Q9" s="7" t="s">
        <v>94</v>
      </c>
      <c r="R9" s="7" t="s">
        <v>94</v>
      </c>
      <c r="S9" s="7">
        <v>0</v>
      </c>
      <c r="T9" s="7" t="s">
        <v>94</v>
      </c>
      <c r="U9" s="209">
        <v>54054</v>
      </c>
      <c r="V9" s="61"/>
    </row>
    <row r="10" spans="1:23" ht="15" customHeight="1">
      <c r="A10" s="208" t="s">
        <v>276</v>
      </c>
      <c r="B10" s="29">
        <v>1</v>
      </c>
      <c r="C10" s="26">
        <v>3</v>
      </c>
      <c r="D10" s="26">
        <v>76754</v>
      </c>
      <c r="E10" s="26">
        <v>37179</v>
      </c>
      <c r="F10" s="26">
        <v>50421</v>
      </c>
      <c r="G10" s="26">
        <v>23684</v>
      </c>
      <c r="H10" s="63">
        <v>65.599999999999994</v>
      </c>
      <c r="I10" s="63">
        <v>63.7</v>
      </c>
      <c r="J10" s="63">
        <v>67.599999999999994</v>
      </c>
      <c r="K10" s="26">
        <v>49783</v>
      </c>
      <c r="L10" s="7" t="s">
        <v>94</v>
      </c>
      <c r="M10" s="7" t="s">
        <v>94</v>
      </c>
      <c r="N10" s="7" t="s">
        <v>94</v>
      </c>
      <c r="O10" s="7" t="s">
        <v>94</v>
      </c>
      <c r="P10" s="7" t="s">
        <v>94</v>
      </c>
      <c r="Q10" s="7" t="s">
        <v>94</v>
      </c>
      <c r="R10" s="7" t="s">
        <v>94</v>
      </c>
      <c r="S10" s="7">
        <v>0</v>
      </c>
      <c r="T10" s="7" t="s">
        <v>94</v>
      </c>
      <c r="U10" s="209">
        <v>49783</v>
      </c>
      <c r="V10" s="61"/>
    </row>
    <row r="11" spans="1:23" ht="15" customHeight="1">
      <c r="A11" s="208" t="s">
        <v>277</v>
      </c>
      <c r="B11" s="29">
        <v>1</v>
      </c>
      <c r="C11" s="26">
        <v>3</v>
      </c>
      <c r="D11" s="26">
        <v>80708</v>
      </c>
      <c r="E11" s="26">
        <v>38810</v>
      </c>
      <c r="F11" s="26">
        <v>52279</v>
      </c>
      <c r="G11" s="26">
        <v>24559</v>
      </c>
      <c r="H11" s="63">
        <v>64.8</v>
      </c>
      <c r="I11" s="63">
        <v>63.3</v>
      </c>
      <c r="J11" s="63">
        <v>66.2</v>
      </c>
      <c r="K11" s="26">
        <v>51301</v>
      </c>
      <c r="L11" s="7" t="s">
        <v>94</v>
      </c>
      <c r="M11" s="7" t="s">
        <v>94</v>
      </c>
      <c r="N11" s="7" t="s">
        <v>94</v>
      </c>
      <c r="O11" s="7" t="s">
        <v>94</v>
      </c>
      <c r="P11" s="26">
        <v>6402</v>
      </c>
      <c r="Q11" s="289">
        <v>0</v>
      </c>
      <c r="R11" s="7" t="s">
        <v>94</v>
      </c>
      <c r="S11" s="7">
        <v>0</v>
      </c>
      <c r="T11" s="7" t="s">
        <v>94</v>
      </c>
      <c r="U11" s="209">
        <v>44899</v>
      </c>
      <c r="V11" s="61"/>
    </row>
    <row r="12" spans="1:23" ht="15" customHeight="1">
      <c r="A12" s="208" t="s">
        <v>286</v>
      </c>
      <c r="B12" s="29">
        <v>1</v>
      </c>
      <c r="C12" s="26">
        <v>3</v>
      </c>
      <c r="D12" s="26">
        <v>83533</v>
      </c>
      <c r="E12" s="26">
        <v>40173</v>
      </c>
      <c r="F12" s="26">
        <v>52878</v>
      </c>
      <c r="G12" s="26">
        <v>24751</v>
      </c>
      <c r="H12" s="63">
        <v>63.3</v>
      </c>
      <c r="I12" s="63">
        <v>61.61</v>
      </c>
      <c r="J12" s="63">
        <v>64.87</v>
      </c>
      <c r="K12" s="26">
        <v>52215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288">
        <v>52215</v>
      </c>
      <c r="V12" s="61"/>
    </row>
    <row r="13" spans="1:23" s="105" customFormat="1" ht="15" customHeight="1">
      <c r="A13" s="290" t="s">
        <v>375</v>
      </c>
      <c r="B13" s="295">
        <v>1</v>
      </c>
      <c r="C13" s="291">
        <v>2</v>
      </c>
      <c r="D13" s="291">
        <v>87525</v>
      </c>
      <c r="E13" s="291">
        <v>42047</v>
      </c>
      <c r="F13" s="291">
        <v>53718</v>
      </c>
      <c r="G13" s="291">
        <v>25261</v>
      </c>
      <c r="H13" s="292">
        <v>61.4</v>
      </c>
      <c r="I13" s="292">
        <v>60.1</v>
      </c>
      <c r="J13" s="292">
        <v>62.6</v>
      </c>
      <c r="K13" s="291">
        <v>52776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96">
        <v>52776</v>
      </c>
      <c r="V13" s="61"/>
    </row>
    <row r="14" spans="1:23" ht="15.95" customHeight="1">
      <c r="A14" s="213" t="s">
        <v>95</v>
      </c>
      <c r="B14" s="88"/>
      <c r="C14" s="88"/>
      <c r="D14" s="88"/>
      <c r="E14" s="88"/>
      <c r="F14" s="88"/>
      <c r="G14" s="88"/>
      <c r="H14" s="89"/>
      <c r="I14" s="89"/>
      <c r="J14" s="89"/>
      <c r="K14" s="88"/>
      <c r="L14" s="85"/>
      <c r="M14" s="85"/>
      <c r="N14" s="85"/>
      <c r="O14" s="85"/>
      <c r="P14" s="85"/>
      <c r="Q14" s="85"/>
      <c r="R14" s="85"/>
      <c r="S14" s="85"/>
      <c r="T14" s="85"/>
      <c r="U14" s="210"/>
      <c r="V14" s="61"/>
    </row>
    <row r="15" spans="1:23" ht="15" customHeight="1">
      <c r="A15" s="208" t="s">
        <v>376</v>
      </c>
      <c r="B15" s="29">
        <v>30</v>
      </c>
      <c r="C15" s="26">
        <v>32</v>
      </c>
      <c r="D15" s="26">
        <v>73558</v>
      </c>
      <c r="E15" s="26">
        <v>35666</v>
      </c>
      <c r="F15" s="26">
        <v>54602</v>
      </c>
      <c r="G15" s="26">
        <v>25647</v>
      </c>
      <c r="H15" s="63">
        <v>74.2</v>
      </c>
      <c r="I15" s="63">
        <v>71.900000000000006</v>
      </c>
      <c r="J15" s="63">
        <v>76.400000000000006</v>
      </c>
      <c r="K15" s="26">
        <v>53225</v>
      </c>
      <c r="L15" s="7">
        <v>3759</v>
      </c>
      <c r="M15" s="7" t="s">
        <v>94</v>
      </c>
      <c r="N15" s="7">
        <v>2725</v>
      </c>
      <c r="O15" s="7">
        <v>1746</v>
      </c>
      <c r="P15" s="7">
        <v>5388</v>
      </c>
      <c r="Q15" s="7">
        <v>7480</v>
      </c>
      <c r="R15" s="7" t="s">
        <v>94</v>
      </c>
      <c r="S15" s="7">
        <v>0</v>
      </c>
      <c r="T15" s="7" t="s">
        <v>94</v>
      </c>
      <c r="U15" s="209">
        <v>32127</v>
      </c>
      <c r="V15" s="61"/>
    </row>
    <row r="16" spans="1:23" ht="15" customHeight="1">
      <c r="A16" s="208" t="s">
        <v>276</v>
      </c>
      <c r="B16" s="29">
        <v>30</v>
      </c>
      <c r="C16" s="26">
        <v>33</v>
      </c>
      <c r="D16" s="26">
        <v>76754</v>
      </c>
      <c r="E16" s="26">
        <v>37179</v>
      </c>
      <c r="F16" s="26">
        <v>50393</v>
      </c>
      <c r="G16" s="26">
        <v>23676</v>
      </c>
      <c r="H16" s="63">
        <v>65.599999999999994</v>
      </c>
      <c r="I16" s="63">
        <v>63.6</v>
      </c>
      <c r="J16" s="63">
        <v>67.5</v>
      </c>
      <c r="K16" s="26">
        <v>49160</v>
      </c>
      <c r="L16" s="7" t="s">
        <v>94</v>
      </c>
      <c r="M16" s="7" t="s">
        <v>94</v>
      </c>
      <c r="N16" s="7">
        <v>1160</v>
      </c>
      <c r="O16" s="7">
        <v>1256</v>
      </c>
      <c r="P16" s="7">
        <v>4009.7</v>
      </c>
      <c r="Q16" s="7">
        <v>7336.5</v>
      </c>
      <c r="R16" s="7" t="s">
        <v>94</v>
      </c>
      <c r="S16" s="7">
        <v>0</v>
      </c>
      <c r="T16" s="7" t="s">
        <v>94</v>
      </c>
      <c r="U16" s="209">
        <v>35397.699999999997</v>
      </c>
      <c r="V16" s="61"/>
    </row>
    <row r="17" spans="1:22" ht="15" customHeight="1">
      <c r="A17" s="208" t="s">
        <v>277</v>
      </c>
      <c r="B17" s="29">
        <v>30</v>
      </c>
      <c r="C17" s="26">
        <v>36</v>
      </c>
      <c r="D17" s="26">
        <v>80708</v>
      </c>
      <c r="E17" s="26">
        <v>38810</v>
      </c>
      <c r="F17" s="26">
        <v>52256</v>
      </c>
      <c r="G17" s="26">
        <v>24547</v>
      </c>
      <c r="H17" s="63">
        <v>64.8</v>
      </c>
      <c r="I17" s="63">
        <v>63.2</v>
      </c>
      <c r="J17" s="63">
        <v>66.099999999999994</v>
      </c>
      <c r="K17" s="26">
        <v>52256</v>
      </c>
      <c r="L17" s="7" t="s">
        <v>94</v>
      </c>
      <c r="M17" s="7">
        <v>2402.1</v>
      </c>
      <c r="N17" s="7">
        <v>2195</v>
      </c>
      <c r="O17" s="7">
        <v>1274</v>
      </c>
      <c r="P17" s="7">
        <v>4389.3999999999996</v>
      </c>
      <c r="Q17" s="7">
        <v>7164.3</v>
      </c>
      <c r="R17" s="7" t="s">
        <v>94</v>
      </c>
      <c r="S17" s="7">
        <v>0</v>
      </c>
      <c r="T17" s="7" t="s">
        <v>94</v>
      </c>
      <c r="U17" s="209">
        <v>33845.199999999997</v>
      </c>
      <c r="V17" s="61"/>
    </row>
    <row r="18" spans="1:22" ht="15" customHeight="1">
      <c r="A18" s="208" t="s">
        <v>286</v>
      </c>
      <c r="B18" s="29">
        <v>27</v>
      </c>
      <c r="C18" s="26">
        <v>35</v>
      </c>
      <c r="D18" s="26">
        <v>83533</v>
      </c>
      <c r="E18" s="26">
        <v>40173</v>
      </c>
      <c r="F18" s="26">
        <v>52855</v>
      </c>
      <c r="G18" s="26">
        <v>24741</v>
      </c>
      <c r="H18" s="63">
        <v>63.28</v>
      </c>
      <c r="I18" s="63">
        <v>61.59</v>
      </c>
      <c r="J18" s="63">
        <v>64.84</v>
      </c>
      <c r="K18" s="26">
        <v>51431</v>
      </c>
      <c r="L18" s="7">
        <v>0</v>
      </c>
      <c r="M18" s="7">
        <v>0</v>
      </c>
      <c r="N18" s="7">
        <v>1596</v>
      </c>
      <c r="O18" s="7">
        <v>1007</v>
      </c>
      <c r="P18" s="7">
        <v>6212</v>
      </c>
      <c r="Q18" s="7">
        <v>7058</v>
      </c>
      <c r="R18" s="7">
        <v>0</v>
      </c>
      <c r="S18" s="7">
        <v>0</v>
      </c>
      <c r="T18" s="7">
        <v>0</v>
      </c>
      <c r="U18" s="209">
        <v>35558</v>
      </c>
      <c r="V18" s="61"/>
    </row>
    <row r="19" spans="1:22" s="105" customFormat="1" ht="15" customHeight="1">
      <c r="A19" s="290" t="s">
        <v>375</v>
      </c>
      <c r="B19" s="295">
        <v>27</v>
      </c>
      <c r="C19" s="291">
        <v>36</v>
      </c>
      <c r="D19" s="291">
        <v>87525</v>
      </c>
      <c r="E19" s="291">
        <v>42047</v>
      </c>
      <c r="F19" s="291">
        <v>53709</v>
      </c>
      <c r="G19" s="291">
        <v>25254</v>
      </c>
      <c r="H19" s="292">
        <v>61.4</v>
      </c>
      <c r="I19" s="292">
        <v>60.1</v>
      </c>
      <c r="J19" s="292">
        <v>62.3</v>
      </c>
      <c r="K19" s="291">
        <v>52262</v>
      </c>
      <c r="L19" s="260">
        <v>0</v>
      </c>
      <c r="M19" s="260">
        <v>0</v>
      </c>
      <c r="N19" s="260">
        <v>0</v>
      </c>
      <c r="O19" s="260">
        <v>2415</v>
      </c>
      <c r="P19" s="260">
        <v>7490</v>
      </c>
      <c r="Q19" s="260">
        <v>6609</v>
      </c>
      <c r="R19" s="260">
        <v>3007</v>
      </c>
      <c r="S19" s="260">
        <v>0</v>
      </c>
      <c r="T19" s="260">
        <v>0</v>
      </c>
      <c r="U19" s="297">
        <v>32741</v>
      </c>
      <c r="V19" s="61"/>
    </row>
    <row r="20" spans="1:22" ht="15.95" customHeight="1">
      <c r="A20" s="290" t="s">
        <v>96</v>
      </c>
      <c r="B20" s="291"/>
      <c r="C20" s="291"/>
      <c r="D20" s="291"/>
      <c r="E20" s="291"/>
      <c r="F20" s="291"/>
      <c r="G20" s="291"/>
      <c r="H20" s="292"/>
      <c r="I20" s="292"/>
      <c r="J20" s="292"/>
      <c r="K20" s="291"/>
      <c r="L20" s="260"/>
      <c r="M20" s="85"/>
      <c r="N20" s="85"/>
      <c r="O20" s="85"/>
      <c r="P20" s="85"/>
      <c r="Q20" s="85"/>
      <c r="R20" s="85"/>
      <c r="S20" s="85"/>
      <c r="T20" s="85"/>
      <c r="U20" s="210"/>
      <c r="V20" s="61"/>
    </row>
    <row r="21" spans="1:22" ht="15" customHeight="1">
      <c r="A21" s="208" t="s">
        <v>333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3">
        <v>77</v>
      </c>
      <c r="I21" s="63">
        <v>75.099999999999994</v>
      </c>
      <c r="J21" s="63">
        <v>78.8</v>
      </c>
      <c r="K21" s="26">
        <v>54580</v>
      </c>
      <c r="L21" s="7" t="s">
        <v>94</v>
      </c>
      <c r="M21" s="7" t="s">
        <v>94</v>
      </c>
      <c r="N21" s="7" t="s">
        <v>94</v>
      </c>
      <c r="O21" s="7" t="s">
        <v>94</v>
      </c>
      <c r="P21" s="7" t="s">
        <v>94</v>
      </c>
      <c r="Q21" s="7" t="s">
        <v>94</v>
      </c>
      <c r="R21" s="7" t="s">
        <v>94</v>
      </c>
      <c r="S21" s="7">
        <v>0</v>
      </c>
      <c r="T21" s="7">
        <v>226</v>
      </c>
      <c r="U21" s="209">
        <v>54354</v>
      </c>
      <c r="V21" s="61"/>
    </row>
    <row r="22" spans="1:22" ht="15" customHeight="1">
      <c r="A22" s="208" t="s">
        <v>287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3">
        <v>55.9</v>
      </c>
      <c r="I22" s="63">
        <v>53.9</v>
      </c>
      <c r="J22" s="63">
        <v>57.7</v>
      </c>
      <c r="K22" s="26">
        <v>41744</v>
      </c>
      <c r="L22" s="7" t="s">
        <v>94</v>
      </c>
      <c r="M22" s="7" t="s">
        <v>94</v>
      </c>
      <c r="N22" s="7" t="s">
        <v>94</v>
      </c>
      <c r="O22" s="7" t="s">
        <v>94</v>
      </c>
      <c r="P22" s="7" t="s">
        <v>94</v>
      </c>
      <c r="Q22" s="7" t="s">
        <v>94</v>
      </c>
      <c r="R22" s="7" t="s">
        <v>94</v>
      </c>
      <c r="S22" s="7">
        <v>0</v>
      </c>
      <c r="T22" s="7">
        <v>408</v>
      </c>
      <c r="U22" s="209">
        <v>41336</v>
      </c>
      <c r="V22" s="61"/>
    </row>
    <row r="23" spans="1:22" ht="15" customHeight="1">
      <c r="A23" s="208" t="s">
        <v>288</v>
      </c>
      <c r="B23" s="29">
        <v>1</v>
      </c>
      <c r="C23" s="26">
        <v>3</v>
      </c>
      <c r="D23" s="26">
        <v>79117</v>
      </c>
      <c r="E23" s="26">
        <v>38279</v>
      </c>
      <c r="F23" s="26">
        <v>52214</v>
      </c>
      <c r="G23" s="26">
        <v>24571</v>
      </c>
      <c r="H23" s="63">
        <v>66</v>
      </c>
      <c r="I23" s="63">
        <v>64.2</v>
      </c>
      <c r="J23" s="63">
        <v>67.7</v>
      </c>
      <c r="K23" s="26">
        <v>51814</v>
      </c>
      <c r="L23" s="7" t="s">
        <v>94</v>
      </c>
      <c r="M23" s="7" t="s">
        <v>94</v>
      </c>
      <c r="N23" s="7" t="s">
        <v>94</v>
      </c>
      <c r="O23" s="7" t="s">
        <v>94</v>
      </c>
      <c r="P23" s="7" t="s">
        <v>94</v>
      </c>
      <c r="Q23" s="7" t="s">
        <v>94</v>
      </c>
      <c r="R23" s="7" t="s">
        <v>94</v>
      </c>
      <c r="S23" s="7">
        <v>0</v>
      </c>
      <c r="T23" s="7">
        <v>499</v>
      </c>
      <c r="U23" s="209">
        <v>51315</v>
      </c>
      <c r="V23" s="61"/>
    </row>
    <row r="24" spans="1:22" ht="15" customHeight="1">
      <c r="A24" s="218" t="s">
        <v>289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3">
        <v>61.3</v>
      </c>
      <c r="I24" s="63">
        <v>60.1</v>
      </c>
      <c r="J24" s="63">
        <v>62.4</v>
      </c>
      <c r="K24" s="26">
        <v>49985</v>
      </c>
      <c r="L24" s="7" t="s">
        <v>94</v>
      </c>
      <c r="M24" s="7" t="s">
        <v>94</v>
      </c>
      <c r="N24" s="7" t="s">
        <v>94</v>
      </c>
      <c r="O24" s="7" t="s">
        <v>94</v>
      </c>
      <c r="P24" s="7" t="s">
        <v>94</v>
      </c>
      <c r="Q24" s="7" t="s">
        <v>94</v>
      </c>
      <c r="R24" s="7" t="s">
        <v>94</v>
      </c>
      <c r="S24" s="7">
        <v>0</v>
      </c>
      <c r="T24" s="7">
        <v>880</v>
      </c>
      <c r="U24" s="209">
        <v>49105</v>
      </c>
      <c r="V24" s="61"/>
    </row>
    <row r="25" spans="1:22" ht="15" customHeight="1">
      <c r="A25" s="212" t="s">
        <v>334</v>
      </c>
      <c r="B25" s="87">
        <v>1</v>
      </c>
      <c r="C25" s="88">
        <v>4</v>
      </c>
      <c r="D25" s="88">
        <v>84826</v>
      </c>
      <c r="E25" s="88">
        <v>40711</v>
      </c>
      <c r="F25" s="88">
        <v>55642</v>
      </c>
      <c r="G25" s="88">
        <v>26321</v>
      </c>
      <c r="H25" s="89">
        <v>65.599999999999994</v>
      </c>
      <c r="I25" s="89">
        <v>64.7</v>
      </c>
      <c r="J25" s="89">
        <v>66.5</v>
      </c>
      <c r="K25" s="88">
        <v>55199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210">
        <v>55199</v>
      </c>
      <c r="V25" s="61"/>
    </row>
    <row r="26" spans="1:22" ht="15.95" customHeight="1">
      <c r="A26" s="213" t="s">
        <v>97</v>
      </c>
      <c r="B26" s="238"/>
      <c r="C26" s="238"/>
      <c r="D26" s="238"/>
      <c r="E26" s="238"/>
      <c r="F26" s="238"/>
      <c r="G26" s="238"/>
      <c r="H26" s="241"/>
      <c r="I26" s="241"/>
      <c r="J26" s="241"/>
      <c r="K26" s="238"/>
      <c r="L26" s="239"/>
      <c r="M26" s="85"/>
      <c r="N26" s="85"/>
      <c r="O26" s="85"/>
      <c r="P26" s="85"/>
      <c r="Q26" s="85"/>
      <c r="R26" s="85"/>
      <c r="S26" s="85"/>
      <c r="T26" s="85"/>
      <c r="U26" s="210"/>
      <c r="V26" s="61"/>
    </row>
    <row r="27" spans="1:22" ht="15" customHeight="1">
      <c r="A27" s="214" t="s">
        <v>377</v>
      </c>
      <c r="B27" s="90">
        <v>4</v>
      </c>
      <c r="C27" s="45">
        <v>6</v>
      </c>
      <c r="D27" s="45">
        <v>72951</v>
      </c>
      <c r="E27" s="45">
        <v>35339</v>
      </c>
      <c r="F27" s="45">
        <v>45984</v>
      </c>
      <c r="G27" s="45">
        <v>21549</v>
      </c>
      <c r="H27" s="46">
        <v>63</v>
      </c>
      <c r="I27" s="46">
        <v>61</v>
      </c>
      <c r="J27" s="46">
        <v>65</v>
      </c>
      <c r="K27" s="45">
        <v>45458</v>
      </c>
      <c r="L27" s="47">
        <v>8346</v>
      </c>
      <c r="M27" s="47" t="s">
        <v>94</v>
      </c>
      <c r="N27" s="47">
        <v>8279</v>
      </c>
      <c r="O27" s="47" t="s">
        <v>94</v>
      </c>
      <c r="P27" s="47">
        <v>5685</v>
      </c>
      <c r="Q27" s="47" t="s">
        <v>94</v>
      </c>
      <c r="R27" s="47" t="s">
        <v>94</v>
      </c>
      <c r="S27" s="47">
        <v>0</v>
      </c>
      <c r="T27" s="47" t="s">
        <v>94</v>
      </c>
      <c r="U27" s="215">
        <v>23148</v>
      </c>
      <c r="V27" s="61"/>
    </row>
    <row r="28" spans="1:22" ht="15" customHeight="1">
      <c r="A28" s="216" t="s">
        <v>261</v>
      </c>
      <c r="B28" s="90">
        <v>4</v>
      </c>
      <c r="C28" s="45">
        <v>5</v>
      </c>
      <c r="D28" s="45">
        <v>76627</v>
      </c>
      <c r="E28" s="45">
        <v>37063</v>
      </c>
      <c r="F28" s="45">
        <v>42019</v>
      </c>
      <c r="G28" s="45">
        <v>19816</v>
      </c>
      <c r="H28" s="46">
        <v>54.8</v>
      </c>
      <c r="I28" s="46">
        <v>53.5</v>
      </c>
      <c r="J28" s="46">
        <v>56.1</v>
      </c>
      <c r="K28" s="45">
        <v>41434</v>
      </c>
      <c r="L28" s="47">
        <v>7027</v>
      </c>
      <c r="M28" s="47" t="s">
        <v>94</v>
      </c>
      <c r="N28" s="47">
        <v>8735</v>
      </c>
      <c r="O28" s="47" t="s">
        <v>94</v>
      </c>
      <c r="P28" s="47">
        <v>8935</v>
      </c>
      <c r="Q28" s="47" t="s">
        <v>94</v>
      </c>
      <c r="R28" s="47" t="s">
        <v>94</v>
      </c>
      <c r="S28" s="47">
        <v>0</v>
      </c>
      <c r="T28" s="47" t="s">
        <v>94</v>
      </c>
      <c r="U28" s="215">
        <v>16737</v>
      </c>
      <c r="V28" s="61"/>
    </row>
    <row r="29" spans="1:22" ht="15" customHeight="1">
      <c r="A29" s="214" t="s">
        <v>262</v>
      </c>
      <c r="B29" s="90">
        <v>4</v>
      </c>
      <c r="C29" s="45">
        <v>9</v>
      </c>
      <c r="D29" s="45">
        <v>80888</v>
      </c>
      <c r="E29" s="45">
        <v>39029</v>
      </c>
      <c r="F29" s="45">
        <v>48644</v>
      </c>
      <c r="G29" s="45">
        <v>22978</v>
      </c>
      <c r="H29" s="46">
        <v>60.1</v>
      </c>
      <c r="I29" s="46">
        <v>58.9</v>
      </c>
      <c r="J29" s="46">
        <v>61.3</v>
      </c>
      <c r="K29" s="45">
        <v>48209</v>
      </c>
      <c r="L29" s="47">
        <v>5181</v>
      </c>
      <c r="M29" s="47">
        <v>12403</v>
      </c>
      <c r="N29" s="47">
        <v>5032</v>
      </c>
      <c r="O29" s="47" t="s">
        <v>94</v>
      </c>
      <c r="P29" s="47">
        <v>6549</v>
      </c>
      <c r="Q29" s="47" t="s">
        <v>94</v>
      </c>
      <c r="R29" s="47" t="s">
        <v>94</v>
      </c>
      <c r="S29" s="47">
        <v>0</v>
      </c>
      <c r="T29" s="47" t="s">
        <v>94</v>
      </c>
      <c r="U29" s="215">
        <v>19044</v>
      </c>
      <c r="V29" s="61"/>
    </row>
    <row r="30" spans="1:22" ht="15" customHeight="1">
      <c r="A30" s="216" t="s">
        <v>290</v>
      </c>
      <c r="B30" s="45">
        <v>4</v>
      </c>
      <c r="C30" s="45">
        <v>6</v>
      </c>
      <c r="D30" s="45">
        <v>83195</v>
      </c>
      <c r="E30" s="45">
        <v>39946</v>
      </c>
      <c r="F30" s="45">
        <v>46216</v>
      </c>
      <c r="G30" s="45">
        <v>21657</v>
      </c>
      <c r="H30" s="46">
        <v>55.6</v>
      </c>
      <c r="I30" s="46">
        <v>54.2</v>
      </c>
      <c r="J30" s="46">
        <v>56.8</v>
      </c>
      <c r="K30" s="45">
        <v>45623</v>
      </c>
      <c r="L30" s="47">
        <v>5683</v>
      </c>
      <c r="M30" s="47">
        <v>3704</v>
      </c>
      <c r="N30" s="47" t="s">
        <v>94</v>
      </c>
      <c r="O30" s="47" t="s">
        <v>94</v>
      </c>
      <c r="P30" s="47">
        <v>7770</v>
      </c>
      <c r="Q30" s="47" t="s">
        <v>94</v>
      </c>
      <c r="R30" s="47" t="s">
        <v>94</v>
      </c>
      <c r="S30" s="47">
        <v>0</v>
      </c>
      <c r="T30" s="47" t="s">
        <v>94</v>
      </c>
      <c r="U30" s="215">
        <v>28466</v>
      </c>
      <c r="V30" s="61"/>
    </row>
    <row r="31" spans="1:22" ht="15" customHeight="1">
      <c r="A31" s="298" t="s">
        <v>378</v>
      </c>
      <c r="B31" s="299">
        <v>4</v>
      </c>
      <c r="C31" s="299">
        <v>7</v>
      </c>
      <c r="D31" s="299">
        <v>84874</v>
      </c>
      <c r="E31" s="299">
        <v>40579</v>
      </c>
      <c r="F31" s="299">
        <v>47459</v>
      </c>
      <c r="G31" s="299">
        <v>22304</v>
      </c>
      <c r="H31" s="300">
        <v>55.9</v>
      </c>
      <c r="I31" s="300">
        <v>55</v>
      </c>
      <c r="J31" s="300">
        <v>56.8</v>
      </c>
      <c r="K31" s="299">
        <v>46828</v>
      </c>
      <c r="L31" s="301">
        <v>7296</v>
      </c>
      <c r="M31" s="301">
        <v>0</v>
      </c>
      <c r="N31" s="301">
        <v>7516</v>
      </c>
      <c r="O31" s="301">
        <v>0</v>
      </c>
      <c r="P31" s="301">
        <v>7526</v>
      </c>
      <c r="Q31" s="301">
        <v>9254</v>
      </c>
      <c r="R31" s="301">
        <v>0</v>
      </c>
      <c r="S31" s="301">
        <v>0</v>
      </c>
      <c r="T31" s="301">
        <v>5391</v>
      </c>
      <c r="U31" s="302">
        <v>9845</v>
      </c>
      <c r="V31" s="61"/>
    </row>
    <row r="32" spans="1:22" ht="15.95" customHeight="1">
      <c r="A32" s="290" t="s">
        <v>98</v>
      </c>
      <c r="B32" s="291"/>
      <c r="C32" s="291"/>
      <c r="D32" s="291"/>
      <c r="E32" s="291"/>
      <c r="F32" s="291"/>
      <c r="G32" s="291"/>
      <c r="H32" s="292"/>
      <c r="I32" s="292"/>
      <c r="J32" s="292"/>
      <c r="K32" s="291"/>
      <c r="L32" s="260"/>
      <c r="M32" s="260"/>
      <c r="N32" s="260"/>
      <c r="O32" s="260"/>
      <c r="P32" s="260"/>
      <c r="Q32" s="260"/>
      <c r="R32" s="260"/>
      <c r="S32" s="260"/>
      <c r="T32" s="260"/>
      <c r="U32" s="297"/>
      <c r="V32" s="61"/>
    </row>
    <row r="33" spans="1:22" ht="15" customHeight="1">
      <c r="A33" s="214" t="s">
        <v>336</v>
      </c>
      <c r="B33" s="90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94</v>
      </c>
      <c r="N33" s="47" t="s">
        <v>94</v>
      </c>
      <c r="O33" s="47">
        <v>20495</v>
      </c>
      <c r="P33" s="47">
        <v>2360</v>
      </c>
      <c r="Q33" s="47" t="s">
        <v>94</v>
      </c>
      <c r="R33" s="47" t="s">
        <v>94</v>
      </c>
      <c r="S33" s="47">
        <v>0</v>
      </c>
      <c r="T33" s="47" t="s">
        <v>94</v>
      </c>
      <c r="U33" s="215">
        <v>2184</v>
      </c>
      <c r="V33" s="61"/>
    </row>
    <row r="34" spans="1:22" ht="15" customHeight="1">
      <c r="A34" s="214" t="s">
        <v>263</v>
      </c>
      <c r="B34" s="90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94</v>
      </c>
      <c r="N34" s="47" t="s">
        <v>94</v>
      </c>
      <c r="O34" s="47">
        <v>19093</v>
      </c>
      <c r="P34" s="47">
        <v>2663</v>
      </c>
      <c r="Q34" s="47" t="s">
        <v>94</v>
      </c>
      <c r="R34" s="47" t="s">
        <v>94</v>
      </c>
      <c r="S34" s="47">
        <v>0</v>
      </c>
      <c r="T34" s="47" t="s">
        <v>94</v>
      </c>
      <c r="U34" s="215" t="s">
        <v>94</v>
      </c>
      <c r="V34" s="61"/>
    </row>
    <row r="35" spans="1:22" ht="15" customHeight="1">
      <c r="A35" s="214" t="s">
        <v>264</v>
      </c>
      <c r="B35" s="90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94</v>
      </c>
      <c r="N35" s="47" t="s">
        <v>94</v>
      </c>
      <c r="O35" s="47">
        <v>30197</v>
      </c>
      <c r="P35" s="47" t="s">
        <v>94</v>
      </c>
      <c r="Q35" s="47" t="s">
        <v>94</v>
      </c>
      <c r="R35" s="47" t="s">
        <v>94</v>
      </c>
      <c r="S35" s="47">
        <v>0</v>
      </c>
      <c r="T35" s="47" t="s">
        <v>94</v>
      </c>
      <c r="U35" s="215">
        <v>1680</v>
      </c>
      <c r="V35" s="61"/>
    </row>
    <row r="36" spans="1:22" ht="15" customHeight="1">
      <c r="A36" s="214" t="s">
        <v>291</v>
      </c>
      <c r="B36" s="90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94</v>
      </c>
      <c r="N36" s="47" t="s">
        <v>94</v>
      </c>
      <c r="O36" s="47">
        <v>20628</v>
      </c>
      <c r="P36" s="47" t="s">
        <v>94</v>
      </c>
      <c r="Q36" s="47" t="s">
        <v>94</v>
      </c>
      <c r="R36" s="47">
        <v>7080</v>
      </c>
      <c r="S36" s="47">
        <v>0</v>
      </c>
      <c r="T36" s="47" t="s">
        <v>94</v>
      </c>
      <c r="U36" s="215">
        <v>525</v>
      </c>
      <c r="V36" s="61"/>
    </row>
    <row r="37" spans="1:22" s="105" customFormat="1" ht="15" customHeight="1">
      <c r="A37" s="208" t="s">
        <v>335</v>
      </c>
      <c r="B37" s="87">
        <v>1</v>
      </c>
      <c r="C37" s="88">
        <v>2</v>
      </c>
      <c r="D37" s="88">
        <v>85249</v>
      </c>
      <c r="E37" s="88">
        <v>40889</v>
      </c>
      <c r="F37" s="88">
        <v>44128</v>
      </c>
      <c r="G37" s="88">
        <v>21485</v>
      </c>
      <c r="H37" s="89">
        <v>51.8</v>
      </c>
      <c r="I37" s="89">
        <v>52.5</v>
      </c>
      <c r="J37" s="89">
        <v>51</v>
      </c>
      <c r="K37" s="88">
        <v>42789</v>
      </c>
      <c r="L37" s="85">
        <v>17217</v>
      </c>
      <c r="M37" s="85">
        <v>0</v>
      </c>
      <c r="N37" s="85">
        <v>0</v>
      </c>
      <c r="O37" s="85">
        <v>25572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210">
        <v>0</v>
      </c>
      <c r="V37" s="61"/>
    </row>
    <row r="38" spans="1:22" ht="15.95" customHeight="1">
      <c r="A38" s="240" t="s">
        <v>99</v>
      </c>
      <c r="B38" s="238"/>
      <c r="C38" s="238"/>
      <c r="D38" s="238"/>
      <c r="E38" s="238"/>
      <c r="F38" s="238"/>
      <c r="G38" s="238"/>
      <c r="H38" s="241"/>
      <c r="I38" s="241"/>
      <c r="J38" s="241"/>
      <c r="K38" s="238"/>
      <c r="L38" s="239"/>
      <c r="M38" s="239"/>
      <c r="N38" s="239"/>
      <c r="O38" s="239"/>
      <c r="P38" s="239"/>
      <c r="Q38" s="239"/>
      <c r="R38" s="239"/>
      <c r="S38" s="239"/>
      <c r="T38" s="239"/>
      <c r="U38" s="242"/>
      <c r="V38" s="61"/>
    </row>
    <row r="39" spans="1:22" ht="15" customHeight="1">
      <c r="A39" s="214" t="s">
        <v>340</v>
      </c>
      <c r="B39" s="91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94</v>
      </c>
      <c r="O39" s="47">
        <v>6073</v>
      </c>
      <c r="P39" s="47">
        <v>3188</v>
      </c>
      <c r="Q39" s="47">
        <v>4242</v>
      </c>
      <c r="R39" s="47" t="s">
        <v>94</v>
      </c>
      <c r="S39" s="47">
        <v>0</v>
      </c>
      <c r="T39" s="47" t="s">
        <v>94</v>
      </c>
      <c r="U39" s="215" t="s">
        <v>94</v>
      </c>
      <c r="V39" s="61"/>
    </row>
    <row r="40" spans="1:22" ht="15" customHeight="1">
      <c r="A40" s="214" t="s">
        <v>263</v>
      </c>
      <c r="B40" s="91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94</v>
      </c>
      <c r="O40" s="47">
        <v>7654</v>
      </c>
      <c r="P40" s="47">
        <v>3473</v>
      </c>
      <c r="Q40" s="47">
        <v>4052</v>
      </c>
      <c r="R40" s="47" t="s">
        <v>94</v>
      </c>
      <c r="S40" s="47">
        <v>0</v>
      </c>
      <c r="T40" s="47">
        <v>2402</v>
      </c>
      <c r="U40" s="215" t="s">
        <v>94</v>
      </c>
      <c r="V40" s="61"/>
    </row>
    <row r="41" spans="1:22" ht="15" customHeight="1">
      <c r="A41" s="214" t="s">
        <v>264</v>
      </c>
      <c r="B41" s="91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94</v>
      </c>
      <c r="O41" s="47">
        <v>6000</v>
      </c>
      <c r="P41" s="47">
        <v>3939</v>
      </c>
      <c r="Q41" s="47">
        <v>7936</v>
      </c>
      <c r="R41" s="47" t="s">
        <v>94</v>
      </c>
      <c r="S41" s="47">
        <v>0</v>
      </c>
      <c r="T41" s="47">
        <v>3875</v>
      </c>
      <c r="U41" s="215" t="s">
        <v>94</v>
      </c>
      <c r="V41" s="61"/>
    </row>
    <row r="42" spans="1:22" ht="15" customHeight="1">
      <c r="A42" s="214" t="s">
        <v>291</v>
      </c>
      <c r="B42" s="91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94</v>
      </c>
      <c r="O42" s="47">
        <v>7374</v>
      </c>
      <c r="P42" s="47">
        <v>3403</v>
      </c>
      <c r="Q42" s="47">
        <v>7195</v>
      </c>
      <c r="R42" s="47">
        <v>8879</v>
      </c>
      <c r="S42" s="47">
        <v>0</v>
      </c>
      <c r="T42" s="47">
        <v>6274</v>
      </c>
      <c r="U42" s="215" t="s">
        <v>94</v>
      </c>
      <c r="V42" s="61"/>
    </row>
    <row r="43" spans="1:22" s="105" customFormat="1" ht="15" customHeight="1">
      <c r="A43" s="208" t="s">
        <v>335</v>
      </c>
      <c r="B43" s="259">
        <v>0</v>
      </c>
      <c r="C43" s="85">
        <v>0</v>
      </c>
      <c r="D43" s="88">
        <v>85249</v>
      </c>
      <c r="E43" s="88">
        <v>40889</v>
      </c>
      <c r="F43" s="88">
        <v>44113</v>
      </c>
      <c r="G43" s="88">
        <v>21478</v>
      </c>
      <c r="H43" s="89">
        <v>51.8</v>
      </c>
      <c r="I43" s="89">
        <v>52.5</v>
      </c>
      <c r="J43" s="89">
        <v>51</v>
      </c>
      <c r="K43" s="88">
        <v>42964</v>
      </c>
      <c r="L43" s="85">
        <v>10197</v>
      </c>
      <c r="M43" s="85">
        <v>3720</v>
      </c>
      <c r="N43" s="85">
        <v>0</v>
      </c>
      <c r="O43" s="85">
        <v>7143</v>
      </c>
      <c r="P43" s="85">
        <v>5902</v>
      </c>
      <c r="Q43" s="85">
        <v>6083</v>
      </c>
      <c r="R43" s="85">
        <v>0</v>
      </c>
      <c r="S43" s="85">
        <v>7611</v>
      </c>
      <c r="T43" s="85">
        <v>2308</v>
      </c>
      <c r="U43" s="210">
        <v>0</v>
      </c>
      <c r="V43" s="61"/>
    </row>
    <row r="44" spans="1:22" ht="15.95" customHeight="1">
      <c r="A44" s="217" t="s">
        <v>100</v>
      </c>
      <c r="B44" s="92"/>
      <c r="C44" s="92"/>
      <c r="D44" s="92"/>
      <c r="E44" s="83"/>
      <c r="F44" s="83"/>
      <c r="G44" s="83"/>
      <c r="H44" s="84"/>
      <c r="I44" s="84"/>
      <c r="J44" s="84"/>
      <c r="K44" s="83"/>
      <c r="L44" s="85"/>
      <c r="M44" s="85"/>
      <c r="N44" s="86"/>
      <c r="O44" s="86"/>
      <c r="P44" s="85"/>
      <c r="Q44" s="85"/>
      <c r="R44" s="85"/>
      <c r="S44" s="85"/>
      <c r="T44" s="85"/>
      <c r="U44" s="211"/>
      <c r="V44" s="61"/>
    </row>
    <row r="45" spans="1:22" ht="15" customHeight="1">
      <c r="A45" s="218" t="s">
        <v>379</v>
      </c>
      <c r="B45" s="29">
        <v>1</v>
      </c>
      <c r="C45" s="26">
        <v>3</v>
      </c>
      <c r="D45" s="26">
        <v>79930</v>
      </c>
      <c r="E45" s="26">
        <v>38604</v>
      </c>
      <c r="F45" s="26">
        <v>37725</v>
      </c>
      <c r="G45" s="26">
        <v>18071</v>
      </c>
      <c r="H45" s="63">
        <v>47.2</v>
      </c>
      <c r="I45" s="63">
        <v>46.8</v>
      </c>
      <c r="J45" s="63">
        <v>47.6</v>
      </c>
      <c r="K45" s="26">
        <v>37260</v>
      </c>
      <c r="L45" s="7" t="s">
        <v>94</v>
      </c>
      <c r="M45" s="7" t="s">
        <v>94</v>
      </c>
      <c r="N45" s="7" t="s">
        <v>94</v>
      </c>
      <c r="O45" s="7" t="s">
        <v>94</v>
      </c>
      <c r="P45" s="7" t="s">
        <v>94</v>
      </c>
      <c r="Q45" s="7" t="s">
        <v>94</v>
      </c>
      <c r="R45" s="7" t="s">
        <v>94</v>
      </c>
      <c r="S45" s="7">
        <v>0</v>
      </c>
      <c r="T45" s="7">
        <v>36577</v>
      </c>
      <c r="U45" s="209">
        <v>683</v>
      </c>
      <c r="V45" s="61"/>
    </row>
    <row r="46" spans="1:22" ht="15" customHeight="1">
      <c r="A46" s="218" t="s">
        <v>278</v>
      </c>
      <c r="B46" s="26">
        <v>1</v>
      </c>
      <c r="C46" s="26">
        <v>2</v>
      </c>
      <c r="D46" s="26">
        <v>80394</v>
      </c>
      <c r="E46" s="26">
        <v>38800</v>
      </c>
      <c r="F46" s="26">
        <v>48927</v>
      </c>
      <c r="G46" s="26">
        <v>23243</v>
      </c>
      <c r="H46" s="63">
        <v>60.7</v>
      </c>
      <c r="I46" s="63">
        <v>59.9</v>
      </c>
      <c r="J46" s="63">
        <v>61.8</v>
      </c>
      <c r="K46" s="26">
        <v>48288</v>
      </c>
      <c r="L46" s="7">
        <v>17496</v>
      </c>
      <c r="M46" s="7" t="s">
        <v>94</v>
      </c>
      <c r="N46" s="7" t="s">
        <v>94</v>
      </c>
      <c r="O46" s="7" t="s">
        <v>94</v>
      </c>
      <c r="P46" s="7" t="s">
        <v>94</v>
      </c>
      <c r="Q46" s="7" t="s">
        <v>94</v>
      </c>
      <c r="R46" s="7" t="s">
        <v>94</v>
      </c>
      <c r="S46" s="7">
        <v>0</v>
      </c>
      <c r="T46" s="7" t="s">
        <v>94</v>
      </c>
      <c r="U46" s="209">
        <v>30792</v>
      </c>
      <c r="V46" s="61"/>
    </row>
    <row r="47" spans="1:22" ht="15" customHeight="1">
      <c r="A47" s="218" t="s">
        <v>279</v>
      </c>
      <c r="B47" s="29">
        <v>1</v>
      </c>
      <c r="C47" s="26">
        <v>4</v>
      </c>
      <c r="D47" s="26">
        <v>82291</v>
      </c>
      <c r="E47" s="26">
        <v>39591</v>
      </c>
      <c r="F47" s="26">
        <v>43933</v>
      </c>
      <c r="G47" s="26">
        <v>21027</v>
      </c>
      <c r="H47" s="63">
        <v>53.4</v>
      </c>
      <c r="I47" s="63">
        <v>53.1</v>
      </c>
      <c r="J47" s="63">
        <v>53.6</v>
      </c>
      <c r="K47" s="26">
        <v>42350</v>
      </c>
      <c r="L47" s="7">
        <v>19838</v>
      </c>
      <c r="M47" s="7" t="s">
        <v>94</v>
      </c>
      <c r="N47" s="7" t="s">
        <v>94</v>
      </c>
      <c r="O47" s="7" t="s">
        <v>94</v>
      </c>
      <c r="P47" s="7" t="s">
        <v>94</v>
      </c>
      <c r="Q47" s="7" t="s">
        <v>94</v>
      </c>
      <c r="R47" s="7" t="s">
        <v>94</v>
      </c>
      <c r="S47" s="7">
        <v>0</v>
      </c>
      <c r="T47" s="7">
        <v>821</v>
      </c>
      <c r="U47" s="209">
        <v>21691</v>
      </c>
      <c r="V47" s="61"/>
    </row>
    <row r="48" spans="1:22" ht="15" customHeight="1">
      <c r="A48" s="218" t="s">
        <v>303</v>
      </c>
      <c r="B48" s="26">
        <v>1</v>
      </c>
      <c r="C48" s="26">
        <v>4</v>
      </c>
      <c r="D48" s="26">
        <v>84842</v>
      </c>
      <c r="E48" s="26">
        <v>40749</v>
      </c>
      <c r="F48" s="26">
        <v>45866</v>
      </c>
      <c r="G48" s="26">
        <v>21909</v>
      </c>
      <c r="H48" s="63">
        <v>54.06</v>
      </c>
      <c r="I48" s="63">
        <v>53.77</v>
      </c>
      <c r="J48" s="63">
        <v>54.33</v>
      </c>
      <c r="K48" s="26">
        <v>44803</v>
      </c>
      <c r="L48" s="7">
        <v>19242</v>
      </c>
      <c r="M48" s="7">
        <v>0</v>
      </c>
      <c r="N48" s="7">
        <v>23926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678</v>
      </c>
      <c r="U48" s="209">
        <v>957</v>
      </c>
      <c r="V48" s="61"/>
    </row>
    <row r="49" spans="1:22" ht="15" customHeight="1">
      <c r="A49" s="303" t="s">
        <v>380</v>
      </c>
      <c r="B49" s="291">
        <v>1</v>
      </c>
      <c r="C49" s="291">
        <v>3</v>
      </c>
      <c r="D49" s="291">
        <v>88274</v>
      </c>
      <c r="E49" s="291">
        <v>42350</v>
      </c>
      <c r="F49" s="291">
        <v>48856</v>
      </c>
      <c r="G49" s="291">
        <v>23317</v>
      </c>
      <c r="H49" s="292">
        <v>55.4</v>
      </c>
      <c r="I49" s="292">
        <v>55.1</v>
      </c>
      <c r="J49" s="292">
        <v>55.6</v>
      </c>
      <c r="K49" s="291">
        <v>47838</v>
      </c>
      <c r="L49" s="260">
        <v>18977</v>
      </c>
      <c r="M49" s="260">
        <v>0</v>
      </c>
      <c r="N49" s="260">
        <v>0</v>
      </c>
      <c r="O49" s="260">
        <v>0</v>
      </c>
      <c r="P49" s="260">
        <v>0</v>
      </c>
      <c r="Q49" s="260">
        <v>0</v>
      </c>
      <c r="R49" s="260">
        <v>0</v>
      </c>
      <c r="S49" s="260">
        <v>0</v>
      </c>
      <c r="T49" s="260">
        <v>792</v>
      </c>
      <c r="U49" s="297">
        <v>28069</v>
      </c>
      <c r="V49" s="61"/>
    </row>
    <row r="50" spans="1:22" ht="15.95" customHeight="1">
      <c r="A50" s="219" t="s">
        <v>101</v>
      </c>
      <c r="B50" s="93"/>
      <c r="C50" s="93"/>
      <c r="D50" s="93"/>
      <c r="E50" s="88"/>
      <c r="F50" s="88"/>
      <c r="G50" s="88"/>
      <c r="H50" s="89"/>
      <c r="I50" s="89"/>
      <c r="J50" s="89"/>
      <c r="K50" s="88"/>
      <c r="L50" s="85"/>
      <c r="M50" s="85"/>
      <c r="N50" s="85"/>
      <c r="O50" s="85"/>
      <c r="P50" s="85"/>
      <c r="Q50" s="85"/>
      <c r="R50" s="85"/>
      <c r="S50" s="85"/>
      <c r="T50" s="85"/>
      <c r="U50" s="210"/>
      <c r="V50" s="61"/>
    </row>
    <row r="51" spans="1:22" ht="15" customHeight="1">
      <c r="A51" s="218" t="s">
        <v>381</v>
      </c>
      <c r="B51" s="94" t="s">
        <v>102</v>
      </c>
      <c r="C51" s="7" t="s">
        <v>102</v>
      </c>
      <c r="D51" s="26">
        <v>77266</v>
      </c>
      <c r="E51" s="26">
        <v>36411</v>
      </c>
      <c r="F51" s="26">
        <v>41542</v>
      </c>
      <c r="G51" s="26">
        <v>19873</v>
      </c>
      <c r="H51" s="63">
        <v>53.8</v>
      </c>
      <c r="I51" s="63">
        <v>53.1</v>
      </c>
      <c r="J51" s="63">
        <v>54.3</v>
      </c>
      <c r="K51" s="26">
        <v>41542</v>
      </c>
      <c r="L51" s="7">
        <v>10106</v>
      </c>
      <c r="M51" s="7">
        <v>15032</v>
      </c>
      <c r="N51" s="7" t="s">
        <v>94</v>
      </c>
      <c r="O51" s="7">
        <v>4141</v>
      </c>
      <c r="P51" s="7">
        <v>2687</v>
      </c>
      <c r="Q51" s="7">
        <v>5956</v>
      </c>
      <c r="R51" s="7" t="s">
        <v>94</v>
      </c>
      <c r="S51" s="7">
        <v>0</v>
      </c>
      <c r="T51" s="7">
        <v>1418</v>
      </c>
      <c r="U51" s="209" t="s">
        <v>94</v>
      </c>
      <c r="V51" s="61"/>
    </row>
    <row r="52" spans="1:22" ht="15" customHeight="1">
      <c r="A52" s="218" t="s">
        <v>278</v>
      </c>
      <c r="B52" s="94" t="s">
        <v>94</v>
      </c>
      <c r="C52" s="7" t="s">
        <v>94</v>
      </c>
      <c r="D52" s="26">
        <v>80394</v>
      </c>
      <c r="E52" s="26">
        <v>38800</v>
      </c>
      <c r="F52" s="26">
        <v>48884</v>
      </c>
      <c r="G52" s="26">
        <v>23217</v>
      </c>
      <c r="H52" s="63">
        <v>60.8</v>
      </c>
      <c r="I52" s="63">
        <v>59.8</v>
      </c>
      <c r="J52" s="63">
        <v>61.7</v>
      </c>
      <c r="K52" s="26">
        <v>46169</v>
      </c>
      <c r="L52" s="7">
        <v>9404</v>
      </c>
      <c r="M52" s="7">
        <v>12341</v>
      </c>
      <c r="N52" s="7" t="s">
        <v>94</v>
      </c>
      <c r="O52" s="7">
        <v>8283</v>
      </c>
      <c r="P52" s="7">
        <v>2889</v>
      </c>
      <c r="Q52" s="7">
        <v>7007</v>
      </c>
      <c r="R52" s="7" t="s">
        <v>94</v>
      </c>
      <c r="S52" s="7">
        <v>0</v>
      </c>
      <c r="T52" s="7">
        <v>6241</v>
      </c>
      <c r="U52" s="209" t="s">
        <v>94</v>
      </c>
      <c r="V52" s="61"/>
    </row>
    <row r="53" spans="1:22" ht="18" customHeight="1">
      <c r="A53" s="218" t="s">
        <v>279</v>
      </c>
      <c r="B53" s="94" t="s">
        <v>102</v>
      </c>
      <c r="C53" s="7" t="s">
        <v>102</v>
      </c>
      <c r="D53" s="26">
        <v>82291</v>
      </c>
      <c r="E53" s="26">
        <v>39591</v>
      </c>
      <c r="F53" s="26">
        <v>43916</v>
      </c>
      <c r="G53" s="26">
        <v>21022</v>
      </c>
      <c r="H53" s="63">
        <v>53.4</v>
      </c>
      <c r="I53" s="63">
        <v>53.1</v>
      </c>
      <c r="J53" s="63">
        <v>53.6</v>
      </c>
      <c r="K53" s="26">
        <v>41700</v>
      </c>
      <c r="L53" s="7">
        <v>7052</v>
      </c>
      <c r="M53" s="7">
        <v>9554</v>
      </c>
      <c r="N53" s="7" t="s">
        <v>94</v>
      </c>
      <c r="O53" s="7">
        <v>9857</v>
      </c>
      <c r="P53" s="7">
        <v>2722</v>
      </c>
      <c r="Q53" s="7">
        <v>6965</v>
      </c>
      <c r="R53" s="7" t="s">
        <v>94</v>
      </c>
      <c r="S53" s="7">
        <v>0</v>
      </c>
      <c r="T53" s="7">
        <v>5545</v>
      </c>
      <c r="U53" s="209" t="s">
        <v>94</v>
      </c>
      <c r="V53" s="61"/>
    </row>
    <row r="54" spans="1:22" ht="15" customHeight="1">
      <c r="A54" s="218" t="s">
        <v>303</v>
      </c>
      <c r="B54" s="94" t="s">
        <v>102</v>
      </c>
      <c r="C54" s="7" t="s">
        <v>102</v>
      </c>
      <c r="D54" s="26">
        <v>84842</v>
      </c>
      <c r="E54" s="26">
        <v>40749</v>
      </c>
      <c r="F54" s="26">
        <v>45850</v>
      </c>
      <c r="G54" s="26">
        <v>21899</v>
      </c>
      <c r="H54" s="63">
        <v>54.04</v>
      </c>
      <c r="I54" s="63">
        <v>53.74</v>
      </c>
      <c r="J54" s="63">
        <v>54.32</v>
      </c>
      <c r="K54" s="26">
        <v>43596</v>
      </c>
      <c r="L54" s="7">
        <v>9010</v>
      </c>
      <c r="M54" s="7">
        <v>2996</v>
      </c>
      <c r="N54" s="7">
        <v>0</v>
      </c>
      <c r="O54" s="7">
        <v>7261</v>
      </c>
      <c r="P54" s="7">
        <v>4319</v>
      </c>
      <c r="Q54" s="7">
        <v>6356</v>
      </c>
      <c r="R54" s="7">
        <v>9567</v>
      </c>
      <c r="S54" s="7">
        <v>0</v>
      </c>
      <c r="T54" s="7">
        <v>4087</v>
      </c>
      <c r="U54" s="209">
        <v>0</v>
      </c>
      <c r="V54" s="61"/>
    </row>
    <row r="55" spans="1:22" ht="15" customHeight="1" thickBot="1">
      <c r="A55" s="304" t="s">
        <v>380</v>
      </c>
      <c r="B55" s="305">
        <v>0</v>
      </c>
      <c r="C55" s="306">
        <v>0</v>
      </c>
      <c r="D55" s="28">
        <v>88274</v>
      </c>
      <c r="E55" s="28">
        <v>42350</v>
      </c>
      <c r="F55" s="28">
        <v>48828</v>
      </c>
      <c r="G55" s="28">
        <v>23299</v>
      </c>
      <c r="H55" s="307">
        <v>55.3</v>
      </c>
      <c r="I55" s="307">
        <v>55</v>
      </c>
      <c r="J55" s="307">
        <v>55.6</v>
      </c>
      <c r="K55" s="28">
        <v>45112</v>
      </c>
      <c r="L55" s="306">
        <v>11916</v>
      </c>
      <c r="M55" s="306">
        <v>6185</v>
      </c>
      <c r="N55" s="306">
        <v>0</v>
      </c>
      <c r="O55" s="306">
        <v>4972</v>
      </c>
      <c r="P55" s="306">
        <v>7398</v>
      </c>
      <c r="Q55" s="306">
        <v>6838</v>
      </c>
      <c r="R55" s="306">
        <v>0</v>
      </c>
      <c r="S55" s="306">
        <v>0</v>
      </c>
      <c r="T55" s="306">
        <v>7803</v>
      </c>
      <c r="U55" s="308">
        <v>0</v>
      </c>
      <c r="V55" s="61"/>
    </row>
    <row r="56" spans="1:22" ht="15" customHeight="1">
      <c r="A56" s="74" t="s">
        <v>292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64"/>
      <c r="M56" s="100"/>
      <c r="N56" s="100"/>
      <c r="O56" s="100"/>
      <c r="P56" s="100"/>
      <c r="Q56" s="100"/>
      <c r="R56" s="100"/>
      <c r="S56" s="100"/>
      <c r="U56" s="44" t="s">
        <v>7</v>
      </c>
      <c r="V56" s="100"/>
    </row>
    <row r="57" spans="1:22" ht="15.95" customHeight="1">
      <c r="A57" s="309" t="s">
        <v>382</v>
      </c>
    </row>
  </sheetData>
  <sheetProtection selectLockedCells="1" selectUnlockedCells="1"/>
  <mergeCells count="23">
    <mergeCell ref="T6:T7"/>
    <mergeCell ref="R6:R7"/>
    <mergeCell ref="L6:L7"/>
    <mergeCell ref="D6:D7"/>
    <mergeCell ref="G6:G7"/>
    <mergeCell ref="E6:E7"/>
    <mergeCell ref="H6:H7"/>
    <mergeCell ref="L4:U4"/>
    <mergeCell ref="U6:U7"/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</mergeCells>
  <phoneticPr fontId="26"/>
  <printOptions horizontalCentered="1"/>
  <pageMargins left="0.59055118110236227" right="0.59055118110236227" top="0.59055118110236227" bottom="0.43307086614173229" header="0.39370078740157483" footer="0.19685039370078741"/>
  <pageSetup paperSize="9" scale="99" firstPageNumber="185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Normal="100" zoomScaleSheetLayoutView="100" workbookViewId="0">
      <selection activeCell="A2" sqref="A2"/>
    </sheetView>
  </sheetViews>
  <sheetFormatPr defaultRowHeight="17.100000000000001" customHeight="1"/>
  <cols>
    <col min="1" max="2" width="4.25" style="65" customWidth="1"/>
    <col min="3" max="3" width="14.5" style="65" customWidth="1"/>
    <col min="4" max="8" width="13.75" style="65" customWidth="1"/>
    <col min="9" max="16384" width="9" style="65"/>
  </cols>
  <sheetData>
    <row r="1" spans="1:10" ht="5.0999999999999996" customHeight="1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 thickBot="1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</row>
    <row r="3" spans="1:10" ht="24.95" customHeight="1">
      <c r="A3" s="360" t="s">
        <v>103</v>
      </c>
      <c r="B3" s="361"/>
      <c r="C3" s="361"/>
      <c r="D3" s="262" t="s">
        <v>346</v>
      </c>
      <c r="E3" s="252" t="s">
        <v>324</v>
      </c>
      <c r="F3" s="252" t="s">
        <v>323</v>
      </c>
      <c r="G3" s="265" t="s">
        <v>347</v>
      </c>
      <c r="H3" s="337" t="s">
        <v>360</v>
      </c>
      <c r="I3" s="61"/>
    </row>
    <row r="4" spans="1:10" ht="20.100000000000001" customHeight="1">
      <c r="A4" s="15"/>
      <c r="B4" s="4"/>
      <c r="C4" s="19" t="s">
        <v>104</v>
      </c>
      <c r="D4" s="13">
        <f>SUM(D5:D6)</f>
        <v>10</v>
      </c>
      <c r="E4" s="13">
        <f>SUM(E5:E6)</f>
        <v>9</v>
      </c>
      <c r="F4" s="13">
        <f>SUM(F5:F6)</f>
        <v>6</v>
      </c>
      <c r="G4" s="13">
        <f>SUM(G5:G6)</f>
        <v>7</v>
      </c>
      <c r="H4" s="338">
        <f>SUM(H5:H6)</f>
        <v>6</v>
      </c>
      <c r="I4" s="61"/>
    </row>
    <row r="5" spans="1:10" ht="20.100000000000001" customHeight="1">
      <c r="A5" s="435" t="s">
        <v>350</v>
      </c>
      <c r="B5" s="436"/>
      <c r="C5" s="19" t="s">
        <v>105</v>
      </c>
      <c r="D5" s="14">
        <v>4</v>
      </c>
      <c r="E5" s="14">
        <v>4</v>
      </c>
      <c r="F5" s="14">
        <v>4</v>
      </c>
      <c r="G5" s="14">
        <v>4</v>
      </c>
      <c r="H5" s="339">
        <v>4</v>
      </c>
      <c r="I5" s="61"/>
    </row>
    <row r="6" spans="1:10" ht="20.100000000000001" customHeight="1">
      <c r="A6" s="21"/>
      <c r="B6" s="22"/>
      <c r="C6" s="20" t="s">
        <v>106</v>
      </c>
      <c r="D6" s="14">
        <v>6</v>
      </c>
      <c r="E6" s="14">
        <v>5</v>
      </c>
      <c r="F6" s="14">
        <v>2</v>
      </c>
      <c r="G6" s="14">
        <v>3</v>
      </c>
      <c r="H6" s="339">
        <v>2</v>
      </c>
      <c r="I6" s="61"/>
    </row>
    <row r="7" spans="1:10" ht="20.100000000000001" customHeight="1">
      <c r="A7" s="433" t="s">
        <v>107</v>
      </c>
      <c r="B7" s="434"/>
      <c r="C7" s="19" t="s">
        <v>104</v>
      </c>
      <c r="D7" s="14">
        <f>SUM(D8:D9)</f>
        <v>88</v>
      </c>
      <c r="E7" s="14">
        <f>SUM(E8:E9)</f>
        <v>93</v>
      </c>
      <c r="F7" s="14">
        <f>SUM(F8:F9)</f>
        <v>101</v>
      </c>
      <c r="G7" s="14">
        <f>SUM(G8:G9)</f>
        <v>102</v>
      </c>
      <c r="H7" s="339">
        <f>SUM(H8:H9)</f>
        <v>91</v>
      </c>
      <c r="I7" s="61"/>
    </row>
    <row r="8" spans="1:10" ht="20.100000000000001" customHeight="1">
      <c r="A8" s="23"/>
      <c r="B8" s="222"/>
      <c r="C8" s="19" t="s">
        <v>105</v>
      </c>
      <c r="D8" s="14">
        <v>82</v>
      </c>
      <c r="E8" s="14">
        <v>88</v>
      </c>
      <c r="F8" s="14">
        <v>99</v>
      </c>
      <c r="G8" s="14">
        <v>99</v>
      </c>
      <c r="H8" s="339">
        <v>89</v>
      </c>
      <c r="I8" s="61"/>
    </row>
    <row r="9" spans="1:10" ht="20.100000000000001" customHeight="1">
      <c r="A9" s="443" t="s">
        <v>108</v>
      </c>
      <c r="B9" s="444"/>
      <c r="C9" s="20" t="s">
        <v>106</v>
      </c>
      <c r="D9" s="14">
        <v>6</v>
      </c>
      <c r="E9" s="14">
        <v>5</v>
      </c>
      <c r="F9" s="14">
        <v>2</v>
      </c>
      <c r="G9" s="14">
        <v>3</v>
      </c>
      <c r="H9" s="339">
        <v>2</v>
      </c>
      <c r="I9" s="61"/>
    </row>
    <row r="10" spans="1:10" ht="20.100000000000001" customHeight="1">
      <c r="A10" s="433" t="s">
        <v>109</v>
      </c>
      <c r="B10" s="434"/>
      <c r="C10" s="19" t="s">
        <v>104</v>
      </c>
      <c r="D10" s="14">
        <f>SUM(D11:D12)</f>
        <v>36</v>
      </c>
      <c r="E10" s="14">
        <f>SUM(E11:E12)</f>
        <v>37</v>
      </c>
      <c r="F10" s="14">
        <f>SUM(F11:F12)</f>
        <v>35</v>
      </c>
      <c r="G10" s="14">
        <f>SUM(G11:G12)</f>
        <v>35</v>
      </c>
      <c r="H10" s="339">
        <f>SUM(H11:H12)</f>
        <v>32</v>
      </c>
      <c r="I10" s="61"/>
    </row>
    <row r="11" spans="1:10" ht="20.100000000000001" customHeight="1">
      <c r="A11" s="23"/>
      <c r="B11" s="222"/>
      <c r="C11" s="19" t="s">
        <v>105</v>
      </c>
      <c r="D11" s="14">
        <v>30</v>
      </c>
      <c r="E11" s="14">
        <v>32</v>
      </c>
      <c r="F11" s="14">
        <v>33</v>
      </c>
      <c r="G11" s="14">
        <v>32</v>
      </c>
      <c r="H11" s="339">
        <v>30</v>
      </c>
      <c r="I11" s="61"/>
    </row>
    <row r="12" spans="1:10" ht="20.100000000000001" customHeight="1">
      <c r="A12" s="443" t="s">
        <v>108</v>
      </c>
      <c r="B12" s="444"/>
      <c r="C12" s="20" t="s">
        <v>106</v>
      </c>
      <c r="D12" s="14">
        <v>6</v>
      </c>
      <c r="E12" s="14">
        <v>5</v>
      </c>
      <c r="F12" s="14">
        <v>2</v>
      </c>
      <c r="G12" s="14">
        <v>3</v>
      </c>
      <c r="H12" s="339">
        <v>2</v>
      </c>
      <c r="I12" s="61"/>
    </row>
    <row r="13" spans="1:10" ht="20.100000000000001" customHeight="1">
      <c r="A13" s="446" t="s">
        <v>310</v>
      </c>
      <c r="B13" s="445" t="s">
        <v>110</v>
      </c>
      <c r="C13" s="445"/>
      <c r="D13" s="14">
        <f>+D14+D19</f>
        <v>128</v>
      </c>
      <c r="E13" s="14">
        <f>+E14+E19</f>
        <v>125</v>
      </c>
      <c r="F13" s="14">
        <f>+F14+F19</f>
        <v>92</v>
      </c>
      <c r="G13" s="14">
        <f>+G14+G19</f>
        <v>123</v>
      </c>
      <c r="H13" s="339">
        <f>+H14+H19</f>
        <v>102</v>
      </c>
      <c r="I13" s="61"/>
    </row>
    <row r="14" spans="1:10" ht="20.100000000000001" customHeight="1">
      <c r="A14" s="447"/>
      <c r="B14" s="439" t="s">
        <v>111</v>
      </c>
      <c r="C14" s="18" t="s">
        <v>104</v>
      </c>
      <c r="D14" s="14">
        <f>SUM(D15:D18)</f>
        <v>103</v>
      </c>
      <c r="E14" s="14">
        <f>SUM(E15:E18)</f>
        <v>99</v>
      </c>
      <c r="F14" s="14">
        <f>SUM(F15:F18)</f>
        <v>84</v>
      </c>
      <c r="G14" s="14">
        <f>SUM(G15:G18)</f>
        <v>109</v>
      </c>
      <c r="H14" s="339">
        <f>SUM(H15:H18)</f>
        <v>88</v>
      </c>
      <c r="I14" s="61"/>
    </row>
    <row r="15" spans="1:10" ht="20.100000000000001" customHeight="1">
      <c r="A15" s="447"/>
      <c r="B15" s="439"/>
      <c r="C15" s="19" t="s">
        <v>112</v>
      </c>
      <c r="D15" s="14">
        <v>24</v>
      </c>
      <c r="E15" s="14">
        <v>26</v>
      </c>
      <c r="F15" s="14">
        <v>25</v>
      </c>
      <c r="G15" s="14">
        <v>26</v>
      </c>
      <c r="H15" s="339">
        <v>27</v>
      </c>
      <c r="I15" s="61"/>
    </row>
    <row r="16" spans="1:10" ht="20.100000000000001" customHeight="1">
      <c r="A16" s="447"/>
      <c r="B16" s="439"/>
      <c r="C16" s="19" t="s">
        <v>113</v>
      </c>
      <c r="D16" s="14">
        <v>7</v>
      </c>
      <c r="E16" s="14">
        <v>7</v>
      </c>
      <c r="F16" s="14">
        <v>7</v>
      </c>
      <c r="G16" s="14">
        <v>7</v>
      </c>
      <c r="H16" s="339">
        <v>7</v>
      </c>
      <c r="I16" s="61"/>
    </row>
    <row r="17" spans="1:10" ht="20.100000000000001" customHeight="1">
      <c r="A17" s="447"/>
      <c r="B17" s="439"/>
      <c r="C17" s="19" t="s">
        <v>114</v>
      </c>
      <c r="D17" s="14">
        <v>42</v>
      </c>
      <c r="E17" s="14">
        <v>39</v>
      </c>
      <c r="F17" s="14">
        <v>32</v>
      </c>
      <c r="G17" s="14">
        <v>45</v>
      </c>
      <c r="H17" s="339">
        <v>29</v>
      </c>
      <c r="I17" s="61"/>
    </row>
    <row r="18" spans="1:10" ht="20.100000000000001" customHeight="1">
      <c r="A18" s="447"/>
      <c r="B18" s="439"/>
      <c r="C18" s="20" t="s">
        <v>115</v>
      </c>
      <c r="D18" s="14">
        <v>30</v>
      </c>
      <c r="E18" s="14">
        <v>27</v>
      </c>
      <c r="F18" s="14">
        <v>20</v>
      </c>
      <c r="G18" s="14">
        <v>31</v>
      </c>
      <c r="H18" s="339">
        <v>25</v>
      </c>
      <c r="I18" s="61"/>
    </row>
    <row r="19" spans="1:10" ht="20.100000000000001" customHeight="1">
      <c r="A19" s="447"/>
      <c r="B19" s="442" t="s">
        <v>116</v>
      </c>
      <c r="C19" s="19" t="s">
        <v>104</v>
      </c>
      <c r="D19" s="14">
        <f>SUM(D20:D24)</f>
        <v>25</v>
      </c>
      <c r="E19" s="14">
        <f>SUM(E20:E24)</f>
        <v>26</v>
      </c>
      <c r="F19" s="14">
        <f>SUM(F20:F24)</f>
        <v>8</v>
      </c>
      <c r="G19" s="14">
        <f>SUM(G20:G24)</f>
        <v>14</v>
      </c>
      <c r="H19" s="339">
        <f>SUM(H20:H24)</f>
        <v>14</v>
      </c>
      <c r="I19" s="61"/>
    </row>
    <row r="20" spans="1:10" ht="20.100000000000001" customHeight="1">
      <c r="A20" s="447"/>
      <c r="B20" s="442"/>
      <c r="C20" s="19" t="s">
        <v>114</v>
      </c>
      <c r="D20" s="14">
        <v>2</v>
      </c>
      <c r="E20" s="14">
        <v>2</v>
      </c>
      <c r="F20" s="14">
        <v>1</v>
      </c>
      <c r="G20" s="14">
        <v>1</v>
      </c>
      <c r="H20" s="339">
        <v>1</v>
      </c>
      <c r="I20" s="61"/>
    </row>
    <row r="21" spans="1:10" ht="20.100000000000001" customHeight="1">
      <c r="A21" s="447"/>
      <c r="B21" s="442"/>
      <c r="C21" s="19" t="s">
        <v>117</v>
      </c>
      <c r="D21" s="6">
        <v>0</v>
      </c>
      <c r="E21" s="6">
        <v>1</v>
      </c>
      <c r="F21" s="6">
        <v>0</v>
      </c>
      <c r="G21" s="6">
        <v>1</v>
      </c>
      <c r="H21" s="340">
        <v>0</v>
      </c>
      <c r="I21" s="61"/>
    </row>
    <row r="22" spans="1:10" ht="20.100000000000001" customHeight="1">
      <c r="A22" s="447"/>
      <c r="B22" s="442"/>
      <c r="C22" s="19" t="s">
        <v>118</v>
      </c>
      <c r="D22" s="14">
        <v>12</v>
      </c>
      <c r="E22" s="14">
        <v>14</v>
      </c>
      <c r="F22" s="14">
        <v>5</v>
      </c>
      <c r="G22" s="14">
        <v>5</v>
      </c>
      <c r="H22" s="339">
        <v>8</v>
      </c>
      <c r="I22" s="61"/>
    </row>
    <row r="23" spans="1:10" ht="20.100000000000001" customHeight="1">
      <c r="A23" s="447"/>
      <c r="B23" s="442"/>
      <c r="C23" s="19" t="s">
        <v>119</v>
      </c>
      <c r="D23" s="14">
        <v>11</v>
      </c>
      <c r="E23" s="14">
        <v>9</v>
      </c>
      <c r="F23" s="14">
        <v>1</v>
      </c>
      <c r="G23" s="14">
        <v>7</v>
      </c>
      <c r="H23" s="339">
        <v>5</v>
      </c>
      <c r="I23" s="61"/>
    </row>
    <row r="24" spans="1:10" ht="20.100000000000001" customHeight="1">
      <c r="A24" s="448"/>
      <c r="B24" s="442"/>
      <c r="C24" s="20" t="s">
        <v>115</v>
      </c>
      <c r="D24" s="6">
        <v>0</v>
      </c>
      <c r="E24" s="6">
        <v>0</v>
      </c>
      <c r="F24" s="6">
        <v>1</v>
      </c>
      <c r="G24" s="6">
        <v>0</v>
      </c>
      <c r="H24" s="340">
        <v>0</v>
      </c>
      <c r="I24" s="61"/>
    </row>
    <row r="25" spans="1:10" s="67" customFormat="1" ht="20.100000000000001" customHeight="1">
      <c r="A25" s="449" t="s">
        <v>120</v>
      </c>
      <c r="B25" s="450"/>
      <c r="C25" s="450"/>
      <c r="D25" s="6">
        <v>0</v>
      </c>
      <c r="E25" s="6">
        <v>1</v>
      </c>
      <c r="F25" s="6">
        <v>0</v>
      </c>
      <c r="G25" s="6">
        <v>0</v>
      </c>
      <c r="H25" s="340">
        <v>0</v>
      </c>
      <c r="I25" s="66"/>
    </row>
    <row r="26" spans="1:10" s="68" customFormat="1" ht="20.100000000000001" customHeight="1" thickBot="1">
      <c r="A26" s="440" t="s">
        <v>121</v>
      </c>
      <c r="B26" s="441"/>
      <c r="C26" s="441"/>
      <c r="D26" s="16">
        <v>22</v>
      </c>
      <c r="E26" s="16">
        <v>23</v>
      </c>
      <c r="F26" s="258">
        <v>27</v>
      </c>
      <c r="G26" s="16">
        <v>33</v>
      </c>
      <c r="H26" s="341">
        <v>23</v>
      </c>
      <c r="I26" s="62"/>
    </row>
    <row r="27" spans="1:10" ht="15" customHeight="1">
      <c r="B27" s="5"/>
      <c r="C27" s="5"/>
      <c r="D27" s="5"/>
      <c r="E27" s="5"/>
      <c r="F27" s="5"/>
      <c r="G27" s="44"/>
      <c r="H27" s="44" t="s">
        <v>60</v>
      </c>
      <c r="I27" s="5"/>
      <c r="J27" s="5"/>
    </row>
    <row r="28" spans="1:10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customHeight="1" thickBot="1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ht="24.95" customHeight="1">
      <c r="A30" s="69" t="s">
        <v>122</v>
      </c>
      <c r="B30" s="70"/>
      <c r="C30" s="75"/>
      <c r="D30" s="252" t="s">
        <v>346</v>
      </c>
      <c r="E30" s="252" t="s">
        <v>324</v>
      </c>
      <c r="F30" s="261" t="s">
        <v>323</v>
      </c>
      <c r="G30" s="267" t="s">
        <v>347</v>
      </c>
      <c r="H30" s="342" t="s">
        <v>360</v>
      </c>
      <c r="I30" s="5"/>
      <c r="J30" s="5"/>
    </row>
    <row r="31" spans="1:10" ht="20.100000000000001" customHeight="1">
      <c r="A31" s="433" t="s">
        <v>312</v>
      </c>
      <c r="B31" s="434"/>
      <c r="C31" s="434"/>
      <c r="D31" s="13">
        <f>SUM(D32:D35)</f>
        <v>21</v>
      </c>
      <c r="E31" s="13">
        <f>SUM(E32:E35)</f>
        <v>26</v>
      </c>
      <c r="F31" s="13">
        <f>SUM(F32:F35)</f>
        <v>30</v>
      </c>
      <c r="G31" s="13">
        <f>SUM(G32:G35)</f>
        <v>25</v>
      </c>
      <c r="H31" s="338">
        <f>SUM(H32:H35)</f>
        <v>29</v>
      </c>
      <c r="I31" s="61"/>
      <c r="J31" s="5"/>
    </row>
    <row r="32" spans="1:10" ht="20.100000000000001" customHeight="1">
      <c r="A32" s="71" t="s">
        <v>313</v>
      </c>
      <c r="B32" s="437" t="s">
        <v>314</v>
      </c>
      <c r="C32" s="438"/>
      <c r="D32" s="14">
        <v>6</v>
      </c>
      <c r="E32" s="14">
        <v>6</v>
      </c>
      <c r="F32" s="14">
        <v>5</v>
      </c>
      <c r="G32" s="14">
        <v>5</v>
      </c>
      <c r="H32" s="339">
        <v>5</v>
      </c>
      <c r="I32" s="61"/>
      <c r="J32" s="5"/>
    </row>
    <row r="33" spans="1:10" ht="20.100000000000001" customHeight="1">
      <c r="A33" s="71" t="s">
        <v>315</v>
      </c>
      <c r="B33" s="437" t="s">
        <v>305</v>
      </c>
      <c r="C33" s="438"/>
      <c r="D33" s="14">
        <v>5</v>
      </c>
      <c r="E33" s="14">
        <v>7</v>
      </c>
      <c r="F33" s="14">
        <v>9</v>
      </c>
      <c r="G33" s="14">
        <v>9</v>
      </c>
      <c r="H33" s="339">
        <v>13</v>
      </c>
      <c r="I33" s="61"/>
      <c r="J33" s="5"/>
    </row>
    <row r="34" spans="1:10" ht="20.100000000000001" customHeight="1">
      <c r="A34" s="71" t="s">
        <v>315</v>
      </c>
      <c r="B34" s="437" t="s">
        <v>256</v>
      </c>
      <c r="C34" s="438"/>
      <c r="D34" s="14">
        <v>5</v>
      </c>
      <c r="E34" s="14">
        <v>7</v>
      </c>
      <c r="F34" s="14">
        <v>10</v>
      </c>
      <c r="G34" s="14">
        <v>5</v>
      </c>
      <c r="H34" s="339">
        <v>6</v>
      </c>
      <c r="I34" s="61"/>
      <c r="J34" s="5"/>
    </row>
    <row r="35" spans="1:10" ht="20.100000000000001" customHeight="1">
      <c r="A35" s="71" t="s">
        <v>315</v>
      </c>
      <c r="B35" s="437" t="s">
        <v>316</v>
      </c>
      <c r="C35" s="438"/>
      <c r="D35" s="14">
        <v>5</v>
      </c>
      <c r="E35" s="14">
        <v>6</v>
      </c>
      <c r="F35" s="14">
        <v>6</v>
      </c>
      <c r="G35" s="14">
        <v>6</v>
      </c>
      <c r="H35" s="339">
        <v>5</v>
      </c>
      <c r="I35" s="61"/>
      <c r="J35" s="5"/>
    </row>
    <row r="36" spans="1:10" ht="20.100000000000001" customHeight="1">
      <c r="A36" s="435" t="s">
        <v>317</v>
      </c>
      <c r="B36" s="436"/>
      <c r="C36" s="436"/>
      <c r="D36" s="14">
        <v>22</v>
      </c>
      <c r="E36" s="14">
        <v>29</v>
      </c>
      <c r="F36" s="14">
        <v>45</v>
      </c>
      <c r="G36" s="14">
        <v>45</v>
      </c>
      <c r="H36" s="339">
        <v>40</v>
      </c>
      <c r="I36" s="61"/>
      <c r="J36" s="5"/>
    </row>
    <row r="37" spans="1:10" ht="20.100000000000001" customHeight="1">
      <c r="A37" s="435" t="s">
        <v>318</v>
      </c>
      <c r="B37" s="436"/>
      <c r="C37" s="436"/>
      <c r="D37" s="14">
        <v>5</v>
      </c>
      <c r="E37" s="14">
        <v>5</v>
      </c>
      <c r="F37" s="14">
        <v>5</v>
      </c>
      <c r="G37" s="14">
        <v>4</v>
      </c>
      <c r="H37" s="339">
        <v>5</v>
      </c>
      <c r="I37" s="61"/>
      <c r="J37" s="5"/>
    </row>
    <row r="38" spans="1:10" ht="20.100000000000001" customHeight="1">
      <c r="A38" s="435" t="s">
        <v>319</v>
      </c>
      <c r="B38" s="436"/>
      <c r="C38" s="436"/>
      <c r="D38" s="14">
        <v>26</v>
      </c>
      <c r="E38" s="14">
        <v>24</v>
      </c>
      <c r="F38" s="14">
        <v>25</v>
      </c>
      <c r="G38" s="14">
        <v>18</v>
      </c>
      <c r="H38" s="339">
        <v>22</v>
      </c>
      <c r="I38" s="61"/>
      <c r="J38" s="5"/>
    </row>
    <row r="39" spans="1:10" ht="20.100000000000001" customHeight="1" thickBot="1">
      <c r="A39" s="431" t="s">
        <v>320</v>
      </c>
      <c r="B39" s="432"/>
      <c r="C39" s="432"/>
      <c r="D39" s="17">
        <v>0</v>
      </c>
      <c r="E39" s="17">
        <v>0</v>
      </c>
      <c r="F39" s="17">
        <v>0</v>
      </c>
      <c r="G39" s="17">
        <v>0</v>
      </c>
      <c r="H39" s="343">
        <v>0</v>
      </c>
      <c r="I39" s="61"/>
      <c r="J39" s="61"/>
    </row>
    <row r="40" spans="1:10" ht="15" customHeight="1">
      <c r="B40" s="5"/>
      <c r="C40" s="5"/>
      <c r="D40" s="5"/>
      <c r="E40" s="5"/>
      <c r="F40" s="5"/>
      <c r="G40" s="44"/>
      <c r="H40" s="44" t="s">
        <v>60</v>
      </c>
      <c r="I40" s="5"/>
      <c r="J40" s="5"/>
    </row>
    <row r="41" spans="1:10" ht="17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7.100000000000001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7.100000000000001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7.100000000000001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</sheetData>
  <sheetProtection selectLockedCells="1" selectUnlockedCells="1"/>
  <mergeCells count="21"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  <mergeCell ref="A39:C39"/>
    <mergeCell ref="A31:C31"/>
    <mergeCell ref="A36:C36"/>
    <mergeCell ref="B35:C35"/>
    <mergeCell ref="B34:C34"/>
    <mergeCell ref="B33:C33"/>
    <mergeCell ref="A37:C3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20.100000000000001" customHeight="1"/>
  <cols>
    <col min="1" max="1" width="16.875" style="107" customWidth="1"/>
    <col min="2" max="6" width="14.875" style="107" customWidth="1"/>
    <col min="7" max="16384" width="9" style="107"/>
  </cols>
  <sheetData>
    <row r="1" spans="1:6" ht="5.0999999999999996" customHeight="1">
      <c r="A1" s="106"/>
      <c r="F1" s="108"/>
    </row>
    <row r="2" spans="1:6" ht="15" customHeight="1">
      <c r="A2" s="106" t="s">
        <v>306</v>
      </c>
      <c r="F2" s="108" t="s">
        <v>50</v>
      </c>
    </row>
    <row r="3" spans="1:6" ht="24.95" customHeight="1">
      <c r="A3" s="109" t="s">
        <v>123</v>
      </c>
      <c r="B3" s="110" t="s">
        <v>124</v>
      </c>
      <c r="C3" s="110" t="s">
        <v>68</v>
      </c>
      <c r="D3" s="110" t="s">
        <v>3</v>
      </c>
      <c r="E3" s="110" t="s">
        <v>4</v>
      </c>
      <c r="F3" s="111" t="s">
        <v>125</v>
      </c>
    </row>
    <row r="4" spans="1:6" ht="6" customHeight="1">
      <c r="A4" s="112"/>
      <c r="B4" s="113"/>
      <c r="C4" s="114"/>
      <c r="D4" s="114"/>
      <c r="E4" s="114"/>
      <c r="F4" s="115"/>
    </row>
    <row r="5" spans="1:6" ht="20.100000000000001" customHeight="1">
      <c r="A5" s="116" t="s">
        <v>361</v>
      </c>
      <c r="B5" s="117">
        <v>70438</v>
      </c>
      <c r="C5" s="118">
        <f t="shared" ref="C5:C39" si="0">SUM(D5:E5)</f>
        <v>726</v>
      </c>
      <c r="D5" s="118">
        <v>455</v>
      </c>
      <c r="E5" s="118">
        <v>271</v>
      </c>
      <c r="F5" s="269" t="s">
        <v>363</v>
      </c>
    </row>
    <row r="6" spans="1:6" ht="20.100000000000001" customHeight="1">
      <c r="A6" s="116" t="s">
        <v>126</v>
      </c>
      <c r="B6" s="117">
        <v>73190</v>
      </c>
      <c r="C6" s="118">
        <f t="shared" si="0"/>
        <v>744</v>
      </c>
      <c r="D6" s="118">
        <v>469</v>
      </c>
      <c r="E6" s="118">
        <v>275</v>
      </c>
      <c r="F6" s="120">
        <f t="shared" ref="F6:F39" si="1">C6-C5</f>
        <v>18</v>
      </c>
    </row>
    <row r="7" spans="1:6" ht="20.100000000000001" customHeight="1">
      <c r="A7" s="116" t="s">
        <v>127</v>
      </c>
      <c r="B7" s="117">
        <v>74745</v>
      </c>
      <c r="C7" s="118">
        <f t="shared" si="0"/>
        <v>734</v>
      </c>
      <c r="D7" s="118">
        <v>468</v>
      </c>
      <c r="E7" s="118">
        <v>266</v>
      </c>
      <c r="F7" s="120">
        <f t="shared" si="1"/>
        <v>-10</v>
      </c>
    </row>
    <row r="8" spans="1:6" ht="20.100000000000001" customHeight="1">
      <c r="A8" s="116" t="s">
        <v>128</v>
      </c>
      <c r="B8" s="117">
        <v>77712</v>
      </c>
      <c r="C8" s="118">
        <f t="shared" si="0"/>
        <v>742</v>
      </c>
      <c r="D8" s="118">
        <v>478</v>
      </c>
      <c r="E8" s="118">
        <v>264</v>
      </c>
      <c r="F8" s="120">
        <f t="shared" si="1"/>
        <v>8</v>
      </c>
    </row>
    <row r="9" spans="1:6" ht="20.100000000000001" customHeight="1">
      <c r="A9" s="116" t="s">
        <v>129</v>
      </c>
      <c r="B9" s="117">
        <v>79934</v>
      </c>
      <c r="C9" s="118">
        <f t="shared" si="0"/>
        <v>732</v>
      </c>
      <c r="D9" s="118">
        <v>472</v>
      </c>
      <c r="E9" s="118">
        <v>260</v>
      </c>
      <c r="F9" s="120">
        <f t="shared" si="1"/>
        <v>-10</v>
      </c>
    </row>
    <row r="10" spans="1:6" ht="20.100000000000001" customHeight="1">
      <c r="A10" s="116" t="s">
        <v>130</v>
      </c>
      <c r="B10" s="117">
        <v>82760</v>
      </c>
      <c r="C10" s="118">
        <f t="shared" si="0"/>
        <v>734</v>
      </c>
      <c r="D10" s="118">
        <v>473</v>
      </c>
      <c r="E10" s="118">
        <v>261</v>
      </c>
      <c r="F10" s="120">
        <f t="shared" si="1"/>
        <v>2</v>
      </c>
    </row>
    <row r="11" spans="1:6" ht="20.100000000000001" customHeight="1">
      <c r="A11" s="116" t="s">
        <v>131</v>
      </c>
      <c r="B11" s="117">
        <v>85732</v>
      </c>
      <c r="C11" s="118">
        <f t="shared" si="0"/>
        <v>761</v>
      </c>
      <c r="D11" s="118">
        <v>492</v>
      </c>
      <c r="E11" s="118">
        <v>269</v>
      </c>
      <c r="F11" s="120">
        <f t="shared" si="1"/>
        <v>27</v>
      </c>
    </row>
    <row r="12" spans="1:6" ht="20.100000000000001" customHeight="1">
      <c r="A12" s="116" t="s">
        <v>132</v>
      </c>
      <c r="B12" s="117">
        <v>87296</v>
      </c>
      <c r="C12" s="118">
        <f t="shared" si="0"/>
        <v>774</v>
      </c>
      <c r="D12" s="118">
        <v>497</v>
      </c>
      <c r="E12" s="118">
        <v>277</v>
      </c>
      <c r="F12" s="119">
        <f t="shared" si="1"/>
        <v>13</v>
      </c>
    </row>
    <row r="13" spans="1:6" ht="20.100000000000001" customHeight="1">
      <c r="A13" s="116" t="s">
        <v>133</v>
      </c>
      <c r="B13" s="117">
        <v>88340</v>
      </c>
      <c r="C13" s="118">
        <f t="shared" si="0"/>
        <v>787</v>
      </c>
      <c r="D13" s="118">
        <v>506</v>
      </c>
      <c r="E13" s="118">
        <v>281</v>
      </c>
      <c r="F13" s="119">
        <f t="shared" si="1"/>
        <v>13</v>
      </c>
    </row>
    <row r="14" spans="1:6" ht="20.100000000000001" customHeight="1">
      <c r="A14" s="116" t="s">
        <v>134</v>
      </c>
      <c r="B14" s="117">
        <v>89047</v>
      </c>
      <c r="C14" s="118">
        <f t="shared" si="0"/>
        <v>799</v>
      </c>
      <c r="D14" s="118">
        <v>512</v>
      </c>
      <c r="E14" s="118">
        <v>287</v>
      </c>
      <c r="F14" s="119">
        <f t="shared" si="1"/>
        <v>12</v>
      </c>
    </row>
    <row r="15" spans="1:6" ht="20.100000000000001" customHeight="1">
      <c r="A15" s="116" t="s">
        <v>135</v>
      </c>
      <c r="B15" s="117">
        <v>90666</v>
      </c>
      <c r="C15" s="118">
        <f t="shared" si="0"/>
        <v>805</v>
      </c>
      <c r="D15" s="118">
        <v>518</v>
      </c>
      <c r="E15" s="118">
        <v>287</v>
      </c>
      <c r="F15" s="119">
        <f t="shared" si="1"/>
        <v>6</v>
      </c>
    </row>
    <row r="16" spans="1:6" ht="20.100000000000001" customHeight="1">
      <c r="A16" s="116" t="s">
        <v>136</v>
      </c>
      <c r="B16" s="117">
        <v>92178</v>
      </c>
      <c r="C16" s="118">
        <f t="shared" si="0"/>
        <v>819</v>
      </c>
      <c r="D16" s="118">
        <v>530</v>
      </c>
      <c r="E16" s="118">
        <v>289</v>
      </c>
      <c r="F16" s="119">
        <f t="shared" si="1"/>
        <v>14</v>
      </c>
    </row>
    <row r="17" spans="1:6" ht="20.100000000000001" customHeight="1">
      <c r="A17" s="116" t="s">
        <v>137</v>
      </c>
      <c r="B17" s="117">
        <v>93779</v>
      </c>
      <c r="C17" s="118">
        <f t="shared" si="0"/>
        <v>828</v>
      </c>
      <c r="D17" s="118">
        <v>538</v>
      </c>
      <c r="E17" s="118">
        <v>290</v>
      </c>
      <c r="F17" s="119">
        <f t="shared" si="1"/>
        <v>9</v>
      </c>
    </row>
    <row r="18" spans="1:6" ht="20.100000000000001" customHeight="1">
      <c r="A18" s="116" t="s">
        <v>138</v>
      </c>
      <c r="B18" s="117">
        <v>94721</v>
      </c>
      <c r="C18" s="118">
        <f t="shared" si="0"/>
        <v>841</v>
      </c>
      <c r="D18" s="118">
        <v>549</v>
      </c>
      <c r="E18" s="118">
        <v>292</v>
      </c>
      <c r="F18" s="119">
        <f t="shared" si="1"/>
        <v>13</v>
      </c>
    </row>
    <row r="19" spans="1:6" ht="20.100000000000001" customHeight="1">
      <c r="A19" s="116" t="s">
        <v>139</v>
      </c>
      <c r="B19" s="117">
        <v>95920</v>
      </c>
      <c r="C19" s="118">
        <f t="shared" si="0"/>
        <v>842</v>
      </c>
      <c r="D19" s="118">
        <v>551</v>
      </c>
      <c r="E19" s="118">
        <v>291</v>
      </c>
      <c r="F19" s="119">
        <f t="shared" si="1"/>
        <v>1</v>
      </c>
    </row>
    <row r="20" spans="1:6" ht="20.100000000000001" customHeight="1">
      <c r="A20" s="116" t="s">
        <v>140</v>
      </c>
      <c r="B20" s="117">
        <v>97500</v>
      </c>
      <c r="C20" s="118">
        <f t="shared" si="0"/>
        <v>850</v>
      </c>
      <c r="D20" s="118">
        <v>553</v>
      </c>
      <c r="E20" s="118">
        <v>297</v>
      </c>
      <c r="F20" s="119">
        <f t="shared" si="1"/>
        <v>8</v>
      </c>
    </row>
    <row r="21" spans="1:6" ht="20.100000000000001" customHeight="1">
      <c r="A21" s="116" t="s">
        <v>141</v>
      </c>
      <c r="B21" s="117">
        <v>98722</v>
      </c>
      <c r="C21" s="118">
        <f t="shared" si="0"/>
        <v>850</v>
      </c>
      <c r="D21" s="118">
        <v>551</v>
      </c>
      <c r="E21" s="118">
        <v>299</v>
      </c>
      <c r="F21" s="119">
        <f t="shared" si="1"/>
        <v>0</v>
      </c>
    </row>
    <row r="22" spans="1:6" ht="20.100000000000001" customHeight="1">
      <c r="A22" s="116" t="s">
        <v>142</v>
      </c>
      <c r="B22" s="117">
        <v>100200</v>
      </c>
      <c r="C22" s="118">
        <f t="shared" si="0"/>
        <v>866</v>
      </c>
      <c r="D22" s="118">
        <v>560</v>
      </c>
      <c r="E22" s="118">
        <v>306</v>
      </c>
      <c r="F22" s="119">
        <f t="shared" si="1"/>
        <v>16</v>
      </c>
    </row>
    <row r="23" spans="1:6" ht="20.100000000000001" customHeight="1">
      <c r="A23" s="116" t="s">
        <v>143</v>
      </c>
      <c r="B23" s="117">
        <v>101591</v>
      </c>
      <c r="C23" s="118">
        <f t="shared" si="0"/>
        <v>871</v>
      </c>
      <c r="D23" s="118">
        <v>564</v>
      </c>
      <c r="E23" s="118">
        <v>307</v>
      </c>
      <c r="F23" s="119">
        <f t="shared" si="1"/>
        <v>5</v>
      </c>
    </row>
    <row r="24" spans="1:6" ht="20.100000000000001" customHeight="1">
      <c r="A24" s="116" t="s">
        <v>144</v>
      </c>
      <c r="B24" s="117">
        <v>103413</v>
      </c>
      <c r="C24" s="118">
        <f t="shared" si="0"/>
        <v>862</v>
      </c>
      <c r="D24" s="118">
        <v>552</v>
      </c>
      <c r="E24" s="118">
        <v>310</v>
      </c>
      <c r="F24" s="120">
        <f t="shared" si="1"/>
        <v>-9</v>
      </c>
    </row>
    <row r="25" spans="1:6" ht="20.100000000000001" customHeight="1">
      <c r="A25" s="116" t="s">
        <v>145</v>
      </c>
      <c r="B25" s="117">
        <v>104307</v>
      </c>
      <c r="C25" s="118">
        <f t="shared" si="0"/>
        <v>867</v>
      </c>
      <c r="D25" s="118">
        <v>554</v>
      </c>
      <c r="E25" s="118">
        <v>313</v>
      </c>
      <c r="F25" s="120">
        <f t="shared" si="1"/>
        <v>5</v>
      </c>
    </row>
    <row r="26" spans="1:6" ht="20.100000000000001" customHeight="1">
      <c r="A26" s="116" t="s">
        <v>146</v>
      </c>
      <c r="B26" s="117">
        <v>104707</v>
      </c>
      <c r="C26" s="118">
        <f t="shared" si="0"/>
        <v>871</v>
      </c>
      <c r="D26" s="118">
        <v>556</v>
      </c>
      <c r="E26" s="118">
        <v>315</v>
      </c>
      <c r="F26" s="120">
        <f t="shared" si="1"/>
        <v>4</v>
      </c>
    </row>
    <row r="27" spans="1:6" ht="20.100000000000001" customHeight="1">
      <c r="A27" s="116" t="s">
        <v>147</v>
      </c>
      <c r="B27" s="117">
        <v>105532</v>
      </c>
      <c r="C27" s="118">
        <f t="shared" si="0"/>
        <v>866</v>
      </c>
      <c r="D27" s="118">
        <v>551</v>
      </c>
      <c r="E27" s="118">
        <v>315</v>
      </c>
      <c r="F27" s="120">
        <f t="shared" si="1"/>
        <v>-5</v>
      </c>
    </row>
    <row r="28" spans="1:6" ht="20.100000000000001" customHeight="1">
      <c r="A28" s="116" t="s">
        <v>148</v>
      </c>
      <c r="B28" s="117">
        <v>106270</v>
      </c>
      <c r="C28" s="118">
        <f t="shared" si="0"/>
        <v>867</v>
      </c>
      <c r="D28" s="118">
        <v>541</v>
      </c>
      <c r="E28" s="118">
        <v>326</v>
      </c>
      <c r="F28" s="120">
        <f t="shared" si="1"/>
        <v>1</v>
      </c>
    </row>
    <row r="29" spans="1:6" ht="20.100000000000001" customHeight="1">
      <c r="A29" s="116" t="s">
        <v>149</v>
      </c>
      <c r="B29" s="117">
        <v>107026</v>
      </c>
      <c r="C29" s="118">
        <f t="shared" si="0"/>
        <v>853</v>
      </c>
      <c r="D29" s="118">
        <v>529</v>
      </c>
      <c r="E29" s="118">
        <v>324</v>
      </c>
      <c r="F29" s="120">
        <f t="shared" si="1"/>
        <v>-14</v>
      </c>
    </row>
    <row r="30" spans="1:6" ht="20.100000000000001" customHeight="1">
      <c r="A30" s="116" t="s">
        <v>150</v>
      </c>
      <c r="B30" s="117">
        <v>107980</v>
      </c>
      <c r="C30" s="118">
        <f t="shared" si="0"/>
        <v>850</v>
      </c>
      <c r="D30" s="118">
        <v>525</v>
      </c>
      <c r="E30" s="118">
        <v>325</v>
      </c>
      <c r="F30" s="120">
        <f t="shared" si="1"/>
        <v>-3</v>
      </c>
    </row>
    <row r="31" spans="1:6" ht="20.100000000000001" customHeight="1">
      <c r="A31" s="116" t="s">
        <v>151</v>
      </c>
      <c r="B31" s="117">
        <v>108707</v>
      </c>
      <c r="C31" s="118">
        <f t="shared" si="0"/>
        <v>835</v>
      </c>
      <c r="D31" s="118">
        <v>517</v>
      </c>
      <c r="E31" s="118">
        <v>318</v>
      </c>
      <c r="F31" s="120">
        <f t="shared" si="1"/>
        <v>-15</v>
      </c>
    </row>
    <row r="32" spans="1:6" ht="20.100000000000001" customHeight="1">
      <c r="A32" s="116" t="s">
        <v>152</v>
      </c>
      <c r="B32" s="117">
        <v>109373</v>
      </c>
      <c r="C32" s="118">
        <f t="shared" si="0"/>
        <v>815</v>
      </c>
      <c r="D32" s="118">
        <v>499</v>
      </c>
      <c r="E32" s="118">
        <v>316</v>
      </c>
      <c r="F32" s="120">
        <f t="shared" si="1"/>
        <v>-20</v>
      </c>
    </row>
    <row r="33" spans="1:6" ht="20.100000000000001" customHeight="1">
      <c r="A33" s="116" t="s">
        <v>153</v>
      </c>
      <c r="B33" s="117">
        <v>110285</v>
      </c>
      <c r="C33" s="118">
        <f t="shared" si="0"/>
        <v>806</v>
      </c>
      <c r="D33" s="118">
        <v>491</v>
      </c>
      <c r="E33" s="118">
        <v>315</v>
      </c>
      <c r="F33" s="120">
        <f t="shared" si="1"/>
        <v>-9</v>
      </c>
    </row>
    <row r="34" spans="1:6" s="121" customFormat="1" ht="20.100000000000001" customHeight="1">
      <c r="A34" s="116" t="s">
        <v>154</v>
      </c>
      <c r="B34" s="117">
        <v>110894</v>
      </c>
      <c r="C34" s="118">
        <f t="shared" si="0"/>
        <v>801</v>
      </c>
      <c r="D34" s="118">
        <v>481</v>
      </c>
      <c r="E34" s="118">
        <v>320</v>
      </c>
      <c r="F34" s="120">
        <f t="shared" si="1"/>
        <v>-5</v>
      </c>
    </row>
    <row r="35" spans="1:6" s="121" customFormat="1" ht="20.100000000000001" customHeight="1">
      <c r="A35" s="116" t="s">
        <v>155</v>
      </c>
      <c r="B35" s="117">
        <v>111463</v>
      </c>
      <c r="C35" s="118">
        <f t="shared" si="0"/>
        <v>797</v>
      </c>
      <c r="D35" s="118">
        <v>480</v>
      </c>
      <c r="E35" s="118">
        <v>317</v>
      </c>
      <c r="F35" s="120">
        <f t="shared" si="1"/>
        <v>-4</v>
      </c>
    </row>
    <row r="36" spans="1:6" s="121" customFormat="1" ht="20.100000000000001" customHeight="1">
      <c r="A36" s="116" t="s">
        <v>280</v>
      </c>
      <c r="B36" s="117">
        <v>112413</v>
      </c>
      <c r="C36" s="118">
        <f t="shared" si="0"/>
        <v>799</v>
      </c>
      <c r="D36" s="118">
        <v>475</v>
      </c>
      <c r="E36" s="118">
        <v>324</v>
      </c>
      <c r="F36" s="120">
        <f t="shared" si="1"/>
        <v>2</v>
      </c>
    </row>
    <row r="37" spans="1:6" s="121" customFormat="1" ht="20.100000000000001" customHeight="1">
      <c r="A37" s="116" t="s">
        <v>325</v>
      </c>
      <c r="B37" s="117">
        <v>113752</v>
      </c>
      <c r="C37" s="118">
        <f t="shared" si="0"/>
        <v>794</v>
      </c>
      <c r="D37" s="118">
        <v>461</v>
      </c>
      <c r="E37" s="118">
        <v>333</v>
      </c>
      <c r="F37" s="120">
        <f t="shared" si="1"/>
        <v>-5</v>
      </c>
    </row>
    <row r="38" spans="1:6" s="121" customFormat="1" ht="20.100000000000001" customHeight="1">
      <c r="A38" s="116" t="s">
        <v>326</v>
      </c>
      <c r="B38" s="24">
        <v>113893</v>
      </c>
      <c r="C38" s="2">
        <f t="shared" si="0"/>
        <v>795</v>
      </c>
      <c r="D38" s="2">
        <v>461</v>
      </c>
      <c r="E38" s="2">
        <v>334</v>
      </c>
      <c r="F38" s="120">
        <f t="shared" si="1"/>
        <v>1</v>
      </c>
    </row>
    <row r="39" spans="1:6" s="121" customFormat="1" ht="20.100000000000001" customHeight="1">
      <c r="A39" s="116" t="s">
        <v>348</v>
      </c>
      <c r="B39" s="24">
        <v>113974</v>
      </c>
      <c r="C39" s="2">
        <f t="shared" si="0"/>
        <v>797</v>
      </c>
      <c r="D39" s="2">
        <v>467</v>
      </c>
      <c r="E39" s="2">
        <v>330</v>
      </c>
      <c r="F39" s="268">
        <f t="shared" si="1"/>
        <v>2</v>
      </c>
    </row>
    <row r="40" spans="1:6" s="121" customFormat="1" ht="20.100000000000001" customHeight="1">
      <c r="A40" s="472" t="s">
        <v>362</v>
      </c>
      <c r="B40" s="473">
        <v>113580</v>
      </c>
      <c r="C40" s="474">
        <v>801</v>
      </c>
      <c r="D40" s="474">
        <v>468</v>
      </c>
      <c r="E40" s="474">
        <v>333</v>
      </c>
      <c r="F40" s="475">
        <f t="shared" ref="F40" si="2">C40-C39</f>
        <v>4</v>
      </c>
    </row>
    <row r="41" spans="1:6" ht="6" customHeight="1">
      <c r="A41" s="122"/>
      <c r="B41" s="123"/>
      <c r="C41" s="124"/>
      <c r="D41" s="124"/>
      <c r="E41" s="124"/>
      <c r="F41" s="125"/>
    </row>
    <row r="42" spans="1:6" ht="15" customHeight="1">
      <c r="A42" s="106" t="s">
        <v>156</v>
      </c>
      <c r="F42" s="108" t="s">
        <v>157</v>
      </c>
    </row>
    <row r="43" spans="1:6" ht="15" customHeight="1">
      <c r="A43" s="106" t="s">
        <v>158</v>
      </c>
    </row>
    <row r="44" spans="1:6" ht="15" customHeight="1"/>
  </sheetData>
  <sheetProtection selectLockedCells="1" selectUnlockedCells="1"/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view="pageBreakPreview" zoomScaleNormal="100" zoomScaleSheetLayoutView="100" workbookViewId="0">
      <selection activeCell="A2" sqref="A2"/>
    </sheetView>
  </sheetViews>
  <sheetFormatPr defaultRowHeight="15" customHeight="1"/>
  <cols>
    <col min="1" max="2" width="1.875" style="127" customWidth="1"/>
    <col min="3" max="3" width="20.25" style="127" customWidth="1"/>
    <col min="4" max="6" width="10.875" style="127" customWidth="1"/>
    <col min="7" max="7" width="10.875" style="173" customWidth="1"/>
    <col min="8" max="8" width="10.875" style="127" customWidth="1"/>
    <col min="9" max="9" width="10.875" style="174" customWidth="1"/>
    <col min="10" max="16384" width="9" style="127"/>
  </cols>
  <sheetData>
    <row r="1" spans="1:10" ht="5.0999999999999996" customHeight="1">
      <c r="A1" s="126"/>
      <c r="B1" s="126"/>
      <c r="D1" s="128"/>
      <c r="E1" s="128"/>
      <c r="F1" s="128"/>
      <c r="G1" s="129"/>
      <c r="H1" s="128"/>
      <c r="I1" s="130"/>
      <c r="J1" s="128"/>
    </row>
    <row r="2" spans="1:10" ht="15" customHeight="1" thickBot="1">
      <c r="A2" s="131" t="s">
        <v>364</v>
      </c>
      <c r="B2" s="126"/>
      <c r="E2" s="128"/>
      <c r="F2" s="128"/>
      <c r="G2" s="129"/>
      <c r="H2" s="128"/>
      <c r="I2" s="130" t="s">
        <v>159</v>
      </c>
      <c r="J2" s="128"/>
    </row>
    <row r="3" spans="1:10" ht="24.75" customHeight="1" thickBot="1">
      <c r="A3" s="458" t="s">
        <v>160</v>
      </c>
      <c r="B3" s="459"/>
      <c r="C3" s="459"/>
      <c r="D3" s="455" t="s">
        <v>161</v>
      </c>
      <c r="E3" s="463" t="s">
        <v>162</v>
      </c>
      <c r="F3" s="455" t="s">
        <v>163</v>
      </c>
      <c r="G3" s="455"/>
      <c r="H3" s="456" t="s">
        <v>164</v>
      </c>
      <c r="I3" s="457"/>
      <c r="J3" s="132"/>
    </row>
    <row r="4" spans="1:10" ht="24.75" customHeight="1">
      <c r="A4" s="460"/>
      <c r="B4" s="461"/>
      <c r="C4" s="461"/>
      <c r="D4" s="462"/>
      <c r="E4" s="464"/>
      <c r="F4" s="133" t="s">
        <v>165</v>
      </c>
      <c r="G4" s="134" t="s">
        <v>166</v>
      </c>
      <c r="H4" s="133" t="s">
        <v>165</v>
      </c>
      <c r="I4" s="135" t="s">
        <v>166</v>
      </c>
      <c r="J4" s="132"/>
    </row>
    <row r="5" spans="1:10" ht="5.25" customHeight="1">
      <c r="A5" s="136"/>
      <c r="B5" s="137"/>
      <c r="C5" s="137"/>
      <c r="D5" s="283"/>
      <c r="E5" s="284"/>
      <c r="F5" s="285"/>
      <c r="G5" s="286"/>
      <c r="H5" s="285"/>
      <c r="I5" s="287"/>
      <c r="J5" s="132"/>
    </row>
    <row r="6" spans="1:10" ht="15.75" customHeight="1">
      <c r="A6" s="452" t="s">
        <v>167</v>
      </c>
      <c r="B6" s="453"/>
      <c r="C6" s="453"/>
      <c r="D6" s="143">
        <f>SUM(D7:D16)</f>
        <v>99</v>
      </c>
      <c r="E6" s="144"/>
      <c r="F6" s="145">
        <f>SUM(F7:F16)</f>
        <v>49</v>
      </c>
      <c r="G6" s="146">
        <f t="shared" ref="G6:G16" si="0">F6/D6*100</f>
        <v>49.494949494949495</v>
      </c>
      <c r="H6" s="145">
        <f>SUM(H7:H16)</f>
        <v>50</v>
      </c>
      <c r="I6" s="147">
        <f>H6/D6*100</f>
        <v>50.505050505050505</v>
      </c>
      <c r="J6" s="132"/>
    </row>
    <row r="7" spans="1:10" ht="15.75" customHeight="1">
      <c r="A7" s="270"/>
      <c r="B7" s="271"/>
      <c r="C7" s="150" t="s">
        <v>371</v>
      </c>
      <c r="D7" s="151">
        <f>F7+H7</f>
        <v>2</v>
      </c>
      <c r="E7" s="344" t="s">
        <v>339</v>
      </c>
      <c r="F7" s="153">
        <v>1</v>
      </c>
      <c r="G7" s="154">
        <f>F7/D7*100</f>
        <v>50</v>
      </c>
      <c r="H7" s="153">
        <v>1</v>
      </c>
      <c r="I7" s="156">
        <f>H7/D7*100</f>
        <v>50</v>
      </c>
      <c r="J7" s="132"/>
    </row>
    <row r="8" spans="1:10" ht="14.25" customHeight="1">
      <c r="A8" s="148"/>
      <c r="B8" s="149"/>
      <c r="C8" s="150" t="s">
        <v>169</v>
      </c>
      <c r="D8" s="151">
        <f t="shared" ref="D8:D49" si="1">F8+H8</f>
        <v>11</v>
      </c>
      <c r="E8" s="152">
        <v>41.2</v>
      </c>
      <c r="F8" s="153">
        <v>5</v>
      </c>
      <c r="G8" s="154">
        <f t="shared" si="0"/>
        <v>45.454545454545453</v>
      </c>
      <c r="H8" s="153">
        <v>6</v>
      </c>
      <c r="I8" s="156">
        <f>H8/D8*100</f>
        <v>54.54545454545454</v>
      </c>
      <c r="J8" s="132"/>
    </row>
    <row r="9" spans="1:10" ht="14.25" customHeight="1">
      <c r="A9" s="148"/>
      <c r="B9" s="149"/>
      <c r="C9" s="150" t="s">
        <v>328</v>
      </c>
      <c r="D9" s="151">
        <f t="shared" si="1"/>
        <v>6</v>
      </c>
      <c r="E9" s="152">
        <v>52.5</v>
      </c>
      <c r="F9" s="153">
        <v>4</v>
      </c>
      <c r="G9" s="154">
        <f t="shared" si="0"/>
        <v>66.666666666666657</v>
      </c>
      <c r="H9" s="153">
        <v>2</v>
      </c>
      <c r="I9" s="156">
        <f>H9/D9*100</f>
        <v>33.333333333333329</v>
      </c>
      <c r="J9" s="132"/>
    </row>
    <row r="10" spans="1:10" ht="14.25" customHeight="1">
      <c r="A10" s="148"/>
      <c r="B10" s="149"/>
      <c r="C10" s="150" t="s">
        <v>171</v>
      </c>
      <c r="D10" s="151">
        <f t="shared" si="1"/>
        <v>19</v>
      </c>
      <c r="E10" s="155">
        <v>39.4</v>
      </c>
      <c r="F10" s="153">
        <v>8</v>
      </c>
      <c r="G10" s="154">
        <f t="shared" si="0"/>
        <v>42.105263157894733</v>
      </c>
      <c r="H10" s="345">
        <v>11</v>
      </c>
      <c r="I10" s="156">
        <f t="shared" ref="I10:I16" si="2">H10/D10*100</f>
        <v>57.894736842105267</v>
      </c>
      <c r="J10" s="132"/>
    </row>
    <row r="11" spans="1:10" ht="14.25" customHeight="1">
      <c r="A11" s="148"/>
      <c r="B11" s="149"/>
      <c r="C11" s="150" t="s">
        <v>172</v>
      </c>
      <c r="D11" s="151">
        <f t="shared" si="1"/>
        <v>3</v>
      </c>
      <c r="E11" s="155">
        <v>50.3</v>
      </c>
      <c r="F11" s="153">
        <v>1</v>
      </c>
      <c r="G11" s="154">
        <f t="shared" si="0"/>
        <v>33.333333333333329</v>
      </c>
      <c r="H11" s="153">
        <v>2</v>
      </c>
      <c r="I11" s="156">
        <f t="shared" si="2"/>
        <v>66.666666666666657</v>
      </c>
      <c r="J11" s="132"/>
    </row>
    <row r="12" spans="1:10" ht="14.25" customHeight="1">
      <c r="A12" s="148"/>
      <c r="B12" s="149"/>
      <c r="C12" s="150" t="s">
        <v>173</v>
      </c>
      <c r="D12" s="151">
        <f t="shared" si="1"/>
        <v>8</v>
      </c>
      <c r="E12" s="155">
        <v>44</v>
      </c>
      <c r="F12" s="153">
        <v>4</v>
      </c>
      <c r="G12" s="154">
        <f t="shared" si="0"/>
        <v>50</v>
      </c>
      <c r="H12" s="346">
        <v>4</v>
      </c>
      <c r="I12" s="156">
        <f t="shared" si="2"/>
        <v>50</v>
      </c>
      <c r="J12" s="132"/>
    </row>
    <row r="13" spans="1:10" ht="14.25" customHeight="1">
      <c r="A13" s="148"/>
      <c r="B13" s="149"/>
      <c r="C13" s="150" t="s">
        <v>366</v>
      </c>
      <c r="D13" s="151">
        <f>F13+H13</f>
        <v>5</v>
      </c>
      <c r="E13" s="155">
        <v>39.4</v>
      </c>
      <c r="F13" s="153">
        <v>5</v>
      </c>
      <c r="G13" s="154">
        <f t="shared" si="0"/>
        <v>100</v>
      </c>
      <c r="H13" s="346">
        <v>0</v>
      </c>
      <c r="I13" s="156">
        <f t="shared" si="2"/>
        <v>0</v>
      </c>
      <c r="J13" s="132"/>
    </row>
    <row r="14" spans="1:10" ht="14.25" customHeight="1">
      <c r="A14" s="148"/>
      <c r="B14" s="149"/>
      <c r="C14" s="150" t="s">
        <v>174</v>
      </c>
      <c r="D14" s="151">
        <f t="shared" si="1"/>
        <v>15</v>
      </c>
      <c r="E14" s="155">
        <v>34.1</v>
      </c>
      <c r="F14" s="153">
        <v>6</v>
      </c>
      <c r="G14" s="154">
        <f t="shared" si="0"/>
        <v>40</v>
      </c>
      <c r="H14" s="153">
        <v>9</v>
      </c>
      <c r="I14" s="156">
        <f t="shared" si="2"/>
        <v>60</v>
      </c>
      <c r="J14" s="132"/>
    </row>
    <row r="15" spans="1:10" ht="14.25" customHeight="1">
      <c r="A15" s="148"/>
      <c r="B15" s="149"/>
      <c r="C15" s="150" t="s">
        <v>175</v>
      </c>
      <c r="D15" s="151">
        <f t="shared" si="1"/>
        <v>13</v>
      </c>
      <c r="E15" s="155">
        <v>30.6</v>
      </c>
      <c r="F15" s="153">
        <v>6</v>
      </c>
      <c r="G15" s="154">
        <f t="shared" si="0"/>
        <v>46.153846153846153</v>
      </c>
      <c r="H15" s="153">
        <v>7</v>
      </c>
      <c r="I15" s="156">
        <f t="shared" si="2"/>
        <v>53.846153846153847</v>
      </c>
      <c r="J15" s="132"/>
    </row>
    <row r="16" spans="1:10" ht="14.25" customHeight="1">
      <c r="A16" s="148"/>
      <c r="B16" s="149"/>
      <c r="C16" s="150" t="s">
        <v>176</v>
      </c>
      <c r="D16" s="151">
        <f t="shared" si="1"/>
        <v>17</v>
      </c>
      <c r="E16" s="155">
        <v>38</v>
      </c>
      <c r="F16" s="153">
        <v>9</v>
      </c>
      <c r="G16" s="154">
        <f t="shared" si="0"/>
        <v>52.941176470588239</v>
      </c>
      <c r="H16" s="153">
        <v>8</v>
      </c>
      <c r="I16" s="156">
        <f t="shared" si="2"/>
        <v>47.058823529411761</v>
      </c>
      <c r="J16" s="132"/>
    </row>
    <row r="17" spans="1:10" ht="10.5" customHeight="1">
      <c r="A17" s="148"/>
      <c r="B17" s="157"/>
      <c r="C17" s="158"/>
      <c r="D17" s="151"/>
      <c r="E17" s="155"/>
      <c r="F17" s="153"/>
      <c r="G17" s="146"/>
      <c r="H17" s="153"/>
      <c r="I17" s="147"/>
      <c r="J17" s="132"/>
    </row>
    <row r="18" spans="1:10" ht="15.75" customHeight="1">
      <c r="A18" s="452" t="s">
        <v>177</v>
      </c>
      <c r="B18" s="453"/>
      <c r="C18" s="453"/>
      <c r="D18" s="143">
        <f>SUM(D19:D24)</f>
        <v>45</v>
      </c>
      <c r="E18" s="152"/>
      <c r="F18" s="145">
        <f>SUM(F19:F24)</f>
        <v>32</v>
      </c>
      <c r="G18" s="146">
        <f t="shared" ref="G18:G24" si="3">F18/D18*100</f>
        <v>71.111111111111114</v>
      </c>
      <c r="H18" s="145">
        <f>SUM(H19:H24)</f>
        <v>13</v>
      </c>
      <c r="I18" s="147">
        <f t="shared" ref="I18:I24" si="4">H18/D18*100</f>
        <v>28.888888888888886</v>
      </c>
      <c r="J18" s="132"/>
    </row>
    <row r="19" spans="1:10" ht="14.25" customHeight="1">
      <c r="A19" s="148"/>
      <c r="B19" s="157"/>
      <c r="C19" s="150" t="s">
        <v>168</v>
      </c>
      <c r="D19" s="151">
        <f t="shared" si="1"/>
        <v>1</v>
      </c>
      <c r="E19" s="344" t="s">
        <v>339</v>
      </c>
      <c r="F19" s="153">
        <v>1</v>
      </c>
      <c r="G19" s="154">
        <f t="shared" si="3"/>
        <v>100</v>
      </c>
      <c r="H19" s="346">
        <v>0</v>
      </c>
      <c r="I19" s="156">
        <f t="shared" si="4"/>
        <v>0</v>
      </c>
      <c r="J19" s="132"/>
    </row>
    <row r="20" spans="1:10" ht="14.25" customHeight="1">
      <c r="A20" s="148"/>
      <c r="B20" s="149"/>
      <c r="C20" s="150" t="s">
        <v>178</v>
      </c>
      <c r="D20" s="151">
        <f t="shared" si="1"/>
        <v>12</v>
      </c>
      <c r="E20" s="155">
        <v>42.7</v>
      </c>
      <c r="F20" s="153">
        <v>7</v>
      </c>
      <c r="G20" s="154">
        <f t="shared" si="3"/>
        <v>58.333333333333336</v>
      </c>
      <c r="H20" s="153">
        <v>5</v>
      </c>
      <c r="I20" s="156">
        <f t="shared" si="4"/>
        <v>41.666666666666671</v>
      </c>
      <c r="J20" s="132"/>
    </row>
    <row r="21" spans="1:10" ht="14.25" customHeight="1">
      <c r="A21" s="148"/>
      <c r="B21" s="149"/>
      <c r="C21" s="150" t="s">
        <v>179</v>
      </c>
      <c r="D21" s="151">
        <f t="shared" si="1"/>
        <v>8</v>
      </c>
      <c r="E21" s="155">
        <v>35.9</v>
      </c>
      <c r="F21" s="153">
        <v>7</v>
      </c>
      <c r="G21" s="154">
        <f t="shared" si="3"/>
        <v>87.5</v>
      </c>
      <c r="H21" s="153">
        <v>1</v>
      </c>
      <c r="I21" s="156">
        <f t="shared" si="4"/>
        <v>12.5</v>
      </c>
      <c r="J21" s="132"/>
    </row>
    <row r="22" spans="1:10" ht="14.25" customHeight="1">
      <c r="A22" s="148"/>
      <c r="B22" s="149"/>
      <c r="C22" s="150" t="s">
        <v>180</v>
      </c>
      <c r="D22" s="151">
        <f t="shared" si="1"/>
        <v>5</v>
      </c>
      <c r="E22" s="155">
        <v>40.200000000000003</v>
      </c>
      <c r="F22" s="153">
        <v>2</v>
      </c>
      <c r="G22" s="154">
        <f t="shared" si="3"/>
        <v>40</v>
      </c>
      <c r="H22" s="153">
        <v>3</v>
      </c>
      <c r="I22" s="156">
        <f t="shared" si="4"/>
        <v>60</v>
      </c>
      <c r="J22" s="132"/>
    </row>
    <row r="23" spans="1:10" ht="14.25" customHeight="1">
      <c r="A23" s="148"/>
      <c r="B23" s="149"/>
      <c r="C23" s="150" t="s">
        <v>181</v>
      </c>
      <c r="D23" s="151">
        <f t="shared" si="1"/>
        <v>7</v>
      </c>
      <c r="E23" s="155">
        <v>35.299999999999997</v>
      </c>
      <c r="F23" s="153">
        <v>4</v>
      </c>
      <c r="G23" s="154">
        <f t="shared" si="3"/>
        <v>57.142857142857139</v>
      </c>
      <c r="H23" s="153">
        <v>3</v>
      </c>
      <c r="I23" s="156">
        <f t="shared" si="4"/>
        <v>42.857142857142854</v>
      </c>
      <c r="J23" s="132"/>
    </row>
    <row r="24" spans="1:10" ht="14.25" customHeight="1">
      <c r="A24" s="148"/>
      <c r="B24" s="149"/>
      <c r="C24" s="150" t="s">
        <v>182</v>
      </c>
      <c r="D24" s="151">
        <f t="shared" si="1"/>
        <v>12</v>
      </c>
      <c r="E24" s="155">
        <v>44.2</v>
      </c>
      <c r="F24" s="153">
        <v>11</v>
      </c>
      <c r="G24" s="154">
        <f t="shared" si="3"/>
        <v>91.666666666666657</v>
      </c>
      <c r="H24" s="346">
        <v>1</v>
      </c>
      <c r="I24" s="156">
        <f t="shared" si="4"/>
        <v>8.3333333333333321</v>
      </c>
      <c r="J24" s="132"/>
    </row>
    <row r="25" spans="1:10" ht="10.5" customHeight="1">
      <c r="A25" s="148"/>
      <c r="B25" s="157"/>
      <c r="C25" s="158"/>
      <c r="D25" s="151"/>
      <c r="E25" s="155"/>
      <c r="F25" s="153"/>
      <c r="G25" s="146"/>
      <c r="H25" s="153"/>
      <c r="I25" s="147"/>
      <c r="J25" s="132"/>
    </row>
    <row r="26" spans="1:10" ht="15.75" customHeight="1">
      <c r="A26" s="452" t="s">
        <v>183</v>
      </c>
      <c r="B26" s="453"/>
      <c r="C26" s="453"/>
      <c r="D26" s="143">
        <f>SUM(D27:D33)</f>
        <v>67</v>
      </c>
      <c r="E26" s="159"/>
      <c r="F26" s="145">
        <f>SUM(F27:F33)</f>
        <v>41</v>
      </c>
      <c r="G26" s="146">
        <f t="shared" ref="G26:G33" si="5">F26/D26*100</f>
        <v>61.194029850746269</v>
      </c>
      <c r="H26" s="145">
        <f>SUM(H27:H33)</f>
        <v>26</v>
      </c>
      <c r="I26" s="147">
        <f t="shared" ref="I26:I33" si="6">H26/D26*100</f>
        <v>38.805970149253731</v>
      </c>
      <c r="J26" s="132"/>
    </row>
    <row r="27" spans="1:10" ht="14.25" customHeight="1">
      <c r="A27" s="148"/>
      <c r="B27" s="149"/>
      <c r="C27" s="150" t="s">
        <v>168</v>
      </c>
      <c r="D27" s="151">
        <f t="shared" si="1"/>
        <v>2</v>
      </c>
      <c r="E27" s="344" t="s">
        <v>339</v>
      </c>
      <c r="F27" s="153">
        <v>1</v>
      </c>
      <c r="G27" s="154">
        <f t="shared" si="5"/>
        <v>50</v>
      </c>
      <c r="H27" s="346">
        <v>1</v>
      </c>
      <c r="I27" s="156">
        <f t="shared" si="6"/>
        <v>50</v>
      </c>
      <c r="J27" s="132"/>
    </row>
    <row r="28" spans="1:10" ht="14.25" customHeight="1">
      <c r="A28" s="148"/>
      <c r="B28" s="149"/>
      <c r="C28" s="150" t="s">
        <v>184</v>
      </c>
      <c r="D28" s="151">
        <f t="shared" si="1"/>
        <v>6</v>
      </c>
      <c r="E28" s="155">
        <v>39</v>
      </c>
      <c r="F28" s="153">
        <v>4</v>
      </c>
      <c r="G28" s="154">
        <f t="shared" si="5"/>
        <v>66.666666666666657</v>
      </c>
      <c r="H28" s="153">
        <v>2</v>
      </c>
      <c r="I28" s="156">
        <f t="shared" si="6"/>
        <v>33.333333333333329</v>
      </c>
      <c r="J28" s="132"/>
    </row>
    <row r="29" spans="1:10" ht="14.25" customHeight="1">
      <c r="A29" s="148"/>
      <c r="B29" s="149"/>
      <c r="C29" s="150" t="s">
        <v>185</v>
      </c>
      <c r="D29" s="151">
        <f t="shared" si="1"/>
        <v>26</v>
      </c>
      <c r="E29" s="155">
        <v>36</v>
      </c>
      <c r="F29" s="153">
        <v>8</v>
      </c>
      <c r="G29" s="154">
        <f t="shared" si="5"/>
        <v>30.76923076923077</v>
      </c>
      <c r="H29" s="153">
        <v>18</v>
      </c>
      <c r="I29" s="156">
        <f t="shared" si="6"/>
        <v>69.230769230769226</v>
      </c>
      <c r="J29" s="132"/>
    </row>
    <row r="30" spans="1:10" ht="14.25" customHeight="1">
      <c r="A30" s="148"/>
      <c r="B30" s="149"/>
      <c r="C30" s="150" t="s">
        <v>187</v>
      </c>
      <c r="D30" s="151">
        <f t="shared" si="1"/>
        <v>14</v>
      </c>
      <c r="E30" s="155">
        <v>40.1</v>
      </c>
      <c r="F30" s="153">
        <v>12</v>
      </c>
      <c r="G30" s="154">
        <f t="shared" si="5"/>
        <v>85.714285714285708</v>
      </c>
      <c r="H30" s="153">
        <v>2</v>
      </c>
      <c r="I30" s="156">
        <f t="shared" si="6"/>
        <v>14.285714285714285</v>
      </c>
      <c r="J30" s="132"/>
    </row>
    <row r="31" spans="1:10" ht="14.25" customHeight="1">
      <c r="A31" s="148"/>
      <c r="B31" s="149"/>
      <c r="C31" s="150" t="s">
        <v>188</v>
      </c>
      <c r="D31" s="151">
        <f t="shared" si="1"/>
        <v>5</v>
      </c>
      <c r="E31" s="155">
        <v>40.4</v>
      </c>
      <c r="F31" s="153">
        <v>4</v>
      </c>
      <c r="G31" s="154">
        <f t="shared" si="5"/>
        <v>80</v>
      </c>
      <c r="H31" s="153">
        <v>1</v>
      </c>
      <c r="I31" s="156">
        <f t="shared" si="6"/>
        <v>20</v>
      </c>
      <c r="J31" s="132"/>
    </row>
    <row r="32" spans="1:10" ht="14.25" customHeight="1">
      <c r="A32" s="148"/>
      <c r="B32" s="149"/>
      <c r="C32" s="150" t="s">
        <v>367</v>
      </c>
      <c r="D32" s="151">
        <f>F32+H32</f>
        <v>10</v>
      </c>
      <c r="E32" s="155">
        <v>36.9</v>
      </c>
      <c r="F32" s="153">
        <v>8</v>
      </c>
      <c r="G32" s="154">
        <f t="shared" si="5"/>
        <v>80</v>
      </c>
      <c r="H32" s="153">
        <v>2</v>
      </c>
      <c r="I32" s="156">
        <f t="shared" si="6"/>
        <v>20</v>
      </c>
      <c r="J32" s="132"/>
    </row>
    <row r="33" spans="1:10" ht="14.25" customHeight="1">
      <c r="A33" s="148"/>
      <c r="B33" s="149"/>
      <c r="C33" s="150" t="s">
        <v>368</v>
      </c>
      <c r="D33" s="151">
        <f>F33+H33</f>
        <v>4</v>
      </c>
      <c r="E33" s="155">
        <v>36</v>
      </c>
      <c r="F33" s="153">
        <v>4</v>
      </c>
      <c r="G33" s="154">
        <f t="shared" si="5"/>
        <v>100</v>
      </c>
      <c r="H33" s="153">
        <v>0</v>
      </c>
      <c r="I33" s="156">
        <f t="shared" si="6"/>
        <v>0</v>
      </c>
      <c r="J33" s="132"/>
    </row>
    <row r="34" spans="1:10" ht="10.5" customHeight="1">
      <c r="A34" s="148"/>
      <c r="B34" s="157"/>
      <c r="C34" s="158"/>
      <c r="D34" s="151"/>
      <c r="E34" s="155"/>
      <c r="F34" s="153"/>
      <c r="G34" s="146"/>
      <c r="H34" s="153"/>
      <c r="I34" s="147"/>
      <c r="J34" s="132"/>
    </row>
    <row r="35" spans="1:10" ht="15.75" customHeight="1">
      <c r="A35" s="452" t="s">
        <v>189</v>
      </c>
      <c r="B35" s="453"/>
      <c r="C35" s="453"/>
      <c r="D35" s="143">
        <f>SUM(D36:D41)</f>
        <v>130</v>
      </c>
      <c r="E35" s="159"/>
      <c r="F35" s="145">
        <f>SUM(F36:F41)</f>
        <v>46</v>
      </c>
      <c r="G35" s="146">
        <f t="shared" ref="G35:G41" si="7">F35/D35*100</f>
        <v>35.384615384615387</v>
      </c>
      <c r="H35" s="145">
        <f>SUM(H36:H41)</f>
        <v>84</v>
      </c>
      <c r="I35" s="147">
        <f t="shared" ref="I35:I41" si="8">H35/D35*100</f>
        <v>64.615384615384613</v>
      </c>
      <c r="J35" s="132"/>
    </row>
    <row r="36" spans="1:10" ht="14.25" customHeight="1">
      <c r="A36" s="148"/>
      <c r="B36" s="160"/>
      <c r="C36" s="150" t="s">
        <v>168</v>
      </c>
      <c r="D36" s="151">
        <f t="shared" si="1"/>
        <v>1</v>
      </c>
      <c r="E36" s="344" t="s">
        <v>339</v>
      </c>
      <c r="F36" s="153">
        <v>1</v>
      </c>
      <c r="G36" s="154">
        <f t="shared" si="7"/>
        <v>100</v>
      </c>
      <c r="H36" s="346">
        <v>0</v>
      </c>
      <c r="I36" s="156">
        <f t="shared" si="8"/>
        <v>0</v>
      </c>
      <c r="J36" s="132"/>
    </row>
    <row r="37" spans="1:10" ht="14.25" customHeight="1">
      <c r="A37" s="148"/>
      <c r="B37" s="160"/>
      <c r="C37" s="150" t="s">
        <v>293</v>
      </c>
      <c r="D37" s="151">
        <f t="shared" si="1"/>
        <v>5</v>
      </c>
      <c r="E37" s="155">
        <v>39</v>
      </c>
      <c r="F37" s="153">
        <v>3</v>
      </c>
      <c r="G37" s="154">
        <f t="shared" si="7"/>
        <v>60</v>
      </c>
      <c r="H37" s="153">
        <v>2</v>
      </c>
      <c r="I37" s="156">
        <f t="shared" si="8"/>
        <v>40</v>
      </c>
      <c r="J37" s="132"/>
    </row>
    <row r="38" spans="1:10" ht="14.25" customHeight="1">
      <c r="A38" s="148"/>
      <c r="B38" s="160"/>
      <c r="C38" s="150" t="s">
        <v>294</v>
      </c>
      <c r="D38" s="151">
        <f t="shared" si="1"/>
        <v>19</v>
      </c>
      <c r="E38" s="155">
        <v>34.299999999999997</v>
      </c>
      <c r="F38" s="153">
        <v>10</v>
      </c>
      <c r="G38" s="154">
        <f t="shared" si="7"/>
        <v>52.631578947368418</v>
      </c>
      <c r="H38" s="153">
        <v>9</v>
      </c>
      <c r="I38" s="156">
        <f t="shared" si="8"/>
        <v>47.368421052631575</v>
      </c>
      <c r="J38" s="132"/>
    </row>
    <row r="39" spans="1:10" ht="14.25" customHeight="1">
      <c r="A39" s="148"/>
      <c r="B39" s="149"/>
      <c r="C39" s="150" t="s">
        <v>190</v>
      </c>
      <c r="D39" s="151">
        <f t="shared" si="1"/>
        <v>28</v>
      </c>
      <c r="E39" s="155">
        <v>32.700000000000003</v>
      </c>
      <c r="F39" s="153">
        <v>17</v>
      </c>
      <c r="G39" s="154">
        <f t="shared" si="7"/>
        <v>60.714285714285708</v>
      </c>
      <c r="H39" s="153">
        <v>11</v>
      </c>
      <c r="I39" s="156">
        <f t="shared" si="8"/>
        <v>39.285714285714285</v>
      </c>
      <c r="J39" s="132"/>
    </row>
    <row r="40" spans="1:10" ht="14.25" customHeight="1">
      <c r="A40" s="148"/>
      <c r="B40" s="149"/>
      <c r="C40" s="150" t="s">
        <v>191</v>
      </c>
      <c r="D40" s="151">
        <f t="shared" si="1"/>
        <v>16</v>
      </c>
      <c r="E40" s="155">
        <v>32.6</v>
      </c>
      <c r="F40" s="153">
        <v>4</v>
      </c>
      <c r="G40" s="154">
        <f t="shared" si="7"/>
        <v>25</v>
      </c>
      <c r="H40" s="153">
        <v>12</v>
      </c>
      <c r="I40" s="156">
        <f t="shared" si="8"/>
        <v>75</v>
      </c>
      <c r="J40" s="132"/>
    </row>
    <row r="41" spans="1:10" ht="14.25" customHeight="1">
      <c r="A41" s="148"/>
      <c r="B41" s="149"/>
      <c r="C41" s="150" t="s">
        <v>192</v>
      </c>
      <c r="D41" s="151">
        <f t="shared" si="1"/>
        <v>61</v>
      </c>
      <c r="E41" s="155">
        <v>38.299999999999997</v>
      </c>
      <c r="F41" s="153">
        <v>11</v>
      </c>
      <c r="G41" s="154">
        <f t="shared" si="7"/>
        <v>18.032786885245901</v>
      </c>
      <c r="H41" s="153">
        <v>50</v>
      </c>
      <c r="I41" s="156">
        <f t="shared" si="8"/>
        <v>81.967213114754102</v>
      </c>
      <c r="J41" s="132"/>
    </row>
    <row r="42" spans="1:10" ht="10.5" customHeight="1">
      <c r="A42" s="148"/>
      <c r="B42" s="157"/>
      <c r="C42" s="161"/>
      <c r="D42" s="153"/>
      <c r="E42" s="162"/>
      <c r="F42" s="162"/>
      <c r="G42" s="146"/>
      <c r="H42" s="162"/>
      <c r="I42" s="147"/>
      <c r="J42" s="132"/>
    </row>
    <row r="43" spans="1:10" ht="15.75" customHeight="1">
      <c r="A43" s="452" t="s">
        <v>193</v>
      </c>
      <c r="B43" s="453"/>
      <c r="C43" s="454"/>
      <c r="D43" s="145">
        <f>SUM(D44:D49)</f>
        <v>69</v>
      </c>
      <c r="E43" s="159"/>
      <c r="F43" s="145">
        <f>SUM(F44:F49)</f>
        <v>26</v>
      </c>
      <c r="G43" s="146">
        <f t="shared" ref="G43:G49" si="9">F43/D43*100</f>
        <v>37.681159420289859</v>
      </c>
      <c r="H43" s="145">
        <f>SUM(H44:H49)</f>
        <v>43</v>
      </c>
      <c r="I43" s="147">
        <f t="shared" ref="I43:I49" si="10">H43/D43*100</f>
        <v>62.318840579710141</v>
      </c>
      <c r="J43" s="132"/>
    </row>
    <row r="44" spans="1:10" ht="15.75" customHeight="1">
      <c r="A44" s="148"/>
      <c r="B44" s="160"/>
      <c r="C44" s="163" t="s">
        <v>168</v>
      </c>
      <c r="D44" s="153">
        <f t="shared" si="1"/>
        <v>1</v>
      </c>
      <c r="E44" s="344" t="s">
        <v>339</v>
      </c>
      <c r="F44" s="153">
        <v>0</v>
      </c>
      <c r="G44" s="154">
        <f t="shared" si="9"/>
        <v>0</v>
      </c>
      <c r="H44" s="346">
        <v>1</v>
      </c>
      <c r="I44" s="156">
        <f t="shared" si="10"/>
        <v>100</v>
      </c>
      <c r="J44" s="132"/>
    </row>
    <row r="45" spans="1:10" ht="14.25" customHeight="1">
      <c r="A45" s="148"/>
      <c r="B45" s="149"/>
      <c r="C45" s="163" t="s">
        <v>369</v>
      </c>
      <c r="D45" s="153">
        <f t="shared" si="1"/>
        <v>10</v>
      </c>
      <c r="E45" s="155">
        <v>38.4</v>
      </c>
      <c r="F45" s="153">
        <v>4</v>
      </c>
      <c r="G45" s="154">
        <f t="shared" si="9"/>
        <v>40</v>
      </c>
      <c r="H45" s="153">
        <v>6</v>
      </c>
      <c r="I45" s="156">
        <f t="shared" si="10"/>
        <v>60</v>
      </c>
      <c r="J45" s="132"/>
    </row>
    <row r="46" spans="1:10" ht="14.25" customHeight="1">
      <c r="A46" s="148"/>
      <c r="B46" s="149"/>
      <c r="C46" s="163" t="s">
        <v>370</v>
      </c>
      <c r="D46" s="153">
        <f t="shared" si="1"/>
        <v>14</v>
      </c>
      <c r="E46" s="155">
        <v>36.6</v>
      </c>
      <c r="F46" s="153">
        <v>5</v>
      </c>
      <c r="G46" s="154">
        <f t="shared" si="9"/>
        <v>35.714285714285715</v>
      </c>
      <c r="H46" s="153">
        <v>9</v>
      </c>
      <c r="I46" s="156">
        <f t="shared" si="10"/>
        <v>64.285714285714292</v>
      </c>
      <c r="J46" s="132"/>
    </row>
    <row r="47" spans="1:10" ht="14.25" customHeight="1">
      <c r="A47" s="148"/>
      <c r="B47" s="149"/>
      <c r="C47" s="235" t="s">
        <v>332</v>
      </c>
      <c r="D47" s="153">
        <f t="shared" si="1"/>
        <v>11</v>
      </c>
      <c r="E47" s="155">
        <v>35.5</v>
      </c>
      <c r="F47" s="153">
        <v>2</v>
      </c>
      <c r="G47" s="154">
        <f t="shared" si="9"/>
        <v>18.181818181818183</v>
      </c>
      <c r="H47" s="153">
        <v>9</v>
      </c>
      <c r="I47" s="156">
        <f t="shared" si="10"/>
        <v>81.818181818181827</v>
      </c>
      <c r="J47" s="132"/>
    </row>
    <row r="48" spans="1:10" ht="14.25" customHeight="1">
      <c r="A48" s="148"/>
      <c r="B48" s="149"/>
      <c r="C48" s="235" t="s">
        <v>329</v>
      </c>
      <c r="D48" s="153">
        <f t="shared" si="1"/>
        <v>10</v>
      </c>
      <c r="E48" s="155">
        <v>40.4</v>
      </c>
      <c r="F48" s="153">
        <v>1</v>
      </c>
      <c r="G48" s="154">
        <f t="shared" si="9"/>
        <v>10</v>
      </c>
      <c r="H48" s="153">
        <v>9</v>
      </c>
      <c r="I48" s="156">
        <f t="shared" si="10"/>
        <v>90</v>
      </c>
      <c r="J48" s="132"/>
    </row>
    <row r="49" spans="1:10" ht="14.25" customHeight="1">
      <c r="A49" s="148"/>
      <c r="B49" s="149"/>
      <c r="C49" s="163" t="s">
        <v>197</v>
      </c>
      <c r="D49" s="153">
        <f t="shared" si="1"/>
        <v>23</v>
      </c>
      <c r="E49" s="155">
        <v>35</v>
      </c>
      <c r="F49" s="153">
        <v>14</v>
      </c>
      <c r="G49" s="154">
        <f t="shared" si="9"/>
        <v>60.869565217391312</v>
      </c>
      <c r="H49" s="153">
        <v>9</v>
      </c>
      <c r="I49" s="156">
        <f t="shared" si="10"/>
        <v>39.130434782608695</v>
      </c>
      <c r="J49" s="132"/>
    </row>
    <row r="50" spans="1:10" ht="10.5" customHeight="1">
      <c r="A50" s="148"/>
      <c r="B50" s="157"/>
      <c r="C50" s="161"/>
      <c r="D50" s="153"/>
      <c r="E50" s="155"/>
      <c r="F50" s="153"/>
      <c r="G50" s="146"/>
      <c r="H50" s="153"/>
      <c r="I50" s="147"/>
      <c r="J50" s="132"/>
    </row>
    <row r="51" spans="1:10" ht="15.75" customHeight="1">
      <c r="A51" s="452" t="s">
        <v>198</v>
      </c>
      <c r="B51" s="453"/>
      <c r="C51" s="454"/>
      <c r="D51" s="145">
        <f>SUM(D52:D60)</f>
        <v>110</v>
      </c>
      <c r="E51" s="159"/>
      <c r="F51" s="145">
        <f>SUM(F52:F60)</f>
        <v>94</v>
      </c>
      <c r="G51" s="146">
        <f t="shared" ref="G51:G60" si="11">F51/D51*100</f>
        <v>85.454545454545453</v>
      </c>
      <c r="H51" s="145">
        <f>SUM(H52:H60)</f>
        <v>16</v>
      </c>
      <c r="I51" s="147">
        <f>H51/D51*100</f>
        <v>14.545454545454545</v>
      </c>
      <c r="J51" s="132"/>
    </row>
    <row r="52" spans="1:10" ht="14.25" customHeight="1">
      <c r="A52" s="148"/>
      <c r="B52" s="157"/>
      <c r="C52" s="163" t="s">
        <v>168</v>
      </c>
      <c r="D52" s="153">
        <f t="shared" ref="D52:D60" si="12">F52+H52</f>
        <v>1</v>
      </c>
      <c r="E52" s="344" t="s">
        <v>339</v>
      </c>
      <c r="F52" s="153">
        <v>1</v>
      </c>
      <c r="G52" s="154">
        <f t="shared" si="11"/>
        <v>100</v>
      </c>
      <c r="H52" s="346">
        <v>0</v>
      </c>
      <c r="I52" s="156">
        <f t="shared" ref="I52:I60" si="13">H52/D52*100</f>
        <v>0</v>
      </c>
      <c r="J52" s="132"/>
    </row>
    <row r="53" spans="1:10" ht="14.25" customHeight="1">
      <c r="A53" s="164"/>
      <c r="B53" s="149"/>
      <c r="C53" s="163" t="s">
        <v>199</v>
      </c>
      <c r="D53" s="153">
        <f t="shared" si="12"/>
        <v>16</v>
      </c>
      <c r="E53" s="155">
        <v>40.799999999999997</v>
      </c>
      <c r="F53" s="153">
        <v>12</v>
      </c>
      <c r="G53" s="154">
        <f t="shared" si="11"/>
        <v>75</v>
      </c>
      <c r="H53" s="153">
        <v>4</v>
      </c>
      <c r="I53" s="156">
        <f t="shared" si="13"/>
        <v>25</v>
      </c>
      <c r="J53" s="132"/>
    </row>
    <row r="54" spans="1:10" ht="14.25" customHeight="1">
      <c r="A54" s="164"/>
      <c r="B54" s="149"/>
      <c r="C54" s="150" t="s">
        <v>200</v>
      </c>
      <c r="D54" s="151">
        <f t="shared" si="12"/>
        <v>10</v>
      </c>
      <c r="E54" s="155">
        <v>39.6</v>
      </c>
      <c r="F54" s="153">
        <v>7</v>
      </c>
      <c r="G54" s="154">
        <f t="shared" si="11"/>
        <v>70</v>
      </c>
      <c r="H54" s="153">
        <v>3</v>
      </c>
      <c r="I54" s="156">
        <f t="shared" si="13"/>
        <v>30</v>
      </c>
      <c r="J54" s="132"/>
    </row>
    <row r="55" spans="1:10" ht="14.25" customHeight="1">
      <c r="A55" s="164"/>
      <c r="B55" s="149"/>
      <c r="C55" s="234" t="s">
        <v>330</v>
      </c>
      <c r="D55" s="151">
        <f t="shared" si="12"/>
        <v>8</v>
      </c>
      <c r="E55" s="155">
        <v>41</v>
      </c>
      <c r="F55" s="153">
        <v>6</v>
      </c>
      <c r="G55" s="154">
        <f t="shared" si="11"/>
        <v>75</v>
      </c>
      <c r="H55" s="153">
        <v>2</v>
      </c>
      <c r="I55" s="156">
        <f t="shared" si="13"/>
        <v>25</v>
      </c>
      <c r="J55" s="132"/>
    </row>
    <row r="56" spans="1:10" ht="14.25" customHeight="1">
      <c r="A56" s="164"/>
      <c r="B56" s="149"/>
      <c r="C56" s="234" t="s">
        <v>331</v>
      </c>
      <c r="D56" s="151">
        <f t="shared" si="12"/>
        <v>9</v>
      </c>
      <c r="E56" s="155">
        <v>42.8</v>
      </c>
      <c r="F56" s="153">
        <v>8</v>
      </c>
      <c r="G56" s="154">
        <f t="shared" si="11"/>
        <v>88.888888888888886</v>
      </c>
      <c r="H56" s="153">
        <v>1</v>
      </c>
      <c r="I56" s="156">
        <f t="shared" si="13"/>
        <v>11.111111111111111</v>
      </c>
      <c r="J56" s="132"/>
    </row>
    <row r="57" spans="1:10" ht="14.25" customHeight="1">
      <c r="A57" s="164"/>
      <c r="B57" s="149"/>
      <c r="C57" s="150" t="s">
        <v>202</v>
      </c>
      <c r="D57" s="151">
        <f t="shared" si="12"/>
        <v>12</v>
      </c>
      <c r="E57" s="155">
        <v>40.9</v>
      </c>
      <c r="F57" s="153">
        <v>12</v>
      </c>
      <c r="G57" s="154">
        <f t="shared" si="11"/>
        <v>100</v>
      </c>
      <c r="H57" s="153">
        <v>0</v>
      </c>
      <c r="I57" s="156">
        <f t="shared" si="13"/>
        <v>0</v>
      </c>
      <c r="J57" s="132"/>
    </row>
    <row r="58" spans="1:10" ht="14.25" customHeight="1">
      <c r="A58" s="164"/>
      <c r="B58" s="149"/>
      <c r="C58" s="150" t="s">
        <v>203</v>
      </c>
      <c r="D58" s="151">
        <f t="shared" si="12"/>
        <v>23</v>
      </c>
      <c r="E58" s="155">
        <v>41.6</v>
      </c>
      <c r="F58" s="153">
        <v>22</v>
      </c>
      <c r="G58" s="154">
        <f t="shared" si="11"/>
        <v>95.652173913043484</v>
      </c>
      <c r="H58" s="153">
        <v>1</v>
      </c>
      <c r="I58" s="156">
        <f t="shared" si="13"/>
        <v>4.3478260869565215</v>
      </c>
      <c r="J58" s="132"/>
    </row>
    <row r="59" spans="1:10" ht="14.25" customHeight="1">
      <c r="A59" s="164"/>
      <c r="B59" s="149"/>
      <c r="C59" s="150" t="s">
        <v>205</v>
      </c>
      <c r="D59" s="151">
        <f t="shared" si="12"/>
        <v>16</v>
      </c>
      <c r="E59" s="155">
        <v>38.4</v>
      </c>
      <c r="F59" s="153">
        <v>14</v>
      </c>
      <c r="G59" s="154">
        <f t="shared" si="11"/>
        <v>87.5</v>
      </c>
      <c r="H59" s="153">
        <v>2</v>
      </c>
      <c r="I59" s="156">
        <f t="shared" si="13"/>
        <v>12.5</v>
      </c>
      <c r="J59" s="132"/>
    </row>
    <row r="60" spans="1:10" ht="14.25" customHeight="1">
      <c r="A60" s="164"/>
      <c r="B60" s="149"/>
      <c r="C60" s="150" t="s">
        <v>206</v>
      </c>
      <c r="D60" s="151">
        <f t="shared" si="12"/>
        <v>15</v>
      </c>
      <c r="E60" s="155">
        <v>42.9</v>
      </c>
      <c r="F60" s="153">
        <v>12</v>
      </c>
      <c r="G60" s="154">
        <f t="shared" si="11"/>
        <v>80</v>
      </c>
      <c r="H60" s="153">
        <v>3</v>
      </c>
      <c r="I60" s="156">
        <f t="shared" si="13"/>
        <v>20</v>
      </c>
      <c r="J60" s="132"/>
    </row>
    <row r="61" spans="1:10" ht="5.25" customHeight="1" thickBot="1">
      <c r="A61" s="165"/>
      <c r="B61" s="166"/>
      <c r="C61" s="167"/>
      <c r="D61" s="277"/>
      <c r="E61" s="281"/>
      <c r="F61" s="278"/>
      <c r="G61" s="279"/>
      <c r="H61" s="278"/>
      <c r="I61" s="282"/>
      <c r="J61" s="132"/>
    </row>
    <row r="62" spans="1:10" ht="15" customHeight="1">
      <c r="A62" s="451" t="s">
        <v>304</v>
      </c>
      <c r="B62" s="451"/>
      <c r="C62" s="451"/>
      <c r="D62" s="451"/>
      <c r="E62" s="451"/>
      <c r="F62" s="451"/>
      <c r="G62" s="451"/>
      <c r="H62" s="451"/>
      <c r="I62" s="146"/>
      <c r="J62" s="132"/>
    </row>
    <row r="63" spans="1:10" ht="4.5" customHeight="1">
      <c r="A63" s="195"/>
      <c r="B63" s="195"/>
      <c r="C63" s="195"/>
      <c r="D63" s="195"/>
      <c r="E63" s="195"/>
      <c r="F63" s="195"/>
      <c r="G63" s="195"/>
      <c r="H63" s="195"/>
      <c r="I63" s="146"/>
      <c r="J63" s="132"/>
    </row>
  </sheetData>
  <sheetProtection selectLockedCells="1" selectUnlockedCells="1"/>
  <mergeCells count="12">
    <mergeCell ref="A62:H62"/>
    <mergeCell ref="A51:C51"/>
    <mergeCell ref="A43:C43"/>
    <mergeCell ref="A35:C35"/>
    <mergeCell ref="F3:G3"/>
    <mergeCell ref="H3:I3"/>
    <mergeCell ref="A26:C26"/>
    <mergeCell ref="A3:C4"/>
    <mergeCell ref="D3:D4"/>
    <mergeCell ref="E3:E4"/>
    <mergeCell ref="A6:C6"/>
    <mergeCell ref="A18:C1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8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G6 G18 G35 G43 G51 G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8"/>
  <sheetViews>
    <sheetView view="pageBreakPreview" topLeftCell="A61" zoomScaleNormal="100" zoomScaleSheetLayoutView="100" workbookViewId="0">
      <selection activeCell="A63" sqref="A63:C64"/>
    </sheetView>
  </sheetViews>
  <sheetFormatPr defaultRowHeight="15" customHeight="1"/>
  <cols>
    <col min="1" max="2" width="1.875" style="127" customWidth="1"/>
    <col min="3" max="3" width="20.25" style="127" customWidth="1"/>
    <col min="4" max="6" width="10.875" style="127" customWidth="1"/>
    <col min="7" max="7" width="10.875" style="173" customWidth="1"/>
    <col min="8" max="8" width="10.875" style="127" customWidth="1"/>
    <col min="9" max="9" width="10.875" style="174" customWidth="1"/>
    <col min="10" max="10" width="2.875" style="127" customWidth="1"/>
    <col min="11" max="16384" width="9" style="127"/>
  </cols>
  <sheetData>
    <row r="1" spans="1:10" ht="5.0999999999999996" hidden="1" customHeight="1">
      <c r="A1" s="126"/>
      <c r="B1" s="126"/>
      <c r="D1" s="128"/>
      <c r="E1" s="128"/>
      <c r="F1" s="128"/>
      <c r="G1" s="129"/>
      <c r="H1" s="128"/>
      <c r="I1" s="130"/>
      <c r="J1" s="128"/>
    </row>
    <row r="2" spans="1:10" ht="15" hidden="1" customHeight="1" thickBot="1">
      <c r="A2" s="131" t="s">
        <v>327</v>
      </c>
      <c r="B2" s="126"/>
      <c r="E2" s="128"/>
      <c r="F2" s="128"/>
      <c r="G2" s="129"/>
      <c r="H2" s="128"/>
      <c r="I2" s="130" t="s">
        <v>159</v>
      </c>
      <c r="J2" s="128"/>
    </row>
    <row r="3" spans="1:10" ht="24.75" hidden="1" customHeight="1" thickBot="1">
      <c r="A3" s="458" t="s">
        <v>160</v>
      </c>
      <c r="B3" s="459"/>
      <c r="C3" s="459"/>
      <c r="D3" s="455" t="s">
        <v>161</v>
      </c>
      <c r="E3" s="463" t="s">
        <v>162</v>
      </c>
      <c r="F3" s="455" t="s">
        <v>163</v>
      </c>
      <c r="G3" s="455"/>
      <c r="H3" s="456" t="s">
        <v>164</v>
      </c>
      <c r="I3" s="457"/>
      <c r="J3" s="132"/>
    </row>
    <row r="4" spans="1:10" ht="24.75" hidden="1" customHeight="1">
      <c r="A4" s="460"/>
      <c r="B4" s="461"/>
      <c r="C4" s="461"/>
      <c r="D4" s="462"/>
      <c r="E4" s="464"/>
      <c r="F4" s="133" t="s">
        <v>165</v>
      </c>
      <c r="G4" s="134" t="s">
        <v>166</v>
      </c>
      <c r="H4" s="133" t="s">
        <v>165</v>
      </c>
      <c r="I4" s="135" t="s">
        <v>166</v>
      </c>
      <c r="J4" s="132"/>
    </row>
    <row r="5" spans="1:10" ht="5.25" hidden="1" customHeight="1">
      <c r="A5" s="136"/>
      <c r="B5" s="137"/>
      <c r="C5" s="137"/>
      <c r="D5" s="138"/>
      <c r="E5" s="139"/>
      <c r="F5" s="140"/>
      <c r="G5" s="141"/>
      <c r="H5" s="140"/>
      <c r="I5" s="142"/>
      <c r="J5" s="132"/>
    </row>
    <row r="6" spans="1:10" ht="15.75" hidden="1" customHeight="1">
      <c r="A6" s="452" t="s">
        <v>167</v>
      </c>
      <c r="B6" s="453"/>
      <c r="C6" s="453"/>
      <c r="D6" s="143">
        <f>SUM(D7:D15)</f>
        <v>0</v>
      </c>
      <c r="E6" s="144"/>
      <c r="F6" s="145">
        <f>SUM(F7:F15)</f>
        <v>0</v>
      </c>
      <c r="G6" s="146" t="e">
        <f t="shared" ref="G6:G15" si="0">F6/D6*100</f>
        <v>#DIV/0!</v>
      </c>
      <c r="H6" s="145">
        <f>SUM(H7:H15)</f>
        <v>0</v>
      </c>
      <c r="I6" s="147" t="e">
        <f>H6/D6*100</f>
        <v>#DIV/0!</v>
      </c>
      <c r="J6" s="132"/>
    </row>
    <row r="7" spans="1:10" ht="14.25" hidden="1" customHeight="1">
      <c r="A7" s="148"/>
      <c r="B7" s="149"/>
      <c r="C7" s="150" t="s">
        <v>168</v>
      </c>
      <c r="D7" s="151">
        <f>F7+H7</f>
        <v>0</v>
      </c>
      <c r="E7" s="227"/>
      <c r="F7" s="228"/>
      <c r="G7" s="154" t="e">
        <f t="shared" si="0"/>
        <v>#DIV/0!</v>
      </c>
      <c r="H7" s="231"/>
      <c r="I7" s="156" t="e">
        <f>H7/D7*100</f>
        <v>#DIV/0!</v>
      </c>
      <c r="J7" s="132"/>
    </row>
    <row r="8" spans="1:10" ht="14.25" hidden="1" customHeight="1">
      <c r="A8" s="148"/>
      <c r="B8" s="149"/>
      <c r="C8" s="150" t="s">
        <v>169</v>
      </c>
      <c r="D8" s="151">
        <f t="shared" ref="D8:D46" si="1">F8+H8</f>
        <v>0</v>
      </c>
      <c r="E8" s="229"/>
      <c r="F8" s="228"/>
      <c r="G8" s="154" t="e">
        <f t="shared" si="0"/>
        <v>#DIV/0!</v>
      </c>
      <c r="H8" s="228"/>
      <c r="I8" s="156" t="e">
        <f>H8/D8*100</f>
        <v>#DIV/0!</v>
      </c>
      <c r="J8" s="132"/>
    </row>
    <row r="9" spans="1:10" ht="14.25" hidden="1" customHeight="1">
      <c r="A9" s="148"/>
      <c r="B9" s="149"/>
      <c r="C9" s="150" t="s">
        <v>170</v>
      </c>
      <c r="D9" s="151">
        <f t="shared" si="1"/>
        <v>0</v>
      </c>
      <c r="E9" s="230"/>
      <c r="F9" s="228"/>
      <c r="G9" s="154" t="e">
        <f t="shared" si="0"/>
        <v>#DIV/0!</v>
      </c>
      <c r="H9" s="228"/>
      <c r="I9" s="156" t="e">
        <f>H9/D9*100</f>
        <v>#DIV/0!</v>
      </c>
      <c r="J9" s="132"/>
    </row>
    <row r="10" spans="1:10" ht="14.25" hidden="1" customHeight="1">
      <c r="A10" s="148"/>
      <c r="B10" s="149"/>
      <c r="C10" s="150" t="s">
        <v>171</v>
      </c>
      <c r="D10" s="151">
        <f t="shared" si="1"/>
        <v>0</v>
      </c>
      <c r="E10" s="230"/>
      <c r="F10" s="228"/>
      <c r="G10" s="154" t="e">
        <f t="shared" si="0"/>
        <v>#DIV/0!</v>
      </c>
      <c r="H10" s="232"/>
      <c r="I10" s="156" t="e">
        <f t="shared" ref="I10:I15" si="2">H10/D10*100</f>
        <v>#DIV/0!</v>
      </c>
      <c r="J10" s="132"/>
    </row>
    <row r="11" spans="1:10" ht="14.25" hidden="1" customHeight="1">
      <c r="A11" s="148"/>
      <c r="B11" s="149"/>
      <c r="C11" s="150" t="s">
        <v>172</v>
      </c>
      <c r="D11" s="151">
        <f t="shared" si="1"/>
        <v>0</v>
      </c>
      <c r="E11" s="230"/>
      <c r="F11" s="228"/>
      <c r="G11" s="154" t="e">
        <f t="shared" si="0"/>
        <v>#DIV/0!</v>
      </c>
      <c r="H11" s="228"/>
      <c r="I11" s="156" t="e">
        <f t="shared" si="2"/>
        <v>#DIV/0!</v>
      </c>
      <c r="J11" s="132"/>
    </row>
    <row r="12" spans="1:10" ht="14.25" hidden="1" customHeight="1">
      <c r="A12" s="148"/>
      <c r="B12" s="149"/>
      <c r="C12" s="150" t="s">
        <v>173</v>
      </c>
      <c r="D12" s="151">
        <f t="shared" si="1"/>
        <v>0</v>
      </c>
      <c r="E12" s="230"/>
      <c r="F12" s="228"/>
      <c r="G12" s="154" t="e">
        <f t="shared" si="0"/>
        <v>#DIV/0!</v>
      </c>
      <c r="H12" s="231"/>
      <c r="I12" s="156" t="e">
        <f t="shared" si="2"/>
        <v>#DIV/0!</v>
      </c>
      <c r="J12" s="132"/>
    </row>
    <row r="13" spans="1:10" ht="14.25" hidden="1" customHeight="1">
      <c r="A13" s="148"/>
      <c r="B13" s="149"/>
      <c r="C13" s="150" t="s">
        <v>174</v>
      </c>
      <c r="D13" s="151">
        <f t="shared" si="1"/>
        <v>0</v>
      </c>
      <c r="E13" s="230"/>
      <c r="F13" s="228"/>
      <c r="G13" s="154" t="e">
        <f t="shared" si="0"/>
        <v>#DIV/0!</v>
      </c>
      <c r="H13" s="228"/>
      <c r="I13" s="156" t="e">
        <f t="shared" si="2"/>
        <v>#DIV/0!</v>
      </c>
      <c r="J13" s="132"/>
    </row>
    <row r="14" spans="1:10" ht="14.25" hidden="1" customHeight="1">
      <c r="A14" s="148"/>
      <c r="B14" s="149"/>
      <c r="C14" s="150" t="s">
        <v>175</v>
      </c>
      <c r="D14" s="151">
        <f t="shared" si="1"/>
        <v>0</v>
      </c>
      <c r="E14" s="230"/>
      <c r="F14" s="228"/>
      <c r="G14" s="154" t="e">
        <f t="shared" si="0"/>
        <v>#DIV/0!</v>
      </c>
      <c r="H14" s="228"/>
      <c r="I14" s="156" t="e">
        <f t="shared" si="2"/>
        <v>#DIV/0!</v>
      </c>
      <c r="J14" s="132"/>
    </row>
    <row r="15" spans="1:10" ht="14.25" hidden="1" customHeight="1">
      <c r="A15" s="148"/>
      <c r="B15" s="149"/>
      <c r="C15" s="150" t="s">
        <v>176</v>
      </c>
      <c r="D15" s="151">
        <f t="shared" si="1"/>
        <v>0</v>
      </c>
      <c r="E15" s="230"/>
      <c r="F15" s="228"/>
      <c r="G15" s="154" t="e">
        <f t="shared" si="0"/>
        <v>#DIV/0!</v>
      </c>
      <c r="H15" s="228"/>
      <c r="I15" s="156" t="e">
        <f t="shared" si="2"/>
        <v>#DIV/0!</v>
      </c>
      <c r="J15" s="132"/>
    </row>
    <row r="16" spans="1:10" ht="10.5" hidden="1" customHeight="1">
      <c r="A16" s="148"/>
      <c r="B16" s="157"/>
      <c r="C16" s="158"/>
      <c r="D16" s="151"/>
      <c r="E16" s="155"/>
      <c r="F16" s="153"/>
      <c r="G16" s="146"/>
      <c r="H16" s="153"/>
      <c r="I16" s="147"/>
      <c r="J16" s="132"/>
    </row>
    <row r="17" spans="1:10" ht="15.75" hidden="1" customHeight="1">
      <c r="A17" s="452" t="s">
        <v>177</v>
      </c>
      <c r="B17" s="453"/>
      <c r="C17" s="453"/>
      <c r="D17" s="143">
        <f>SUM(D18:D23)</f>
        <v>0</v>
      </c>
      <c r="E17" s="152"/>
      <c r="F17" s="145">
        <f>SUM(F18:F23)</f>
        <v>0</v>
      </c>
      <c r="G17" s="146" t="e">
        <f t="shared" ref="G17:G23" si="3">F17/D17*100</f>
        <v>#DIV/0!</v>
      </c>
      <c r="H17" s="145">
        <f>SUM(H18:H23)</f>
        <v>0</v>
      </c>
      <c r="I17" s="147" t="e">
        <f t="shared" ref="I17:I23" si="4">H17/D17*100</f>
        <v>#DIV/0!</v>
      </c>
      <c r="J17" s="132"/>
    </row>
    <row r="18" spans="1:10" ht="14.25" hidden="1" customHeight="1">
      <c r="A18" s="148"/>
      <c r="B18" s="157"/>
      <c r="C18" s="150" t="s">
        <v>168</v>
      </c>
      <c r="D18" s="151">
        <f t="shared" si="1"/>
        <v>0</v>
      </c>
      <c r="E18" s="229"/>
      <c r="F18" s="228"/>
      <c r="G18" s="154" t="e">
        <f t="shared" si="3"/>
        <v>#DIV/0!</v>
      </c>
      <c r="H18" s="231"/>
      <c r="I18" s="156" t="e">
        <f t="shared" si="4"/>
        <v>#DIV/0!</v>
      </c>
      <c r="J18" s="132"/>
    </row>
    <row r="19" spans="1:10" ht="14.25" hidden="1" customHeight="1">
      <c r="A19" s="148"/>
      <c r="B19" s="149"/>
      <c r="C19" s="150" t="s">
        <v>178</v>
      </c>
      <c r="D19" s="151">
        <f t="shared" si="1"/>
        <v>0</v>
      </c>
      <c r="E19" s="230"/>
      <c r="F19" s="228"/>
      <c r="G19" s="154" t="e">
        <f t="shared" si="3"/>
        <v>#DIV/0!</v>
      </c>
      <c r="H19" s="228"/>
      <c r="I19" s="156" t="e">
        <f t="shared" si="4"/>
        <v>#DIV/0!</v>
      </c>
      <c r="J19" s="132"/>
    </row>
    <row r="20" spans="1:10" ht="14.25" hidden="1" customHeight="1">
      <c r="A20" s="148"/>
      <c r="B20" s="149"/>
      <c r="C20" s="150" t="s">
        <v>179</v>
      </c>
      <c r="D20" s="151">
        <f t="shared" si="1"/>
        <v>0</v>
      </c>
      <c r="E20" s="230"/>
      <c r="F20" s="228"/>
      <c r="G20" s="154" t="e">
        <f t="shared" si="3"/>
        <v>#DIV/0!</v>
      </c>
      <c r="H20" s="228"/>
      <c r="I20" s="156" t="e">
        <f t="shared" si="4"/>
        <v>#DIV/0!</v>
      </c>
      <c r="J20" s="132"/>
    </row>
    <row r="21" spans="1:10" ht="14.25" hidden="1" customHeight="1">
      <c r="A21" s="148"/>
      <c r="B21" s="149"/>
      <c r="C21" s="150" t="s">
        <v>180</v>
      </c>
      <c r="D21" s="151">
        <f t="shared" si="1"/>
        <v>0</v>
      </c>
      <c r="E21" s="230"/>
      <c r="F21" s="228"/>
      <c r="G21" s="154" t="e">
        <f t="shared" si="3"/>
        <v>#DIV/0!</v>
      </c>
      <c r="H21" s="228"/>
      <c r="I21" s="156" t="e">
        <f t="shared" si="4"/>
        <v>#DIV/0!</v>
      </c>
      <c r="J21" s="132"/>
    </row>
    <row r="22" spans="1:10" ht="14.25" hidden="1" customHeight="1">
      <c r="A22" s="148"/>
      <c r="B22" s="149"/>
      <c r="C22" s="150" t="s">
        <v>181</v>
      </c>
      <c r="D22" s="151">
        <f t="shared" si="1"/>
        <v>0</v>
      </c>
      <c r="E22" s="230"/>
      <c r="F22" s="228"/>
      <c r="G22" s="154" t="e">
        <f t="shared" si="3"/>
        <v>#DIV/0!</v>
      </c>
      <c r="H22" s="228"/>
      <c r="I22" s="156" t="e">
        <f t="shared" si="4"/>
        <v>#DIV/0!</v>
      </c>
      <c r="J22" s="132"/>
    </row>
    <row r="23" spans="1:10" ht="14.25" hidden="1" customHeight="1">
      <c r="A23" s="148"/>
      <c r="B23" s="149"/>
      <c r="C23" s="150" t="s">
        <v>182</v>
      </c>
      <c r="D23" s="151">
        <f t="shared" si="1"/>
        <v>0</v>
      </c>
      <c r="E23" s="230"/>
      <c r="F23" s="228"/>
      <c r="G23" s="154" t="e">
        <f t="shared" si="3"/>
        <v>#DIV/0!</v>
      </c>
      <c r="H23" s="231"/>
      <c r="I23" s="156" t="e">
        <f t="shared" si="4"/>
        <v>#DIV/0!</v>
      </c>
      <c r="J23" s="132"/>
    </row>
    <row r="24" spans="1:10" ht="10.5" hidden="1" customHeight="1">
      <c r="A24" s="148"/>
      <c r="B24" s="157"/>
      <c r="C24" s="158"/>
      <c r="D24" s="151"/>
      <c r="E24" s="155"/>
      <c r="F24" s="153"/>
      <c r="G24" s="146"/>
      <c r="H24" s="153"/>
      <c r="I24" s="147"/>
      <c r="J24" s="132"/>
    </row>
    <row r="25" spans="1:10" ht="15.75" hidden="1" customHeight="1">
      <c r="A25" s="452" t="s">
        <v>183</v>
      </c>
      <c r="B25" s="453"/>
      <c r="C25" s="453"/>
      <c r="D25" s="143">
        <f>SUM(D26:D31)</f>
        <v>0</v>
      </c>
      <c r="E25" s="159"/>
      <c r="F25" s="145">
        <f>SUM(F26:F31)</f>
        <v>0</v>
      </c>
      <c r="G25" s="146" t="e">
        <f t="shared" ref="G25:G31" si="5">F25/D25*100</f>
        <v>#DIV/0!</v>
      </c>
      <c r="H25" s="145">
        <f>SUM(H26:H31)</f>
        <v>0</v>
      </c>
      <c r="I25" s="147" t="e">
        <f t="shared" ref="I25:I31" si="6">H25/D25*100</f>
        <v>#DIV/0!</v>
      </c>
      <c r="J25" s="132"/>
    </row>
    <row r="26" spans="1:10" ht="14.25" hidden="1" customHeight="1">
      <c r="A26" s="148"/>
      <c r="B26" s="149"/>
      <c r="C26" s="150" t="s">
        <v>168</v>
      </c>
      <c r="D26" s="151">
        <f t="shared" si="1"/>
        <v>0</v>
      </c>
      <c r="E26" s="229"/>
      <c r="F26" s="228"/>
      <c r="G26" s="154" t="e">
        <f t="shared" si="5"/>
        <v>#DIV/0!</v>
      </c>
      <c r="H26" s="231"/>
      <c r="I26" s="147" t="e">
        <f t="shared" si="6"/>
        <v>#DIV/0!</v>
      </c>
      <c r="J26" s="132"/>
    </row>
    <row r="27" spans="1:10" ht="14.25" hidden="1" customHeight="1">
      <c r="A27" s="148"/>
      <c r="B27" s="149"/>
      <c r="C27" s="150" t="s">
        <v>184</v>
      </c>
      <c r="D27" s="151">
        <f t="shared" si="1"/>
        <v>0</v>
      </c>
      <c r="E27" s="230"/>
      <c r="F27" s="228"/>
      <c r="G27" s="154" t="e">
        <f t="shared" si="5"/>
        <v>#DIV/0!</v>
      </c>
      <c r="H27" s="228"/>
      <c r="I27" s="156" t="e">
        <f t="shared" si="6"/>
        <v>#DIV/0!</v>
      </c>
      <c r="J27" s="132"/>
    </row>
    <row r="28" spans="1:10" ht="14.25" hidden="1" customHeight="1">
      <c r="A28" s="148"/>
      <c r="B28" s="149"/>
      <c r="C28" s="150" t="s">
        <v>185</v>
      </c>
      <c r="D28" s="151">
        <f t="shared" si="1"/>
        <v>0</v>
      </c>
      <c r="E28" s="230"/>
      <c r="F28" s="228"/>
      <c r="G28" s="154" t="e">
        <f t="shared" si="5"/>
        <v>#DIV/0!</v>
      </c>
      <c r="H28" s="228"/>
      <c r="I28" s="156" t="e">
        <f t="shared" si="6"/>
        <v>#DIV/0!</v>
      </c>
      <c r="J28" s="132"/>
    </row>
    <row r="29" spans="1:10" ht="14.25" hidden="1" customHeight="1">
      <c r="A29" s="148"/>
      <c r="B29" s="149"/>
      <c r="C29" s="150" t="s">
        <v>186</v>
      </c>
      <c r="D29" s="151">
        <f t="shared" si="1"/>
        <v>0</v>
      </c>
      <c r="E29" s="230"/>
      <c r="F29" s="228"/>
      <c r="G29" s="154" t="e">
        <f t="shared" si="5"/>
        <v>#DIV/0!</v>
      </c>
      <c r="H29" s="228"/>
      <c r="I29" s="156" t="e">
        <f t="shared" si="6"/>
        <v>#DIV/0!</v>
      </c>
      <c r="J29" s="132"/>
    </row>
    <row r="30" spans="1:10" ht="14.25" hidden="1" customHeight="1">
      <c r="A30" s="148"/>
      <c r="B30" s="149"/>
      <c r="C30" s="150" t="s">
        <v>187</v>
      </c>
      <c r="D30" s="151">
        <f t="shared" si="1"/>
        <v>0</v>
      </c>
      <c r="E30" s="230"/>
      <c r="F30" s="228"/>
      <c r="G30" s="154" t="e">
        <f t="shared" si="5"/>
        <v>#DIV/0!</v>
      </c>
      <c r="H30" s="228"/>
      <c r="I30" s="156" t="e">
        <f t="shared" si="6"/>
        <v>#DIV/0!</v>
      </c>
      <c r="J30" s="132"/>
    </row>
    <row r="31" spans="1:10" ht="14.25" hidden="1" customHeight="1">
      <c r="A31" s="148"/>
      <c r="B31" s="149"/>
      <c r="C31" s="150" t="s">
        <v>188</v>
      </c>
      <c r="D31" s="151">
        <f t="shared" si="1"/>
        <v>0</v>
      </c>
      <c r="E31" s="230"/>
      <c r="F31" s="228"/>
      <c r="G31" s="154" t="e">
        <f t="shared" si="5"/>
        <v>#DIV/0!</v>
      </c>
      <c r="H31" s="228"/>
      <c r="I31" s="156" t="e">
        <f t="shared" si="6"/>
        <v>#DIV/0!</v>
      </c>
      <c r="J31" s="132"/>
    </row>
    <row r="32" spans="1:10" ht="10.5" hidden="1" customHeight="1">
      <c r="A32" s="148"/>
      <c r="B32" s="157"/>
      <c r="C32" s="158"/>
      <c r="D32" s="151"/>
      <c r="E32" s="155"/>
      <c r="F32" s="153"/>
      <c r="G32" s="146"/>
      <c r="H32" s="153"/>
      <c r="I32" s="147"/>
      <c r="J32" s="132"/>
    </row>
    <row r="33" spans="1:10" ht="15.75" hidden="1" customHeight="1">
      <c r="A33" s="452" t="s">
        <v>189</v>
      </c>
      <c r="B33" s="453"/>
      <c r="C33" s="453"/>
      <c r="D33" s="143">
        <f>SUM(D34:D39)</f>
        <v>0</v>
      </c>
      <c r="E33" s="159"/>
      <c r="F33" s="145">
        <f>SUM(F34:F39)</f>
        <v>0</v>
      </c>
      <c r="G33" s="146" t="e">
        <f t="shared" ref="G33:G39" si="7">F33/D33*100</f>
        <v>#DIV/0!</v>
      </c>
      <c r="H33" s="145">
        <f>SUM(H34:H39)</f>
        <v>0</v>
      </c>
      <c r="I33" s="147" t="e">
        <f t="shared" ref="I33:I39" si="8">H33/D33*100</f>
        <v>#DIV/0!</v>
      </c>
      <c r="J33" s="132"/>
    </row>
    <row r="34" spans="1:10" ht="14.25" hidden="1" customHeight="1">
      <c r="A34" s="148"/>
      <c r="B34" s="160"/>
      <c r="C34" s="150" t="s">
        <v>168</v>
      </c>
      <c r="D34" s="151">
        <f t="shared" si="1"/>
        <v>0</v>
      </c>
      <c r="E34" s="229"/>
      <c r="F34" s="228"/>
      <c r="G34" s="154" t="e">
        <f t="shared" si="7"/>
        <v>#DIV/0!</v>
      </c>
      <c r="H34" s="231"/>
      <c r="I34" s="156" t="e">
        <f t="shared" si="8"/>
        <v>#DIV/0!</v>
      </c>
      <c r="J34" s="132"/>
    </row>
    <row r="35" spans="1:10" ht="14.25" hidden="1" customHeight="1">
      <c r="A35" s="148"/>
      <c r="B35" s="160"/>
      <c r="C35" s="150" t="s">
        <v>293</v>
      </c>
      <c r="D35" s="151">
        <f t="shared" si="1"/>
        <v>0</v>
      </c>
      <c r="E35" s="230"/>
      <c r="F35" s="228"/>
      <c r="G35" s="154" t="e">
        <f t="shared" si="7"/>
        <v>#DIV/0!</v>
      </c>
      <c r="H35" s="228"/>
      <c r="I35" s="156" t="e">
        <f t="shared" si="8"/>
        <v>#DIV/0!</v>
      </c>
      <c r="J35" s="132"/>
    </row>
    <row r="36" spans="1:10" ht="14.25" hidden="1" customHeight="1">
      <c r="A36" s="148"/>
      <c r="B36" s="160"/>
      <c r="C36" s="150" t="s">
        <v>294</v>
      </c>
      <c r="D36" s="151">
        <f t="shared" si="1"/>
        <v>0</v>
      </c>
      <c r="E36" s="230"/>
      <c r="F36" s="228"/>
      <c r="G36" s="154" t="e">
        <f t="shared" si="7"/>
        <v>#DIV/0!</v>
      </c>
      <c r="H36" s="228"/>
      <c r="I36" s="156" t="e">
        <f t="shared" si="8"/>
        <v>#DIV/0!</v>
      </c>
      <c r="J36" s="132"/>
    </row>
    <row r="37" spans="1:10" ht="14.25" hidden="1" customHeight="1">
      <c r="A37" s="148"/>
      <c r="B37" s="149"/>
      <c r="C37" s="150" t="s">
        <v>190</v>
      </c>
      <c r="D37" s="151">
        <f t="shared" si="1"/>
        <v>0</v>
      </c>
      <c r="E37" s="230"/>
      <c r="F37" s="228"/>
      <c r="G37" s="154" t="e">
        <f t="shared" si="7"/>
        <v>#DIV/0!</v>
      </c>
      <c r="H37" s="228"/>
      <c r="I37" s="156" t="e">
        <f t="shared" si="8"/>
        <v>#DIV/0!</v>
      </c>
      <c r="J37" s="132"/>
    </row>
    <row r="38" spans="1:10" ht="14.25" hidden="1" customHeight="1">
      <c r="A38" s="148"/>
      <c r="B38" s="149"/>
      <c r="C38" s="150" t="s">
        <v>191</v>
      </c>
      <c r="D38" s="151">
        <f t="shared" si="1"/>
        <v>0</v>
      </c>
      <c r="E38" s="230"/>
      <c r="F38" s="228"/>
      <c r="G38" s="154" t="e">
        <f t="shared" si="7"/>
        <v>#DIV/0!</v>
      </c>
      <c r="H38" s="228"/>
      <c r="I38" s="156" t="e">
        <f t="shared" si="8"/>
        <v>#DIV/0!</v>
      </c>
      <c r="J38" s="132"/>
    </row>
    <row r="39" spans="1:10" ht="10.5" hidden="1" customHeight="1">
      <c r="A39" s="148"/>
      <c r="B39" s="149"/>
      <c r="C39" s="150" t="s">
        <v>192</v>
      </c>
      <c r="D39" s="151">
        <f t="shared" si="1"/>
        <v>0</v>
      </c>
      <c r="E39" s="230"/>
      <c r="F39" s="228"/>
      <c r="G39" s="154" t="e">
        <f t="shared" si="7"/>
        <v>#DIV/0!</v>
      </c>
      <c r="H39" s="228"/>
      <c r="I39" s="156" t="e">
        <f t="shared" si="8"/>
        <v>#DIV/0!</v>
      </c>
      <c r="J39" s="132"/>
    </row>
    <row r="40" spans="1:10" ht="15.75" hidden="1" customHeight="1">
      <c r="A40" s="148"/>
      <c r="B40" s="157"/>
      <c r="C40" s="161"/>
      <c r="D40" s="153"/>
      <c r="E40" s="162"/>
      <c r="F40" s="162"/>
      <c r="G40" s="146"/>
      <c r="H40" s="162"/>
      <c r="I40" s="147"/>
      <c r="J40" s="132"/>
    </row>
    <row r="41" spans="1:10" ht="15.75" hidden="1" customHeight="1">
      <c r="A41" s="452" t="s">
        <v>193</v>
      </c>
      <c r="B41" s="453"/>
      <c r="C41" s="454"/>
      <c r="D41" s="145">
        <f>SUM(D42:D46)</f>
        <v>0</v>
      </c>
      <c r="E41" s="159"/>
      <c r="F41" s="145">
        <f>SUM(F42:F46)</f>
        <v>0</v>
      </c>
      <c r="G41" s="146" t="e">
        <f t="shared" ref="G41:G46" si="9">F41/D41*100</f>
        <v>#DIV/0!</v>
      </c>
      <c r="H41" s="145">
        <f>SUM(H42:H46)</f>
        <v>0</v>
      </c>
      <c r="I41" s="147" t="e">
        <f t="shared" ref="I41:I46" si="10">H41/D41*100</f>
        <v>#DIV/0!</v>
      </c>
      <c r="J41" s="132"/>
    </row>
    <row r="42" spans="1:10" ht="14.25" hidden="1" customHeight="1">
      <c r="A42" s="148"/>
      <c r="B42" s="160"/>
      <c r="C42" s="163" t="s">
        <v>168</v>
      </c>
      <c r="D42" s="153">
        <f t="shared" si="1"/>
        <v>0</v>
      </c>
      <c r="E42" s="229"/>
      <c r="F42" s="228"/>
      <c r="G42" s="154" t="e">
        <f t="shared" si="9"/>
        <v>#DIV/0!</v>
      </c>
      <c r="H42" s="231"/>
      <c r="I42" s="156" t="e">
        <f t="shared" si="10"/>
        <v>#DIV/0!</v>
      </c>
      <c r="J42" s="132"/>
    </row>
    <row r="43" spans="1:10" ht="14.25" hidden="1" customHeight="1">
      <c r="A43" s="148"/>
      <c r="B43" s="149"/>
      <c r="C43" s="163" t="s">
        <v>194</v>
      </c>
      <c r="D43" s="153">
        <f t="shared" si="1"/>
        <v>0</v>
      </c>
      <c r="E43" s="230"/>
      <c r="F43" s="228"/>
      <c r="G43" s="154" t="e">
        <f t="shared" si="9"/>
        <v>#DIV/0!</v>
      </c>
      <c r="H43" s="228"/>
      <c r="I43" s="156" t="e">
        <f t="shared" si="10"/>
        <v>#DIV/0!</v>
      </c>
      <c r="J43" s="132"/>
    </row>
    <row r="44" spans="1:10" ht="14.25" hidden="1" customHeight="1">
      <c r="A44" s="148"/>
      <c r="B44" s="149"/>
      <c r="C44" s="163" t="s">
        <v>195</v>
      </c>
      <c r="D44" s="153">
        <f t="shared" si="1"/>
        <v>0</v>
      </c>
      <c r="E44" s="230"/>
      <c r="F44" s="228"/>
      <c r="G44" s="154" t="e">
        <f t="shared" si="9"/>
        <v>#DIV/0!</v>
      </c>
      <c r="H44" s="228"/>
      <c r="I44" s="156" t="e">
        <f t="shared" si="10"/>
        <v>#DIV/0!</v>
      </c>
      <c r="J44" s="132"/>
    </row>
    <row r="45" spans="1:10" ht="14.25" hidden="1" customHeight="1">
      <c r="A45" s="148"/>
      <c r="B45" s="149"/>
      <c r="C45" s="163" t="s">
        <v>196</v>
      </c>
      <c r="D45" s="153">
        <f t="shared" si="1"/>
        <v>0</v>
      </c>
      <c r="E45" s="230"/>
      <c r="F45" s="228"/>
      <c r="G45" s="154" t="e">
        <f t="shared" si="9"/>
        <v>#DIV/0!</v>
      </c>
      <c r="H45" s="228"/>
      <c r="I45" s="156" t="e">
        <f t="shared" si="10"/>
        <v>#DIV/0!</v>
      </c>
      <c r="J45" s="132"/>
    </row>
    <row r="46" spans="1:10" ht="10.5" hidden="1" customHeight="1">
      <c r="A46" s="148"/>
      <c r="B46" s="149"/>
      <c r="C46" s="163" t="s">
        <v>197</v>
      </c>
      <c r="D46" s="153">
        <f t="shared" si="1"/>
        <v>0</v>
      </c>
      <c r="E46" s="230"/>
      <c r="F46" s="228"/>
      <c r="G46" s="154" t="e">
        <f t="shared" si="9"/>
        <v>#DIV/0!</v>
      </c>
      <c r="H46" s="228"/>
      <c r="I46" s="156" t="e">
        <f t="shared" si="10"/>
        <v>#DIV/0!</v>
      </c>
      <c r="J46" s="132"/>
    </row>
    <row r="47" spans="1:10" ht="15.75" hidden="1" customHeight="1">
      <c r="A47" s="148"/>
      <c r="B47" s="157"/>
      <c r="C47" s="161"/>
      <c r="D47" s="153"/>
      <c r="E47" s="155"/>
      <c r="F47" s="153"/>
      <c r="G47" s="146"/>
      <c r="H47" s="153"/>
      <c r="I47" s="147"/>
      <c r="J47" s="132"/>
    </row>
    <row r="48" spans="1:10" ht="14.25" hidden="1" customHeight="1">
      <c r="A48" s="452" t="s">
        <v>198</v>
      </c>
      <c r="B48" s="453"/>
      <c r="C48" s="454"/>
      <c r="D48" s="145">
        <f>SUM(D49:D57)</f>
        <v>0</v>
      </c>
      <c r="E48" s="159"/>
      <c r="F48" s="145">
        <f>SUM(F49:F57)</f>
        <v>0</v>
      </c>
      <c r="G48" s="146" t="e">
        <f t="shared" ref="G48:G57" si="11">F48/D48*100</f>
        <v>#DIV/0!</v>
      </c>
      <c r="H48" s="145">
        <f>SUM(H49:H57)</f>
        <v>0</v>
      </c>
      <c r="I48" s="147" t="e">
        <f>H48/D48*100</f>
        <v>#DIV/0!</v>
      </c>
      <c r="J48" s="132"/>
    </row>
    <row r="49" spans="1:10" ht="14.25" hidden="1" customHeight="1">
      <c r="A49" s="148"/>
      <c r="B49" s="157"/>
      <c r="C49" s="163" t="s">
        <v>168</v>
      </c>
      <c r="D49" s="153">
        <f t="shared" ref="D49:D57" si="12">F49+H49</f>
        <v>0</v>
      </c>
      <c r="E49" s="229"/>
      <c r="F49" s="228"/>
      <c r="G49" s="154" t="e">
        <f t="shared" si="11"/>
        <v>#DIV/0!</v>
      </c>
      <c r="H49" s="231"/>
      <c r="I49" s="156" t="e">
        <f t="shared" ref="I49:I57" si="13">H49/D49*100</f>
        <v>#DIV/0!</v>
      </c>
      <c r="J49" s="132"/>
    </row>
    <row r="50" spans="1:10" ht="14.25" hidden="1" customHeight="1">
      <c r="A50" s="164"/>
      <c r="B50" s="149"/>
      <c r="C50" s="163" t="s">
        <v>199</v>
      </c>
      <c r="D50" s="153">
        <f t="shared" si="12"/>
        <v>0</v>
      </c>
      <c r="E50" s="230"/>
      <c r="F50" s="228"/>
      <c r="G50" s="154" t="e">
        <f t="shared" si="11"/>
        <v>#DIV/0!</v>
      </c>
      <c r="H50" s="228"/>
      <c r="I50" s="156" t="e">
        <f t="shared" si="13"/>
        <v>#DIV/0!</v>
      </c>
      <c r="J50" s="132"/>
    </row>
    <row r="51" spans="1:10" ht="14.25" hidden="1" customHeight="1">
      <c r="A51" s="164"/>
      <c r="B51" s="149"/>
      <c r="C51" s="150" t="s">
        <v>200</v>
      </c>
      <c r="D51" s="151">
        <f t="shared" si="12"/>
        <v>0</v>
      </c>
      <c r="E51" s="230"/>
      <c r="F51" s="228"/>
      <c r="G51" s="154" t="e">
        <f t="shared" si="11"/>
        <v>#DIV/0!</v>
      </c>
      <c r="H51" s="228"/>
      <c r="I51" s="156" t="e">
        <f t="shared" si="13"/>
        <v>#DIV/0!</v>
      </c>
      <c r="J51" s="132"/>
    </row>
    <row r="52" spans="1:10" ht="14.25" hidden="1" customHeight="1">
      <c r="A52" s="164"/>
      <c r="B52" s="149"/>
      <c r="C52" s="150" t="s">
        <v>201</v>
      </c>
      <c r="D52" s="151">
        <f t="shared" si="12"/>
        <v>0</v>
      </c>
      <c r="E52" s="230"/>
      <c r="F52" s="228"/>
      <c r="G52" s="154" t="e">
        <f t="shared" si="11"/>
        <v>#DIV/0!</v>
      </c>
      <c r="H52" s="228"/>
      <c r="I52" s="156" t="e">
        <f t="shared" si="13"/>
        <v>#DIV/0!</v>
      </c>
      <c r="J52" s="132"/>
    </row>
    <row r="53" spans="1:10" ht="14.25" hidden="1" customHeight="1">
      <c r="A53" s="164"/>
      <c r="B53" s="149"/>
      <c r="C53" s="150" t="s">
        <v>202</v>
      </c>
      <c r="D53" s="151">
        <f t="shared" si="12"/>
        <v>0</v>
      </c>
      <c r="E53" s="230"/>
      <c r="F53" s="228"/>
      <c r="G53" s="154" t="e">
        <f t="shared" si="11"/>
        <v>#DIV/0!</v>
      </c>
      <c r="H53" s="228"/>
      <c r="I53" s="156" t="e">
        <f t="shared" si="13"/>
        <v>#DIV/0!</v>
      </c>
      <c r="J53" s="132"/>
    </row>
    <row r="54" spans="1:10" ht="14.25" hidden="1" customHeight="1">
      <c r="A54" s="164"/>
      <c r="B54" s="149"/>
      <c r="C54" s="150" t="s">
        <v>203</v>
      </c>
      <c r="D54" s="151">
        <f t="shared" si="12"/>
        <v>0</v>
      </c>
      <c r="E54" s="230"/>
      <c r="F54" s="228"/>
      <c r="G54" s="154" t="e">
        <f t="shared" si="11"/>
        <v>#DIV/0!</v>
      </c>
      <c r="H54" s="228"/>
      <c r="I54" s="156" t="e">
        <f t="shared" si="13"/>
        <v>#DIV/0!</v>
      </c>
      <c r="J54" s="132"/>
    </row>
    <row r="55" spans="1:10" ht="14.25" hidden="1" customHeight="1">
      <c r="A55" s="164"/>
      <c r="B55" s="149"/>
      <c r="C55" s="150" t="s">
        <v>204</v>
      </c>
      <c r="D55" s="151">
        <f t="shared" si="12"/>
        <v>0</v>
      </c>
      <c r="E55" s="230"/>
      <c r="F55" s="228"/>
      <c r="G55" s="154" t="e">
        <f t="shared" si="11"/>
        <v>#DIV/0!</v>
      </c>
      <c r="H55" s="228"/>
      <c r="I55" s="156" t="e">
        <f t="shared" si="13"/>
        <v>#DIV/0!</v>
      </c>
      <c r="J55" s="132"/>
    </row>
    <row r="56" spans="1:10" ht="14.25" hidden="1" customHeight="1">
      <c r="A56" s="164"/>
      <c r="B56" s="149"/>
      <c r="C56" s="150" t="s">
        <v>205</v>
      </c>
      <c r="D56" s="151">
        <f t="shared" si="12"/>
        <v>0</v>
      </c>
      <c r="E56" s="230"/>
      <c r="F56" s="228"/>
      <c r="G56" s="154" t="e">
        <f t="shared" si="11"/>
        <v>#DIV/0!</v>
      </c>
      <c r="H56" s="228"/>
      <c r="I56" s="156" t="e">
        <f t="shared" si="13"/>
        <v>#DIV/0!</v>
      </c>
      <c r="J56" s="132"/>
    </row>
    <row r="57" spans="1:10" ht="14.25" hidden="1" customHeight="1">
      <c r="A57" s="164"/>
      <c r="B57" s="149"/>
      <c r="C57" s="150" t="s">
        <v>206</v>
      </c>
      <c r="D57" s="151">
        <f t="shared" si="12"/>
        <v>0</v>
      </c>
      <c r="E57" s="230"/>
      <c r="F57" s="228"/>
      <c r="G57" s="154" t="e">
        <f t="shared" si="11"/>
        <v>#DIV/0!</v>
      </c>
      <c r="H57" s="228"/>
      <c r="I57" s="156" t="e">
        <f t="shared" si="13"/>
        <v>#DIV/0!</v>
      </c>
      <c r="J57" s="132"/>
    </row>
    <row r="58" spans="1:10" ht="132.75" hidden="1" customHeight="1" thickBot="1">
      <c r="A58" s="165"/>
      <c r="B58" s="166"/>
      <c r="C58" s="167"/>
      <c r="D58" s="168"/>
      <c r="E58" s="169"/>
      <c r="F58" s="170"/>
      <c r="G58" s="171"/>
      <c r="H58" s="170"/>
      <c r="I58" s="172"/>
      <c r="J58" s="132"/>
    </row>
    <row r="59" spans="1:10" ht="21.75" hidden="1" customHeight="1">
      <c r="A59" s="451" t="s">
        <v>304</v>
      </c>
      <c r="B59" s="451"/>
      <c r="C59" s="451"/>
      <c r="D59" s="451"/>
      <c r="E59" s="451"/>
      <c r="F59" s="451"/>
      <c r="G59" s="451"/>
      <c r="H59" s="451"/>
      <c r="I59" s="146"/>
      <c r="J59" s="132"/>
    </row>
    <row r="60" spans="1:10" ht="29.25" hidden="1" customHeight="1">
      <c r="A60" s="224"/>
      <c r="B60" s="224"/>
      <c r="C60" s="224"/>
      <c r="D60" s="224"/>
      <c r="E60" s="224"/>
      <c r="F60" s="224"/>
      <c r="G60" s="224"/>
      <c r="H60" s="224"/>
      <c r="I60" s="146"/>
      <c r="J60" s="175"/>
    </row>
    <row r="61" spans="1:10" ht="4.5" customHeight="1">
      <c r="A61" s="249"/>
      <c r="B61" s="249"/>
      <c r="C61" s="249"/>
      <c r="D61" s="249"/>
      <c r="E61" s="249"/>
      <c r="F61" s="249"/>
      <c r="G61" s="249"/>
      <c r="H61" s="249"/>
      <c r="I61" s="146"/>
      <c r="J61" s="175"/>
    </row>
    <row r="62" spans="1:10" ht="15" customHeight="1" thickBot="1">
      <c r="A62" s="224"/>
      <c r="B62" s="224"/>
      <c r="C62" s="224"/>
      <c r="D62" s="224"/>
      <c r="E62" s="224"/>
      <c r="F62" s="224"/>
      <c r="G62" s="224"/>
      <c r="H62" s="224"/>
      <c r="I62" s="146"/>
      <c r="J62" s="175"/>
    </row>
    <row r="63" spans="1:10" ht="24.95" customHeight="1" thickBot="1">
      <c r="A63" s="458" t="s">
        <v>160</v>
      </c>
      <c r="B63" s="459"/>
      <c r="C63" s="459"/>
      <c r="D63" s="455" t="s">
        <v>161</v>
      </c>
      <c r="E63" s="465" t="s">
        <v>162</v>
      </c>
      <c r="F63" s="455" t="s">
        <v>163</v>
      </c>
      <c r="G63" s="455"/>
      <c r="H63" s="456" t="s">
        <v>164</v>
      </c>
      <c r="I63" s="457"/>
      <c r="J63" s="132"/>
    </row>
    <row r="64" spans="1:10" ht="24.95" customHeight="1">
      <c r="A64" s="460"/>
      <c r="B64" s="461"/>
      <c r="C64" s="461"/>
      <c r="D64" s="462"/>
      <c r="E64" s="466"/>
      <c r="F64" s="133" t="s">
        <v>165</v>
      </c>
      <c r="G64" s="134" t="s">
        <v>166</v>
      </c>
      <c r="H64" s="133" t="s">
        <v>165</v>
      </c>
      <c r="I64" s="135" t="s">
        <v>166</v>
      </c>
      <c r="J64" s="132"/>
    </row>
    <row r="65" spans="1:10" ht="5.25" customHeight="1">
      <c r="A65" s="176"/>
      <c r="B65" s="177"/>
      <c r="C65" s="178"/>
      <c r="D65" s="272"/>
      <c r="E65" s="273"/>
      <c r="F65" s="274"/>
      <c r="G65" s="275"/>
      <c r="H65" s="274"/>
      <c r="I65" s="276"/>
      <c r="J65" s="132"/>
    </row>
    <row r="66" spans="1:10" ht="15" customHeight="1">
      <c r="A66" s="452" t="s">
        <v>207</v>
      </c>
      <c r="B66" s="453"/>
      <c r="C66" s="453"/>
      <c r="D66" s="143">
        <f>SUM(D67:D67)</f>
        <v>7</v>
      </c>
      <c r="E66" s="347"/>
      <c r="F66" s="145">
        <f>SUM(F67:F67)</f>
        <v>2</v>
      </c>
      <c r="G66" s="146">
        <f>F66/D66*100</f>
        <v>28.571428571428569</v>
      </c>
      <c r="H66" s="145">
        <f>SUM(H67:H67)</f>
        <v>5</v>
      </c>
      <c r="I66" s="147">
        <f>H66/D66*100</f>
        <v>71.428571428571431</v>
      </c>
      <c r="J66" s="132"/>
    </row>
    <row r="67" spans="1:10" ht="14.25" customHeight="1">
      <c r="A67" s="148"/>
      <c r="B67" s="150"/>
      <c r="C67" s="179" t="s">
        <v>208</v>
      </c>
      <c r="D67" s="151">
        <f t="shared" ref="D67:D112" si="14">F67+H67</f>
        <v>7</v>
      </c>
      <c r="E67" s="152">
        <v>42.4</v>
      </c>
      <c r="F67" s="153">
        <v>2</v>
      </c>
      <c r="G67" s="154">
        <f>F67/D67*100</f>
        <v>28.571428571428569</v>
      </c>
      <c r="H67" s="153">
        <v>5</v>
      </c>
      <c r="I67" s="156">
        <f>H67/D67*100</f>
        <v>71.428571428571431</v>
      </c>
      <c r="J67" s="132"/>
    </row>
    <row r="68" spans="1:10" ht="10.5" customHeight="1">
      <c r="A68" s="148"/>
      <c r="B68" s="150"/>
      <c r="C68" s="179"/>
      <c r="D68" s="143"/>
      <c r="E68" s="347"/>
      <c r="F68" s="145"/>
      <c r="G68" s="146"/>
      <c r="H68" s="145"/>
      <c r="I68" s="147"/>
      <c r="J68" s="132"/>
    </row>
    <row r="69" spans="1:10" ht="15" customHeight="1">
      <c r="A69" s="452" t="s">
        <v>209</v>
      </c>
      <c r="B69" s="453"/>
      <c r="C69" s="453"/>
      <c r="D69" s="143">
        <f>SUM(D70:D71)</f>
        <v>8</v>
      </c>
      <c r="E69" s="159"/>
      <c r="F69" s="145">
        <f>SUM(F70:F71)</f>
        <v>6</v>
      </c>
      <c r="G69" s="146">
        <f>F69/D69*100</f>
        <v>75</v>
      </c>
      <c r="H69" s="145">
        <f>SUM(H70:H71)</f>
        <v>2</v>
      </c>
      <c r="I69" s="147">
        <f>H69/D69*100</f>
        <v>25</v>
      </c>
      <c r="J69" s="132"/>
    </row>
    <row r="70" spans="1:10" ht="14.25" customHeight="1">
      <c r="A70" s="148"/>
      <c r="B70" s="158"/>
      <c r="C70" s="150" t="s">
        <v>168</v>
      </c>
      <c r="D70" s="151">
        <f t="shared" si="14"/>
        <v>1</v>
      </c>
      <c r="E70" s="344" t="s">
        <v>339</v>
      </c>
      <c r="F70" s="153">
        <v>1</v>
      </c>
      <c r="G70" s="154">
        <f>F70/D70*100</f>
        <v>100</v>
      </c>
      <c r="H70" s="346">
        <v>0</v>
      </c>
      <c r="I70" s="147">
        <f>H70/D70*100</f>
        <v>0</v>
      </c>
      <c r="J70" s="132"/>
    </row>
    <row r="71" spans="1:10" ht="14.25" customHeight="1">
      <c r="A71" s="148"/>
      <c r="B71" s="157"/>
      <c r="C71" s="150" t="s">
        <v>210</v>
      </c>
      <c r="D71" s="151">
        <f t="shared" si="14"/>
        <v>7</v>
      </c>
      <c r="E71" s="155">
        <v>39.1</v>
      </c>
      <c r="F71" s="153">
        <v>5</v>
      </c>
      <c r="G71" s="154">
        <f>F71/D71*100</f>
        <v>71.428571428571431</v>
      </c>
      <c r="H71" s="153">
        <v>2</v>
      </c>
      <c r="I71" s="156">
        <f>H71/D71*100</f>
        <v>28.571428571428569</v>
      </c>
      <c r="J71" s="132"/>
    </row>
    <row r="72" spans="1:10" ht="10.5" customHeight="1">
      <c r="A72" s="148"/>
      <c r="B72" s="157"/>
      <c r="C72" s="158"/>
      <c r="D72" s="151"/>
      <c r="E72" s="155"/>
      <c r="F72" s="153"/>
      <c r="G72" s="146"/>
      <c r="H72" s="153"/>
      <c r="I72" s="147"/>
      <c r="J72" s="132"/>
    </row>
    <row r="73" spans="1:10" ht="15" customHeight="1">
      <c r="A73" s="452" t="s">
        <v>211</v>
      </c>
      <c r="B73" s="453"/>
      <c r="C73" s="453"/>
      <c r="D73" s="143">
        <f t="shared" si="14"/>
        <v>3</v>
      </c>
      <c r="E73" s="155">
        <v>48</v>
      </c>
      <c r="F73" s="145">
        <v>2</v>
      </c>
      <c r="G73" s="146">
        <f>F73/D73*100</f>
        <v>66.666666666666657</v>
      </c>
      <c r="H73" s="145">
        <v>1</v>
      </c>
      <c r="I73" s="147">
        <f>H73/D73*100</f>
        <v>33.333333333333329</v>
      </c>
      <c r="J73" s="132"/>
    </row>
    <row r="74" spans="1:10" ht="15" customHeight="1">
      <c r="A74" s="452" t="s">
        <v>212</v>
      </c>
      <c r="B74" s="453"/>
      <c r="C74" s="453"/>
      <c r="D74" s="143">
        <f t="shared" si="14"/>
        <v>4</v>
      </c>
      <c r="E74" s="155">
        <v>47.8</v>
      </c>
      <c r="F74" s="145">
        <v>2</v>
      </c>
      <c r="G74" s="146">
        <f>F74/D74*100</f>
        <v>50</v>
      </c>
      <c r="H74" s="145">
        <v>2</v>
      </c>
      <c r="I74" s="147">
        <f>H74/D74*100</f>
        <v>50</v>
      </c>
      <c r="J74" s="132"/>
    </row>
    <row r="75" spans="1:10" ht="10.5" customHeight="1">
      <c r="A75" s="148"/>
      <c r="B75" s="157"/>
      <c r="C75" s="158"/>
      <c r="D75" s="151"/>
      <c r="E75" s="155"/>
      <c r="F75" s="153"/>
      <c r="G75" s="146"/>
      <c r="H75" s="153"/>
      <c r="I75" s="147"/>
      <c r="J75" s="132"/>
    </row>
    <row r="76" spans="1:10" ht="15" customHeight="1">
      <c r="A76" s="452" t="s">
        <v>213</v>
      </c>
      <c r="B76" s="453"/>
      <c r="C76" s="453"/>
      <c r="D76" s="143">
        <f>SUM(D77:D83)</f>
        <v>97</v>
      </c>
      <c r="E76" s="159"/>
      <c r="F76" s="145">
        <f>SUM(F77:F83)</f>
        <v>93</v>
      </c>
      <c r="G76" s="146">
        <f t="shared" ref="G76:G83" si="15">F76/D76*100</f>
        <v>95.876288659793815</v>
      </c>
      <c r="H76" s="145">
        <f>SUM(H77:H83)</f>
        <v>4</v>
      </c>
      <c r="I76" s="147">
        <f t="shared" ref="I76:I83" si="16">H76/D76*100</f>
        <v>4.1237113402061851</v>
      </c>
      <c r="J76" s="132"/>
    </row>
    <row r="77" spans="1:10" ht="14.25" customHeight="1">
      <c r="A77" s="148"/>
      <c r="B77" s="157"/>
      <c r="C77" s="150" t="s">
        <v>168</v>
      </c>
      <c r="D77" s="151">
        <f t="shared" si="14"/>
        <v>1</v>
      </c>
      <c r="E77" s="344" t="s">
        <v>339</v>
      </c>
      <c r="F77" s="153">
        <v>1</v>
      </c>
      <c r="G77" s="154">
        <f t="shared" si="15"/>
        <v>100</v>
      </c>
      <c r="H77" s="346">
        <v>0</v>
      </c>
      <c r="I77" s="156">
        <f t="shared" si="16"/>
        <v>0</v>
      </c>
      <c r="J77" s="132"/>
    </row>
    <row r="78" spans="1:10" ht="14.25" customHeight="1">
      <c r="A78" s="148"/>
      <c r="B78" s="157"/>
      <c r="C78" s="150" t="s">
        <v>169</v>
      </c>
      <c r="D78" s="151">
        <f t="shared" si="14"/>
        <v>8</v>
      </c>
      <c r="E78" s="155">
        <v>42.8</v>
      </c>
      <c r="F78" s="153">
        <v>7</v>
      </c>
      <c r="G78" s="154">
        <f t="shared" si="15"/>
        <v>87.5</v>
      </c>
      <c r="H78" s="153">
        <v>1</v>
      </c>
      <c r="I78" s="156">
        <f t="shared" si="16"/>
        <v>12.5</v>
      </c>
      <c r="J78" s="132"/>
    </row>
    <row r="79" spans="1:10" ht="14.25" customHeight="1">
      <c r="A79" s="148"/>
      <c r="B79" s="157"/>
      <c r="C79" s="150" t="s">
        <v>214</v>
      </c>
      <c r="D79" s="151">
        <f t="shared" si="14"/>
        <v>6</v>
      </c>
      <c r="E79" s="155">
        <v>41.2</v>
      </c>
      <c r="F79" s="153">
        <v>5</v>
      </c>
      <c r="G79" s="154">
        <f>F79/D79*100</f>
        <v>83.333333333333343</v>
      </c>
      <c r="H79" s="346">
        <v>1</v>
      </c>
      <c r="I79" s="156">
        <f t="shared" si="16"/>
        <v>16.666666666666664</v>
      </c>
      <c r="J79" s="132"/>
    </row>
    <row r="80" spans="1:10" ht="14.25" customHeight="1">
      <c r="A80" s="148"/>
      <c r="B80" s="157"/>
      <c r="C80" s="150" t="s">
        <v>349</v>
      </c>
      <c r="D80" s="151">
        <f>F80+H80</f>
        <v>13</v>
      </c>
      <c r="E80" s="155">
        <v>43</v>
      </c>
      <c r="F80" s="153">
        <v>13</v>
      </c>
      <c r="G80" s="154">
        <f>F80/D80*100</f>
        <v>100</v>
      </c>
      <c r="H80" s="346">
        <v>0</v>
      </c>
      <c r="I80" s="156">
        <f>H80/D80*100</f>
        <v>0</v>
      </c>
      <c r="J80" s="132"/>
    </row>
    <row r="81" spans="1:10" ht="14.25" customHeight="1">
      <c r="A81" s="148"/>
      <c r="B81" s="157"/>
      <c r="C81" s="150" t="s">
        <v>215</v>
      </c>
      <c r="D81" s="151">
        <f t="shared" si="14"/>
        <v>30</v>
      </c>
      <c r="E81" s="155">
        <v>38.6</v>
      </c>
      <c r="F81" s="153">
        <v>28</v>
      </c>
      <c r="G81" s="154">
        <f t="shared" si="15"/>
        <v>93.333333333333329</v>
      </c>
      <c r="H81" s="346">
        <v>2</v>
      </c>
      <c r="I81" s="156">
        <f t="shared" si="16"/>
        <v>6.666666666666667</v>
      </c>
      <c r="J81" s="132"/>
    </row>
    <row r="82" spans="1:10" ht="14.25" customHeight="1">
      <c r="A82" s="148"/>
      <c r="B82" s="157"/>
      <c r="C82" s="150" t="s">
        <v>216</v>
      </c>
      <c r="D82" s="151">
        <f t="shared" si="14"/>
        <v>18</v>
      </c>
      <c r="E82" s="155">
        <v>39.200000000000003</v>
      </c>
      <c r="F82" s="153">
        <v>18</v>
      </c>
      <c r="G82" s="154">
        <f t="shared" si="15"/>
        <v>100</v>
      </c>
      <c r="H82" s="346">
        <v>0</v>
      </c>
      <c r="I82" s="156">
        <f t="shared" si="16"/>
        <v>0</v>
      </c>
      <c r="J82" s="132"/>
    </row>
    <row r="83" spans="1:10" ht="14.25" customHeight="1">
      <c r="A83" s="148"/>
      <c r="B83" s="157"/>
      <c r="C83" s="150" t="s">
        <v>217</v>
      </c>
      <c r="D83" s="151">
        <f t="shared" si="14"/>
        <v>21</v>
      </c>
      <c r="E83" s="155">
        <v>37.299999999999997</v>
      </c>
      <c r="F83" s="153">
        <v>21</v>
      </c>
      <c r="G83" s="154">
        <f t="shared" si="15"/>
        <v>100</v>
      </c>
      <c r="H83" s="346">
        <v>0</v>
      </c>
      <c r="I83" s="156">
        <f t="shared" si="16"/>
        <v>0</v>
      </c>
      <c r="J83" s="132"/>
    </row>
    <row r="84" spans="1:10" ht="10.5" customHeight="1">
      <c r="A84" s="148"/>
      <c r="B84" s="157"/>
      <c r="C84" s="158"/>
      <c r="D84" s="151"/>
      <c r="E84" s="155"/>
      <c r="F84" s="153"/>
      <c r="G84" s="146"/>
      <c r="H84" s="153"/>
      <c r="I84" s="147"/>
      <c r="J84" s="132"/>
    </row>
    <row r="85" spans="1:10" ht="15" customHeight="1">
      <c r="A85" s="452" t="s">
        <v>218</v>
      </c>
      <c r="B85" s="453"/>
      <c r="C85" s="453"/>
      <c r="D85" s="143">
        <f>SUM(D86,D93,D99)</f>
        <v>126</v>
      </c>
      <c r="E85" s="159"/>
      <c r="F85" s="145"/>
      <c r="G85" s="146"/>
      <c r="H85" s="145"/>
      <c r="I85" s="147"/>
      <c r="J85" s="132"/>
    </row>
    <row r="86" spans="1:10" ht="14.25" customHeight="1">
      <c r="A86" s="452" t="s">
        <v>219</v>
      </c>
      <c r="B86" s="453"/>
      <c r="C86" s="453"/>
      <c r="D86" s="143">
        <f>SUM(D87:D91)</f>
        <v>31</v>
      </c>
      <c r="E86" s="159"/>
      <c r="F86" s="145">
        <f>SUM(F87:F91)</f>
        <v>12</v>
      </c>
      <c r="G86" s="146">
        <f t="shared" ref="G86:G91" si="17">F86/D86*100</f>
        <v>38.70967741935484</v>
      </c>
      <c r="H86" s="145">
        <f>SUM(H87:H91)</f>
        <v>19</v>
      </c>
      <c r="I86" s="147">
        <f t="shared" ref="I86:I91" si="18">H86/D86*100</f>
        <v>61.29032258064516</v>
      </c>
      <c r="J86" s="132"/>
    </row>
    <row r="87" spans="1:10" ht="14.25" customHeight="1">
      <c r="A87" s="148"/>
      <c r="B87" s="150"/>
      <c r="C87" s="150" t="s">
        <v>168</v>
      </c>
      <c r="D87" s="151">
        <f t="shared" si="14"/>
        <v>1</v>
      </c>
      <c r="E87" s="344" t="s">
        <v>339</v>
      </c>
      <c r="F87" s="153">
        <v>1</v>
      </c>
      <c r="G87" s="154">
        <f t="shared" si="17"/>
        <v>100</v>
      </c>
      <c r="H87" s="346">
        <v>0</v>
      </c>
      <c r="I87" s="147">
        <f t="shared" si="18"/>
        <v>0</v>
      </c>
      <c r="J87" s="132"/>
    </row>
    <row r="88" spans="1:10" ht="14.25" customHeight="1">
      <c r="A88" s="164"/>
      <c r="B88" s="149"/>
      <c r="C88" s="150" t="s">
        <v>169</v>
      </c>
      <c r="D88" s="151">
        <f t="shared" si="14"/>
        <v>14</v>
      </c>
      <c r="E88" s="155">
        <v>40.9</v>
      </c>
      <c r="F88" s="153">
        <v>7</v>
      </c>
      <c r="G88" s="154">
        <f t="shared" si="17"/>
        <v>50</v>
      </c>
      <c r="H88" s="153">
        <v>7</v>
      </c>
      <c r="I88" s="156">
        <f t="shared" si="18"/>
        <v>50</v>
      </c>
      <c r="J88" s="132"/>
    </row>
    <row r="89" spans="1:10" ht="14.25" customHeight="1">
      <c r="A89" s="164"/>
      <c r="B89" s="149"/>
      <c r="C89" s="150" t="s">
        <v>220</v>
      </c>
      <c r="D89" s="151">
        <f t="shared" si="14"/>
        <v>7</v>
      </c>
      <c r="E89" s="155">
        <v>40.9</v>
      </c>
      <c r="F89" s="153">
        <v>1</v>
      </c>
      <c r="G89" s="154">
        <f t="shared" si="17"/>
        <v>14.285714285714285</v>
      </c>
      <c r="H89" s="153">
        <v>6</v>
      </c>
      <c r="I89" s="156">
        <f t="shared" si="18"/>
        <v>85.714285714285708</v>
      </c>
      <c r="J89" s="132"/>
    </row>
    <row r="90" spans="1:10" ht="14.25" customHeight="1">
      <c r="A90" s="164"/>
      <c r="B90" s="149"/>
      <c r="C90" s="150" t="s">
        <v>221</v>
      </c>
      <c r="D90" s="151">
        <f t="shared" si="14"/>
        <v>6</v>
      </c>
      <c r="E90" s="155">
        <v>36.799999999999997</v>
      </c>
      <c r="F90" s="153">
        <v>2</v>
      </c>
      <c r="G90" s="154">
        <f t="shared" si="17"/>
        <v>33.333333333333329</v>
      </c>
      <c r="H90" s="153">
        <v>4</v>
      </c>
      <c r="I90" s="156">
        <f t="shared" si="18"/>
        <v>66.666666666666657</v>
      </c>
      <c r="J90" s="132"/>
    </row>
    <row r="91" spans="1:10" ht="14.25" customHeight="1">
      <c r="A91" s="164"/>
      <c r="B91" s="149"/>
      <c r="C91" s="150" t="s">
        <v>222</v>
      </c>
      <c r="D91" s="151">
        <f t="shared" si="14"/>
        <v>3</v>
      </c>
      <c r="E91" s="155">
        <v>47.3</v>
      </c>
      <c r="F91" s="153">
        <v>1</v>
      </c>
      <c r="G91" s="154">
        <f t="shared" si="17"/>
        <v>33.333333333333329</v>
      </c>
      <c r="H91" s="153">
        <v>2</v>
      </c>
      <c r="I91" s="156">
        <f t="shared" si="18"/>
        <v>66.666666666666657</v>
      </c>
      <c r="J91" s="132"/>
    </row>
    <row r="92" spans="1:10" ht="10.5" customHeight="1">
      <c r="A92" s="164"/>
      <c r="B92" s="149"/>
      <c r="C92" s="160"/>
      <c r="D92" s="151"/>
      <c r="E92" s="155"/>
      <c r="F92" s="153"/>
      <c r="G92" s="146"/>
      <c r="H92" s="153"/>
      <c r="I92" s="147"/>
      <c r="J92" s="132"/>
    </row>
    <row r="93" spans="1:10" s="181" customFormat="1" ht="15" customHeight="1">
      <c r="A93" s="452" t="s">
        <v>223</v>
      </c>
      <c r="B93" s="453"/>
      <c r="C93" s="453"/>
      <c r="D93" s="143">
        <f>SUM(D94:D97)</f>
        <v>27</v>
      </c>
      <c r="E93" s="159"/>
      <c r="F93" s="145">
        <f>SUM(F94:F97)</f>
        <v>18</v>
      </c>
      <c r="G93" s="146">
        <f>F93/D93*100</f>
        <v>66.666666666666657</v>
      </c>
      <c r="H93" s="145">
        <f>SUM(H94:H97)</f>
        <v>9</v>
      </c>
      <c r="I93" s="147">
        <f>H93/D93*100</f>
        <v>33.333333333333329</v>
      </c>
      <c r="J93" s="180"/>
    </row>
    <row r="94" spans="1:10" ht="14.25" customHeight="1">
      <c r="A94" s="148"/>
      <c r="B94" s="160"/>
      <c r="C94" s="150" t="s">
        <v>168</v>
      </c>
      <c r="D94" s="151">
        <f t="shared" si="14"/>
        <v>1</v>
      </c>
      <c r="E94" s="344" t="s">
        <v>339</v>
      </c>
      <c r="F94" s="153">
        <v>1</v>
      </c>
      <c r="G94" s="154">
        <f>F94/D94*100</f>
        <v>100</v>
      </c>
      <c r="H94" s="346">
        <v>0</v>
      </c>
      <c r="I94" s="147">
        <f>H94/D94*100</f>
        <v>0</v>
      </c>
      <c r="J94" s="132"/>
    </row>
    <row r="95" spans="1:10" ht="14.25" customHeight="1">
      <c r="A95" s="164"/>
      <c r="B95" s="149"/>
      <c r="C95" s="150" t="s">
        <v>224</v>
      </c>
      <c r="D95" s="151">
        <f t="shared" si="14"/>
        <v>14</v>
      </c>
      <c r="E95" s="155">
        <v>42.1</v>
      </c>
      <c r="F95" s="153">
        <v>12</v>
      </c>
      <c r="G95" s="154">
        <f>F95/D95*100</f>
        <v>85.714285714285708</v>
      </c>
      <c r="H95" s="153">
        <v>2</v>
      </c>
      <c r="I95" s="156">
        <f>H95/D95*100</f>
        <v>14.285714285714285</v>
      </c>
      <c r="J95" s="132"/>
    </row>
    <row r="96" spans="1:10" ht="14.25" customHeight="1">
      <c r="A96" s="164"/>
      <c r="B96" s="149"/>
      <c r="C96" s="150" t="s">
        <v>372</v>
      </c>
      <c r="D96" s="151">
        <f t="shared" si="14"/>
        <v>8</v>
      </c>
      <c r="E96" s="155">
        <v>39.299999999999997</v>
      </c>
      <c r="F96" s="153">
        <v>4</v>
      </c>
      <c r="G96" s="154">
        <f>F96/D96*100</f>
        <v>50</v>
      </c>
      <c r="H96" s="153">
        <v>4</v>
      </c>
      <c r="I96" s="156">
        <f>H96/D96*100</f>
        <v>50</v>
      </c>
      <c r="J96" s="132"/>
    </row>
    <row r="97" spans="1:10" ht="14.25" customHeight="1">
      <c r="A97" s="164"/>
      <c r="B97" s="149"/>
      <c r="C97" s="150" t="s">
        <v>373</v>
      </c>
      <c r="D97" s="151">
        <f t="shared" si="14"/>
        <v>4</v>
      </c>
      <c r="E97" s="155">
        <v>47.3</v>
      </c>
      <c r="F97" s="153">
        <v>1</v>
      </c>
      <c r="G97" s="154">
        <f>F97/D97*100</f>
        <v>25</v>
      </c>
      <c r="H97" s="153">
        <v>3</v>
      </c>
      <c r="I97" s="156">
        <f>H97/D97*100</f>
        <v>75</v>
      </c>
      <c r="J97" s="132"/>
    </row>
    <row r="98" spans="1:10" ht="10.5" customHeight="1">
      <c r="A98" s="164"/>
      <c r="B98" s="149"/>
      <c r="C98" s="160"/>
      <c r="D98" s="151"/>
      <c r="E98" s="155"/>
      <c r="F98" s="153"/>
      <c r="G98" s="146"/>
      <c r="H98" s="153"/>
      <c r="I98" s="147"/>
      <c r="J98" s="132"/>
    </row>
    <row r="99" spans="1:10" s="181" customFormat="1" ht="15" customHeight="1">
      <c r="A99" s="452" t="s">
        <v>225</v>
      </c>
      <c r="B99" s="453"/>
      <c r="C99" s="453"/>
      <c r="D99" s="143">
        <f>SUM(D100:D106)</f>
        <v>68</v>
      </c>
      <c r="E99" s="159"/>
      <c r="F99" s="145">
        <f>SUM(F100:F106)</f>
        <v>20</v>
      </c>
      <c r="G99" s="146">
        <f t="shared" ref="G99:G106" si="19">F99/D99*100</f>
        <v>29.411764705882355</v>
      </c>
      <c r="H99" s="145">
        <f>SUM(H100:H106)</f>
        <v>48</v>
      </c>
      <c r="I99" s="147">
        <f t="shared" ref="I99:I106" si="20">H99/D99*100</f>
        <v>70.588235294117652</v>
      </c>
      <c r="J99" s="180"/>
    </row>
    <row r="100" spans="1:10" ht="14.25" customHeight="1">
      <c r="A100" s="148"/>
      <c r="B100" s="150"/>
      <c r="C100" s="150" t="s">
        <v>168</v>
      </c>
      <c r="D100" s="151">
        <f t="shared" si="14"/>
        <v>1</v>
      </c>
      <c r="E100" s="344" t="s">
        <v>339</v>
      </c>
      <c r="F100" s="153">
        <v>1</v>
      </c>
      <c r="G100" s="154">
        <f t="shared" si="19"/>
        <v>100</v>
      </c>
      <c r="H100" s="346">
        <v>0</v>
      </c>
      <c r="I100" s="147">
        <f t="shared" si="20"/>
        <v>0</v>
      </c>
      <c r="J100" s="132"/>
    </row>
    <row r="101" spans="1:10" ht="14.25" customHeight="1">
      <c r="A101" s="164"/>
      <c r="B101" s="149"/>
      <c r="C101" s="150" t="s">
        <v>226</v>
      </c>
      <c r="D101" s="151">
        <f t="shared" si="14"/>
        <v>5</v>
      </c>
      <c r="E101" s="155">
        <v>35.4</v>
      </c>
      <c r="F101" s="153">
        <v>1</v>
      </c>
      <c r="G101" s="154">
        <f t="shared" si="19"/>
        <v>20</v>
      </c>
      <c r="H101" s="153">
        <v>4</v>
      </c>
      <c r="I101" s="156">
        <f t="shared" si="20"/>
        <v>80</v>
      </c>
      <c r="J101" s="132"/>
    </row>
    <row r="102" spans="1:10" ht="14.25" customHeight="1">
      <c r="A102" s="164"/>
      <c r="B102" s="149"/>
      <c r="C102" s="150" t="s">
        <v>227</v>
      </c>
      <c r="D102" s="151">
        <f t="shared" si="14"/>
        <v>9</v>
      </c>
      <c r="E102" s="155">
        <v>45.6</v>
      </c>
      <c r="F102" s="153">
        <v>3</v>
      </c>
      <c r="G102" s="154">
        <f t="shared" si="19"/>
        <v>33.333333333333329</v>
      </c>
      <c r="H102" s="153">
        <v>6</v>
      </c>
      <c r="I102" s="156">
        <f t="shared" si="20"/>
        <v>66.666666666666657</v>
      </c>
      <c r="J102" s="132"/>
    </row>
    <row r="103" spans="1:10" ht="14.25" customHeight="1">
      <c r="A103" s="164"/>
      <c r="B103" s="149"/>
      <c r="C103" s="150" t="s">
        <v>228</v>
      </c>
      <c r="D103" s="151">
        <f t="shared" si="14"/>
        <v>6</v>
      </c>
      <c r="E103" s="155">
        <v>44.5</v>
      </c>
      <c r="F103" s="153">
        <v>5</v>
      </c>
      <c r="G103" s="154">
        <f t="shared" si="19"/>
        <v>83.333333333333343</v>
      </c>
      <c r="H103" s="153">
        <v>1</v>
      </c>
      <c r="I103" s="156">
        <f t="shared" si="20"/>
        <v>16.666666666666664</v>
      </c>
      <c r="J103" s="132"/>
    </row>
    <row r="104" spans="1:10" ht="14.25" customHeight="1">
      <c r="A104" s="164"/>
      <c r="B104" s="149"/>
      <c r="C104" s="150" t="s">
        <v>229</v>
      </c>
      <c r="D104" s="151">
        <f t="shared" si="14"/>
        <v>3</v>
      </c>
      <c r="E104" s="155">
        <v>46.3</v>
      </c>
      <c r="F104" s="153">
        <v>3</v>
      </c>
      <c r="G104" s="154">
        <f t="shared" si="19"/>
        <v>100</v>
      </c>
      <c r="H104" s="153">
        <v>0</v>
      </c>
      <c r="I104" s="156">
        <f t="shared" si="20"/>
        <v>0</v>
      </c>
      <c r="J104" s="132"/>
    </row>
    <row r="105" spans="1:10" ht="14.25" customHeight="1">
      <c r="A105" s="164"/>
      <c r="B105" s="149"/>
      <c r="C105" s="150" t="s">
        <v>230</v>
      </c>
      <c r="D105" s="151">
        <f t="shared" si="14"/>
        <v>6</v>
      </c>
      <c r="E105" s="155">
        <v>44.3</v>
      </c>
      <c r="F105" s="153">
        <v>4</v>
      </c>
      <c r="G105" s="154">
        <f t="shared" si="19"/>
        <v>66.666666666666657</v>
      </c>
      <c r="H105" s="153">
        <v>2</v>
      </c>
      <c r="I105" s="156">
        <f t="shared" si="20"/>
        <v>33.333333333333329</v>
      </c>
      <c r="J105" s="132"/>
    </row>
    <row r="106" spans="1:10" ht="14.25" customHeight="1">
      <c r="A106" s="164"/>
      <c r="B106" s="149"/>
      <c r="C106" s="150" t="s">
        <v>231</v>
      </c>
      <c r="D106" s="151">
        <f t="shared" si="14"/>
        <v>38</v>
      </c>
      <c r="E106" s="155">
        <v>34.9</v>
      </c>
      <c r="F106" s="346">
        <v>3</v>
      </c>
      <c r="G106" s="154">
        <f t="shared" si="19"/>
        <v>7.8947368421052628</v>
      </c>
      <c r="H106" s="348">
        <v>35</v>
      </c>
      <c r="I106" s="156">
        <f t="shared" si="20"/>
        <v>92.10526315789474</v>
      </c>
      <c r="J106" s="132"/>
    </row>
    <row r="107" spans="1:10" ht="10.5" customHeight="1">
      <c r="A107" s="164"/>
      <c r="B107" s="149"/>
      <c r="C107" s="160"/>
      <c r="D107" s="151"/>
      <c r="E107" s="155"/>
      <c r="F107" s="153"/>
      <c r="G107" s="146"/>
      <c r="H107" s="153"/>
      <c r="I107" s="147"/>
      <c r="J107" s="132"/>
    </row>
    <row r="108" spans="1:10" ht="15" customHeight="1">
      <c r="A108" s="452" t="s">
        <v>232</v>
      </c>
      <c r="B108" s="453"/>
      <c r="C108" s="453"/>
      <c r="D108" s="143">
        <f>SUM(D109:D112)</f>
        <v>36</v>
      </c>
      <c r="E108" s="159"/>
      <c r="F108" s="145">
        <f>SUM(F109:F112)</f>
        <v>25</v>
      </c>
      <c r="G108" s="146">
        <f>F108/D108*100</f>
        <v>69.444444444444443</v>
      </c>
      <c r="H108" s="145">
        <f>SUM(H109:H112)</f>
        <v>11</v>
      </c>
      <c r="I108" s="147">
        <f>H108/D108*100</f>
        <v>30.555555555555557</v>
      </c>
      <c r="J108" s="132"/>
    </row>
    <row r="109" spans="1:10" ht="14.25" customHeight="1">
      <c r="A109" s="148"/>
      <c r="B109" s="157"/>
      <c r="C109" s="150" t="s">
        <v>168</v>
      </c>
      <c r="D109" s="151">
        <f t="shared" si="14"/>
        <v>1</v>
      </c>
      <c r="E109" s="344" t="s">
        <v>339</v>
      </c>
      <c r="F109" s="153">
        <v>1</v>
      </c>
      <c r="G109" s="154">
        <f>F109/D109*100</f>
        <v>100</v>
      </c>
      <c r="H109" s="349">
        <v>0</v>
      </c>
      <c r="I109" s="147">
        <f>H109/D109*100</f>
        <v>0</v>
      </c>
      <c r="J109" s="132"/>
    </row>
    <row r="110" spans="1:10" ht="14.25" customHeight="1">
      <c r="A110" s="164"/>
      <c r="B110" s="149"/>
      <c r="C110" s="150" t="s">
        <v>169</v>
      </c>
      <c r="D110" s="151">
        <f t="shared" si="14"/>
        <v>9</v>
      </c>
      <c r="E110" s="155">
        <v>38.799999999999997</v>
      </c>
      <c r="F110" s="153">
        <v>5</v>
      </c>
      <c r="G110" s="154">
        <f>F110/D110*100</f>
        <v>55.555555555555557</v>
      </c>
      <c r="H110" s="153">
        <v>4</v>
      </c>
      <c r="I110" s="156">
        <f>H110/D110*100</f>
        <v>44.444444444444443</v>
      </c>
      <c r="J110" s="132"/>
    </row>
    <row r="111" spans="1:10" ht="14.25" customHeight="1">
      <c r="A111" s="164"/>
      <c r="B111" s="149"/>
      <c r="C111" s="150" t="s">
        <v>233</v>
      </c>
      <c r="D111" s="151">
        <f t="shared" si="14"/>
        <v>11</v>
      </c>
      <c r="E111" s="155">
        <v>43.5</v>
      </c>
      <c r="F111" s="153">
        <v>7</v>
      </c>
      <c r="G111" s="154">
        <f>F111/D111*100</f>
        <v>63.636363636363633</v>
      </c>
      <c r="H111" s="153">
        <v>4</v>
      </c>
      <c r="I111" s="156">
        <f>H111/D111*100</f>
        <v>36.363636363636367</v>
      </c>
      <c r="J111" s="132"/>
    </row>
    <row r="112" spans="1:10" ht="14.25" customHeight="1">
      <c r="A112" s="164"/>
      <c r="B112" s="149"/>
      <c r="C112" s="150" t="s">
        <v>234</v>
      </c>
      <c r="D112" s="151">
        <f t="shared" si="14"/>
        <v>15</v>
      </c>
      <c r="E112" s="155">
        <v>36</v>
      </c>
      <c r="F112" s="153">
        <v>12</v>
      </c>
      <c r="G112" s="154">
        <f>F112/D112*100</f>
        <v>80</v>
      </c>
      <c r="H112" s="153">
        <v>3</v>
      </c>
      <c r="I112" s="156">
        <f>H112/D112*100</f>
        <v>20</v>
      </c>
      <c r="J112" s="132"/>
    </row>
    <row r="113" spans="1:10" ht="5.25" customHeight="1" thickBot="1">
      <c r="A113" s="165"/>
      <c r="B113" s="166"/>
      <c r="C113" s="167"/>
      <c r="D113" s="277"/>
      <c r="E113" s="278"/>
      <c r="F113" s="278"/>
      <c r="G113" s="279"/>
      <c r="H113" s="278"/>
      <c r="I113" s="280"/>
      <c r="J113" s="132"/>
    </row>
    <row r="114" spans="1:10" ht="12.75" customHeight="1" thickBot="1">
      <c r="C114" s="126"/>
      <c r="D114" s="182"/>
      <c r="E114" s="236"/>
      <c r="F114" s="236"/>
      <c r="G114" s="237"/>
      <c r="H114" s="236"/>
      <c r="I114" s="183"/>
      <c r="J114" s="128"/>
    </row>
    <row r="115" spans="1:10" s="192" customFormat="1" ht="18" customHeight="1">
      <c r="A115" s="184"/>
      <c r="B115" s="185"/>
      <c r="C115" s="186"/>
      <c r="D115" s="187" t="s">
        <v>235</v>
      </c>
      <c r="E115" s="188" t="s">
        <v>236</v>
      </c>
      <c r="F115" s="189" t="s">
        <v>237</v>
      </c>
      <c r="G115" s="190" t="s">
        <v>238</v>
      </c>
      <c r="H115" s="253" t="s">
        <v>239</v>
      </c>
      <c r="I115" s="191" t="s">
        <v>238</v>
      </c>
      <c r="J115" s="126"/>
    </row>
    <row r="116" spans="1:10" ht="18" customHeight="1">
      <c r="A116" s="469" t="s">
        <v>240</v>
      </c>
      <c r="B116" s="470"/>
      <c r="C116" s="470"/>
      <c r="D116" s="350">
        <f>F116+H116</f>
        <v>801</v>
      </c>
      <c r="E116" s="351">
        <v>39.1</v>
      </c>
      <c r="F116" s="352">
        <f>SUM(F108,F99,F93,F86,F76,F73:F74,F69,F66,F47,F40,‐188‐!F6,‐188‐!F18,‐188‐!F26,‐188‐!F35,‐188‐!F43,‐188‐!F51)</f>
        <v>468</v>
      </c>
      <c r="G116" s="353">
        <v>40.5</v>
      </c>
      <c r="H116" s="352">
        <f>SUM(H108,H99,H93,H86,H76,H73:H74,H69,H66,H47,H40,‐188‐!H6,‐188‐!H18,‐188‐!H26,‐188‐!H35,‐188‐!H43,‐188‐!H51)</f>
        <v>333</v>
      </c>
      <c r="I116" s="354">
        <v>37.200000000000003</v>
      </c>
      <c r="J116" s="132"/>
    </row>
    <row r="117" spans="1:10" ht="18" customHeight="1" thickBot="1">
      <c r="A117" s="467" t="s">
        <v>241</v>
      </c>
      <c r="B117" s="468"/>
      <c r="C117" s="468"/>
      <c r="D117" s="355">
        <f>D116/$D$116</f>
        <v>1</v>
      </c>
      <c r="E117" s="356">
        <v>0</v>
      </c>
      <c r="F117" s="357">
        <f>F116/$D$116</f>
        <v>0.5842696629213483</v>
      </c>
      <c r="G117" s="358">
        <v>0</v>
      </c>
      <c r="H117" s="357">
        <f>H116/$D$116</f>
        <v>0.4157303370786517</v>
      </c>
      <c r="I117" s="359">
        <v>0</v>
      </c>
      <c r="J117" s="132"/>
    </row>
    <row r="118" spans="1:10" ht="15" customHeight="1">
      <c r="D118" s="193"/>
      <c r="E118" s="193"/>
      <c r="F118" s="193"/>
      <c r="G118" s="129"/>
      <c r="H118" s="193"/>
      <c r="I118" s="194" t="s">
        <v>157</v>
      </c>
      <c r="J118" s="128"/>
    </row>
  </sheetData>
  <sheetProtection selectLockedCells="1" selectUnlockedCells="1"/>
  <mergeCells count="29">
    <mergeCell ref="A59:H59"/>
    <mergeCell ref="A25:C25"/>
    <mergeCell ref="D63:D64"/>
    <mergeCell ref="A117:C117"/>
    <mergeCell ref="A69:C69"/>
    <mergeCell ref="A73:C73"/>
    <mergeCell ref="A74:C74"/>
    <mergeCell ref="A76:C76"/>
    <mergeCell ref="A85:C85"/>
    <mergeCell ref="A116:C116"/>
    <mergeCell ref="A93:C93"/>
    <mergeCell ref="A108:C108"/>
    <mergeCell ref="A99:C99"/>
    <mergeCell ref="F3:G3"/>
    <mergeCell ref="H3:I3"/>
    <mergeCell ref="A6:C6"/>
    <mergeCell ref="A3:C4"/>
    <mergeCell ref="A86:C86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  <mergeCell ref="A48:C4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9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G66 G69 G76 G86 G93 G99 G108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>
      <selection sqref="A1:F1"/>
    </sheetView>
  </sheetViews>
  <sheetFormatPr defaultRowHeight="13.5"/>
  <cols>
    <col min="1" max="6" width="15.25" customWidth="1"/>
    <col min="8" max="8" width="9.875" customWidth="1"/>
  </cols>
  <sheetData>
    <row r="1" spans="1:10" ht="17.25">
      <c r="A1" s="471" t="s">
        <v>242</v>
      </c>
      <c r="B1" s="471"/>
      <c r="C1" s="471"/>
      <c r="D1" s="471"/>
      <c r="E1" s="471"/>
      <c r="F1" s="471"/>
    </row>
    <row r="2" spans="1:10">
      <c r="H2" s="246"/>
    </row>
    <row r="3" spans="1:10">
      <c r="H3" s="33" t="s">
        <v>258</v>
      </c>
    </row>
    <row r="4" spans="1:10">
      <c r="H4" s="8"/>
      <c r="I4" s="8" t="s">
        <v>3</v>
      </c>
      <c r="J4" s="8" t="s">
        <v>4</v>
      </c>
    </row>
    <row r="5" spans="1:10">
      <c r="A5" s="1"/>
      <c r="B5" s="73" t="s">
        <v>298</v>
      </c>
      <c r="E5" s="73" t="s">
        <v>299</v>
      </c>
      <c r="F5" s="9"/>
      <c r="H5" s="10" t="s">
        <v>384</v>
      </c>
      <c r="I5" s="11">
        <f>+‐182‐!D12</f>
        <v>40580</v>
      </c>
      <c r="J5" s="11">
        <f>+‐182‐!E12</f>
        <v>43815</v>
      </c>
    </row>
    <row r="6" spans="1:10">
      <c r="A6" s="1"/>
      <c r="H6" s="10" t="s">
        <v>385</v>
      </c>
      <c r="I6" s="11">
        <f>+‐182‐!D13</f>
        <v>40874</v>
      </c>
      <c r="J6" s="11">
        <f>+‐182‐!E13</f>
        <v>44149</v>
      </c>
    </row>
    <row r="7" spans="1:10">
      <c r="A7" s="1"/>
      <c r="H7" s="10" t="s">
        <v>386</v>
      </c>
      <c r="I7" s="11">
        <f>+‐182‐!D14</f>
        <v>40923</v>
      </c>
      <c r="J7" s="11">
        <f>+‐182‐!E14</f>
        <v>44256</v>
      </c>
    </row>
    <row r="8" spans="1:10">
      <c r="A8" s="1"/>
      <c r="H8" s="10" t="s">
        <v>387</v>
      </c>
      <c r="I8" s="11">
        <f>+‐182‐!D15</f>
        <v>40882</v>
      </c>
      <c r="J8" s="11">
        <f>+‐182‐!E15</f>
        <v>44517</v>
      </c>
    </row>
    <row r="9" spans="1:10">
      <c r="A9" s="1"/>
      <c r="H9" s="10" t="s">
        <v>388</v>
      </c>
      <c r="I9" s="11">
        <f>+‐182‐!D16</f>
        <v>42441</v>
      </c>
      <c r="J9" s="11">
        <f>+‐182‐!E16</f>
        <v>45922</v>
      </c>
    </row>
    <row r="10" spans="1:10">
      <c r="A10" s="1"/>
    </row>
    <row r="11" spans="1:10">
      <c r="A11" s="1"/>
      <c r="H11" s="247"/>
      <c r="I11" s="3"/>
      <c r="J11" s="3"/>
    </row>
    <row r="12" spans="1:10">
      <c r="A12" s="1"/>
      <c r="H12" s="33" t="s">
        <v>257</v>
      </c>
    </row>
    <row r="13" spans="1:10">
      <c r="A13" s="1"/>
      <c r="H13" s="8"/>
      <c r="I13" s="95" t="s">
        <v>243</v>
      </c>
      <c r="J13" s="95" t="s">
        <v>244</v>
      </c>
    </row>
    <row r="14" spans="1:10">
      <c r="A14" s="1"/>
      <c r="H14" s="98" t="s">
        <v>245</v>
      </c>
      <c r="I14" s="96">
        <f>+‐184‐!F13</f>
        <v>53718</v>
      </c>
      <c r="J14" s="97">
        <f>‐184‐!H13</f>
        <v>61.4</v>
      </c>
    </row>
    <row r="15" spans="1:10">
      <c r="A15" s="1"/>
      <c r="H15" s="99" t="s">
        <v>246</v>
      </c>
      <c r="I15" s="96">
        <f>‐184‐!F19</f>
        <v>53709</v>
      </c>
      <c r="J15" s="97">
        <f>‐184‐!H19</f>
        <v>61.4</v>
      </c>
    </row>
    <row r="16" spans="1:10">
      <c r="A16" s="1"/>
      <c r="H16" s="99" t="s">
        <v>247</v>
      </c>
      <c r="I16" s="96">
        <f>‐184‐!F25</f>
        <v>55642</v>
      </c>
      <c r="J16" s="97">
        <f>‐184‐!H25</f>
        <v>65.599999999999994</v>
      </c>
    </row>
    <row r="17" spans="1:10">
      <c r="A17" s="1"/>
      <c r="H17" s="99" t="s">
        <v>248</v>
      </c>
      <c r="I17" s="96">
        <f>‐184‐!F31</f>
        <v>47459</v>
      </c>
      <c r="J17" s="97">
        <f>‐184‐!H31</f>
        <v>55.9</v>
      </c>
    </row>
    <row r="18" spans="1:10">
      <c r="A18" s="1"/>
      <c r="H18" s="99" t="s">
        <v>265</v>
      </c>
      <c r="I18" s="96">
        <f>‐184‐!F37</f>
        <v>44128</v>
      </c>
      <c r="J18" s="97">
        <f>‐184‐!H37</f>
        <v>51.8</v>
      </c>
    </row>
    <row r="19" spans="1:10">
      <c r="A19" s="1"/>
      <c r="H19" s="99" t="s">
        <v>268</v>
      </c>
      <c r="I19" s="96">
        <f>‐184‐!F43</f>
        <v>44113</v>
      </c>
      <c r="J19" s="97">
        <f>‐184‐!H43</f>
        <v>51.8</v>
      </c>
    </row>
    <row r="20" spans="1:10">
      <c r="A20" s="1"/>
      <c r="H20" s="99" t="s">
        <v>266</v>
      </c>
      <c r="I20" s="96">
        <f>‐184‐!F49</f>
        <v>48856</v>
      </c>
      <c r="J20" s="97">
        <f>‐184‐!H49</f>
        <v>55.4</v>
      </c>
    </row>
    <row r="21" spans="1:10">
      <c r="A21" s="1"/>
      <c r="H21" s="99" t="s">
        <v>267</v>
      </c>
      <c r="I21" s="96">
        <f>‐184‐!F55</f>
        <v>48828</v>
      </c>
      <c r="J21" s="97">
        <f>‐184‐!H55</f>
        <v>55.3</v>
      </c>
    </row>
    <row r="22" spans="1:10">
      <c r="A22" s="1"/>
    </row>
    <row r="23" spans="1:10">
      <c r="A23" s="1"/>
    </row>
    <row r="24" spans="1:10">
      <c r="A24" s="1"/>
    </row>
    <row r="25" spans="1:10">
      <c r="A25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1">
      <c r="A33" s="1"/>
    </row>
    <row r="34" spans="1:11">
      <c r="A34" s="1"/>
      <c r="H34" s="246"/>
    </row>
    <row r="35" spans="1:11">
      <c r="A35" s="1"/>
      <c r="B35" s="73" t="s">
        <v>300</v>
      </c>
      <c r="D35" s="72"/>
      <c r="E35" s="73" t="s">
        <v>301</v>
      </c>
      <c r="H35" s="34" t="s">
        <v>259</v>
      </c>
      <c r="I35" s="35" t="s">
        <v>3</v>
      </c>
      <c r="J35" s="35" t="s">
        <v>4</v>
      </c>
    </row>
    <row r="36" spans="1:11">
      <c r="A36" s="1"/>
      <c r="H36" s="36" t="s">
        <v>384</v>
      </c>
      <c r="I36" s="37">
        <f>+‐187‐!D36</f>
        <v>475</v>
      </c>
      <c r="J36" s="37">
        <f>+‐187‐!E36</f>
        <v>324</v>
      </c>
      <c r="K36" s="250">
        <f>SUM(I36:J36)</f>
        <v>799</v>
      </c>
    </row>
    <row r="37" spans="1:11">
      <c r="A37" s="1"/>
      <c r="H37" s="40" t="s">
        <v>389</v>
      </c>
      <c r="I37" s="37">
        <f>+‐187‐!D37</f>
        <v>461</v>
      </c>
      <c r="J37" s="37">
        <f>+‐187‐!E37</f>
        <v>333</v>
      </c>
      <c r="K37" s="250">
        <f t="shared" ref="K37:K40" si="0">SUM(I37:J37)</f>
        <v>794</v>
      </c>
    </row>
    <row r="38" spans="1:11">
      <c r="A38" s="1"/>
      <c r="H38" s="40" t="s">
        <v>386</v>
      </c>
      <c r="I38" s="41">
        <f>+‐187‐!D38</f>
        <v>461</v>
      </c>
      <c r="J38" s="41">
        <f>+‐187‐!E38</f>
        <v>334</v>
      </c>
      <c r="K38" s="250">
        <f t="shared" si="0"/>
        <v>795</v>
      </c>
    </row>
    <row r="39" spans="1:11">
      <c r="A39" s="1"/>
      <c r="H39" s="40" t="s">
        <v>387</v>
      </c>
      <c r="I39" s="42">
        <f>‐187‐!D39</f>
        <v>467</v>
      </c>
      <c r="J39" s="42">
        <f>‐187‐!E39</f>
        <v>330</v>
      </c>
      <c r="K39" s="250">
        <f t="shared" si="0"/>
        <v>797</v>
      </c>
    </row>
    <row r="40" spans="1:11">
      <c r="A40" s="1"/>
      <c r="H40" s="40" t="s">
        <v>388</v>
      </c>
      <c r="I40" s="42">
        <f>‐187‐!D40</f>
        <v>468</v>
      </c>
      <c r="J40" s="42">
        <f>‐187‐!E40</f>
        <v>333</v>
      </c>
      <c r="K40" s="250">
        <f t="shared" si="0"/>
        <v>801</v>
      </c>
    </row>
    <row r="41" spans="1:11">
      <c r="A41" s="1"/>
      <c r="H41" s="35"/>
      <c r="I41" s="35"/>
      <c r="J41" s="35"/>
    </row>
    <row r="42" spans="1:11">
      <c r="A42" s="1"/>
      <c r="H42" s="248"/>
      <c r="I42" s="35"/>
      <c r="J42" s="35"/>
    </row>
    <row r="43" spans="1:11">
      <c r="A43" s="1"/>
      <c r="H43" s="34" t="s">
        <v>260</v>
      </c>
      <c r="I43" s="35"/>
      <c r="J43" s="35"/>
    </row>
    <row r="44" spans="1:11">
      <c r="A44" s="1"/>
      <c r="H44" s="38" t="s">
        <v>249</v>
      </c>
      <c r="I44" s="38">
        <f>+‐188‐!D6+‐188‐!D18+‐188‐!D26+‐188‐!D35+‐188‐!D43+‐188‐!D51</f>
        <v>520</v>
      </c>
      <c r="J44" s="35"/>
    </row>
    <row r="45" spans="1:11">
      <c r="A45" s="1"/>
      <c r="H45" s="38" t="s">
        <v>208</v>
      </c>
      <c r="I45" s="38">
        <f>‐189‐!D66</f>
        <v>7</v>
      </c>
      <c r="J45" s="35"/>
    </row>
    <row r="46" spans="1:11">
      <c r="A46" s="1"/>
      <c r="H46" s="38" t="s">
        <v>210</v>
      </c>
      <c r="I46" s="38">
        <f>‐189‐!D69</f>
        <v>8</v>
      </c>
      <c r="J46" s="35"/>
    </row>
    <row r="47" spans="1:11">
      <c r="A47" s="1"/>
      <c r="H47" s="38" t="s">
        <v>250</v>
      </c>
      <c r="I47" s="38">
        <f>‐189‐!D73</f>
        <v>3</v>
      </c>
      <c r="J47" s="35"/>
    </row>
    <row r="48" spans="1:11">
      <c r="A48" s="1"/>
      <c r="H48" s="38" t="s">
        <v>251</v>
      </c>
      <c r="I48" s="38">
        <f>‐189‐!D74</f>
        <v>4</v>
      </c>
      <c r="J48" s="35"/>
    </row>
    <row r="49" spans="1:10">
      <c r="A49" s="1"/>
      <c r="H49" s="38" t="s">
        <v>252</v>
      </c>
      <c r="I49" s="38">
        <f>‐189‐!D76</f>
        <v>97</v>
      </c>
      <c r="J49" s="35"/>
    </row>
    <row r="50" spans="1:10">
      <c r="A50" s="1"/>
      <c r="H50" s="38" t="s">
        <v>218</v>
      </c>
      <c r="I50" s="38">
        <f>‐189‐!D85</f>
        <v>126</v>
      </c>
      <c r="J50" s="35"/>
    </row>
    <row r="51" spans="1:10">
      <c r="A51" s="1"/>
      <c r="H51" s="39" t="s">
        <v>253</v>
      </c>
      <c r="I51" s="38">
        <f>‐189‐!D108</f>
        <v>36</v>
      </c>
      <c r="J51" s="35"/>
    </row>
    <row r="52" spans="1:10">
      <c r="A52" s="1"/>
    </row>
    <row r="53" spans="1:10">
      <c r="A53" s="1"/>
      <c r="I53" s="12">
        <f>SUM(I44:I52)</f>
        <v>801</v>
      </c>
    </row>
  </sheetData>
  <sheetProtection selectLockedCells="1" selectUnlockedCells="1"/>
  <mergeCells count="1">
    <mergeCell ref="A1:F1"/>
  </mergeCells>
  <phoneticPr fontId="26"/>
  <printOptions horizontalCentered="1"/>
  <pageMargins left="0.59055118110236227" right="0.59055118110236227" top="0.59055118110236227" bottom="0.59055118110236227" header="0.51181102362204722" footer="0.39370078740157483"/>
  <pageSetup paperSize="9" firstPageNumber="30" orientation="portrait" useFirstPageNumber="1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島袋 若奈</cp:lastModifiedBy>
  <cp:lastPrinted>2017-02-28T05:44:30Z</cp:lastPrinted>
  <dcterms:created xsi:type="dcterms:W3CDTF">2013-03-25T07:48:30Z</dcterms:created>
  <dcterms:modified xsi:type="dcterms:W3CDTF">2017-03-29T06:52:19Z</dcterms:modified>
</cp:coreProperties>
</file>