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８年版統計うらそえ\H28\HP掲載用（Excel）\"/>
    </mc:Choice>
  </mc:AlternateContent>
  <bookViews>
    <workbookView xWindow="0" yWindow="0" windowWidth="20490" windowHeight="7770"/>
  </bookViews>
  <sheets>
    <sheet name="‐126‐" sheetId="1" r:id="rId1"/>
    <sheet name="‐127‐" sheetId="2" r:id="rId2"/>
    <sheet name="‐128‐" sheetId="3" r:id="rId3"/>
    <sheet name="‐129‐" sheetId="4" r:id="rId4"/>
    <sheet name="‐130‐" sheetId="5" r:id="rId5"/>
    <sheet name="‐131‐" sheetId="6" r:id="rId6"/>
    <sheet name="グラフ" sheetId="7" r:id="rId7"/>
  </sheets>
  <definedNames>
    <definedName name="_xlnm.Print_Area" localSheetId="0">‐126‐!$A$1:$M$43</definedName>
    <definedName name="_xlnm.Print_Area" localSheetId="1">‐127‐!$A$1:$J$45</definedName>
    <definedName name="_xlnm.Print_Area" localSheetId="2">‐128‐!$A$1:$N$41</definedName>
    <definedName name="_xlnm.Print_Area" localSheetId="3">‐129‐!$A$1:$O$51</definedName>
    <definedName name="_xlnm.Print_Area" localSheetId="4">‐130‐!$A$1:$M$41</definedName>
    <definedName name="_xlnm.Print_Area" localSheetId="5">‐131‐!$A$1:$AI$44</definedName>
    <definedName name="_xlnm.Print_Area" localSheetId="6">グラフ!$A$1:$F$132</definedName>
  </definedNames>
  <calcPr calcId="152511"/>
</workbook>
</file>

<file path=xl/calcChain.xml><?xml version="1.0" encoding="utf-8"?>
<calcChain xmlns="http://schemas.openxmlformats.org/spreadsheetml/2006/main">
  <c r="J104" i="7" l="1"/>
  <c r="L76" i="7"/>
  <c r="K76" i="7"/>
  <c r="J76" i="7"/>
  <c r="I76" i="7"/>
  <c r="J14" i="7"/>
  <c r="O39" i="7" l="1"/>
  <c r="O40" i="7"/>
  <c r="O41" i="7"/>
  <c r="O42" i="7"/>
  <c r="O43" i="7"/>
  <c r="O44" i="7"/>
  <c r="O38" i="7"/>
  <c r="J18" i="7"/>
  <c r="I6" i="7"/>
  <c r="H104" i="7" l="1"/>
  <c r="M44" i="7"/>
  <c r="M38" i="7"/>
  <c r="M39" i="7"/>
  <c r="M40" i="7"/>
  <c r="M41" i="7"/>
  <c r="M42" i="7"/>
  <c r="M43" i="7"/>
  <c r="B42" i="6" l="1"/>
  <c r="B41" i="6"/>
  <c r="B40" i="6"/>
  <c r="B39" i="6"/>
  <c r="B27" i="6"/>
  <c r="B26" i="6"/>
  <c r="B25" i="6"/>
  <c r="B24" i="6"/>
  <c r="B8" i="5"/>
  <c r="B7" i="5"/>
  <c r="B6" i="5"/>
  <c r="B5" i="5"/>
  <c r="C49" i="4"/>
  <c r="C48" i="4"/>
  <c r="C47" i="4"/>
  <c r="C46" i="4"/>
  <c r="L4" i="4"/>
  <c r="J4" i="4"/>
  <c r="H4" i="4"/>
  <c r="F4" i="4"/>
  <c r="C28" i="3"/>
  <c r="C27" i="3"/>
  <c r="K106" i="7" s="1"/>
  <c r="C26" i="3"/>
  <c r="K105" i="7" s="1"/>
  <c r="C25" i="3"/>
  <c r="K104" i="7" s="1"/>
  <c r="C17" i="3"/>
  <c r="C16" i="3"/>
  <c r="C15" i="3"/>
  <c r="C14" i="3"/>
  <c r="B7" i="3"/>
  <c r="B6" i="3"/>
  <c r="B5" i="3"/>
  <c r="B4" i="3"/>
  <c r="B37" i="2"/>
  <c r="J37" i="2" s="1"/>
  <c r="B35" i="2"/>
  <c r="J35" i="2" s="1"/>
  <c r="B33" i="2"/>
  <c r="J33" i="2" s="1"/>
  <c r="I41" i="7" s="1"/>
  <c r="B31" i="2"/>
  <c r="B29" i="2"/>
  <c r="B27" i="2"/>
  <c r="C17" i="2"/>
  <c r="C15" i="2"/>
  <c r="C13" i="2"/>
  <c r="C11" i="2"/>
  <c r="C9" i="2"/>
  <c r="C7" i="2"/>
  <c r="C5" i="2"/>
  <c r="J22" i="1"/>
  <c r="H22" i="1"/>
  <c r="F22" i="1"/>
  <c r="D22" i="1"/>
  <c r="I107" i="7"/>
  <c r="H11" i="7"/>
  <c r="H10" i="7"/>
  <c r="H9" i="7"/>
  <c r="H8" i="7"/>
  <c r="H7" i="7"/>
  <c r="L22" i="1"/>
  <c r="F15" i="5"/>
  <c r="J29" i="4"/>
  <c r="H29" i="4"/>
  <c r="F29" i="4"/>
  <c r="B28" i="6"/>
  <c r="F16" i="6"/>
  <c r="F14" i="6"/>
  <c r="F12" i="6"/>
  <c r="F10" i="6"/>
  <c r="F8" i="6"/>
  <c r="AI7" i="6"/>
  <c r="S114" i="7" s="1"/>
  <c r="AF7" i="6"/>
  <c r="R114" i="7" s="1"/>
  <c r="AD7" i="6"/>
  <c r="Q114" i="7" s="1"/>
  <c r="AA7" i="6"/>
  <c r="P114" i="7" s="1"/>
  <c r="Y7" i="6"/>
  <c r="O114" i="7" s="1"/>
  <c r="U7" i="6"/>
  <c r="N114" i="7" s="1"/>
  <c r="R7" i="6"/>
  <c r="M114" i="7" s="1"/>
  <c r="P7" i="6"/>
  <c r="L114" i="7" s="1"/>
  <c r="M7" i="6"/>
  <c r="K114" i="7" s="1"/>
  <c r="K7" i="6"/>
  <c r="J114" i="7" s="1"/>
  <c r="H7" i="6"/>
  <c r="B40" i="5"/>
  <c r="B39" i="5"/>
  <c r="B38" i="5"/>
  <c r="B37" i="5"/>
  <c r="B36" i="5"/>
  <c r="B35" i="5"/>
  <c r="B34" i="5"/>
  <c r="M33" i="5"/>
  <c r="L33" i="5"/>
  <c r="K33" i="5"/>
  <c r="J33" i="5"/>
  <c r="I33" i="5"/>
  <c r="H33" i="5"/>
  <c r="G33" i="5"/>
  <c r="F33" i="5"/>
  <c r="E33" i="5"/>
  <c r="D33" i="5"/>
  <c r="C33" i="5"/>
  <c r="B27" i="5"/>
  <c r="B26" i="5"/>
  <c r="B25" i="5"/>
  <c r="B24" i="5"/>
  <c r="B23" i="5"/>
  <c r="B22" i="5"/>
  <c r="B21" i="5"/>
  <c r="B20" i="5"/>
  <c r="B19" i="5"/>
  <c r="B18" i="5"/>
  <c r="B17" i="5"/>
  <c r="B16" i="5"/>
  <c r="M15" i="5"/>
  <c r="L15" i="5"/>
  <c r="K15" i="5"/>
  <c r="J15" i="5"/>
  <c r="I15" i="5"/>
  <c r="H15" i="5"/>
  <c r="G15" i="5"/>
  <c r="E15" i="5"/>
  <c r="D15" i="5"/>
  <c r="C15" i="5"/>
  <c r="B9" i="5"/>
  <c r="C50" i="4"/>
  <c r="N29" i="4"/>
  <c r="L29" i="4"/>
  <c r="N4" i="4"/>
  <c r="C29" i="3"/>
  <c r="K108" i="7" s="1"/>
  <c r="K107" i="7"/>
  <c r="C18" i="3"/>
  <c r="B8" i="3"/>
  <c r="I70" i="7"/>
  <c r="I68" i="7"/>
  <c r="H44" i="7"/>
  <c r="H43" i="7"/>
  <c r="H42" i="7"/>
  <c r="H41" i="7"/>
  <c r="H40" i="7"/>
  <c r="H39" i="7"/>
  <c r="I18" i="7"/>
  <c r="I17" i="7"/>
  <c r="I16" i="7"/>
  <c r="I15" i="7"/>
  <c r="I14" i="7"/>
  <c r="J44" i="7"/>
  <c r="J43" i="7"/>
  <c r="J42" i="7"/>
  <c r="J41" i="7"/>
  <c r="J40" i="7"/>
  <c r="J39" i="7"/>
  <c r="J38" i="7"/>
  <c r="I40" i="7"/>
  <c r="I39" i="7"/>
  <c r="I38" i="7"/>
  <c r="H38" i="7"/>
  <c r="L11" i="7"/>
  <c r="L10" i="7"/>
  <c r="L9" i="7"/>
  <c r="L8" i="7"/>
  <c r="L7" i="7"/>
  <c r="L6" i="7"/>
  <c r="H6" i="7"/>
  <c r="B39" i="2"/>
  <c r="C19" i="2"/>
  <c r="K6" i="7"/>
  <c r="I105" i="7"/>
  <c r="I104" i="7"/>
  <c r="I108" i="7"/>
  <c r="I106" i="7"/>
  <c r="N75" i="7"/>
  <c r="M75" i="7"/>
  <c r="L75" i="7"/>
  <c r="K75" i="7"/>
  <c r="J75" i="7"/>
  <c r="I75" i="7"/>
  <c r="K70" i="7"/>
  <c r="L70" i="7"/>
  <c r="M70" i="7"/>
  <c r="N70" i="7"/>
  <c r="O70" i="7"/>
  <c r="P70" i="7"/>
  <c r="Q70" i="7"/>
  <c r="R70" i="7"/>
  <c r="S70" i="7"/>
  <c r="T70" i="7"/>
  <c r="J70" i="7"/>
  <c r="N44" i="7"/>
  <c r="L44" i="7"/>
  <c r="K44" i="7"/>
  <c r="N42" i="7"/>
  <c r="N43" i="7"/>
  <c r="L43" i="7"/>
  <c r="K43" i="7"/>
  <c r="L42" i="7"/>
  <c r="K42" i="7"/>
  <c r="N41" i="7"/>
  <c r="L41" i="7"/>
  <c r="K41" i="7"/>
  <c r="N40" i="7"/>
  <c r="L40" i="7"/>
  <c r="K40" i="7"/>
  <c r="N39" i="7"/>
  <c r="L39" i="7"/>
  <c r="K39" i="7"/>
  <c r="N38" i="7"/>
  <c r="L38" i="7"/>
  <c r="K38" i="7"/>
  <c r="J17" i="7"/>
  <c r="J16" i="7"/>
  <c r="J15" i="7"/>
  <c r="J9" i="7"/>
  <c r="K11" i="7"/>
  <c r="K10" i="7"/>
  <c r="K9" i="7"/>
  <c r="K8" i="7"/>
  <c r="K7" i="7"/>
  <c r="J11" i="7"/>
  <c r="J10" i="7"/>
  <c r="J8" i="7"/>
  <c r="J7" i="7"/>
  <c r="J6" i="7"/>
  <c r="I11" i="7"/>
  <c r="I10" i="7"/>
  <c r="I9" i="7"/>
  <c r="I8" i="7"/>
  <c r="I7" i="7"/>
  <c r="I42" i="7" l="1"/>
  <c r="J108" i="7"/>
  <c r="G75" i="7"/>
  <c r="N76" i="7" s="1"/>
  <c r="J39" i="2"/>
  <c r="I44" i="7" s="1"/>
  <c r="I43" i="7"/>
  <c r="K17" i="7"/>
  <c r="F7" i="6"/>
  <c r="B33" i="5"/>
  <c r="B15" i="5"/>
  <c r="K16" i="7"/>
  <c r="U70" i="7"/>
  <c r="K15" i="7"/>
  <c r="K14" i="7"/>
  <c r="K18" i="7"/>
  <c r="J107" i="7"/>
  <c r="J106" i="7"/>
  <c r="O75" i="7"/>
  <c r="J105" i="7"/>
  <c r="I114" i="7"/>
  <c r="M76" i="7" l="1"/>
  <c r="T114" i="7"/>
  <c r="H114" i="7"/>
  <c r="B43" i="6"/>
  <c r="H76" i="7" l="1"/>
</calcChain>
</file>

<file path=xl/sharedStrings.xml><?xml version="1.0" encoding="utf-8"?>
<sst xmlns="http://schemas.openxmlformats.org/spreadsheetml/2006/main" count="494" uniqueCount="334">
  <si>
    <t>ⅩⅠ　　警察及び消防　</t>
  </si>
  <si>
    <t>（単位：件、人）</t>
  </si>
  <si>
    <t>年　　次</t>
  </si>
  <si>
    <t>発生件数</t>
  </si>
  <si>
    <t>死　者　数</t>
  </si>
  <si>
    <t xml:space="preserve">  　資料：浦添警察署 </t>
  </si>
  <si>
    <t xml:space="preserve">       死者数とは事故発生後24時間以内に死亡した人数である。</t>
  </si>
  <si>
    <t xml:space="preserve">       重傷者数とは全治１ケ月以上の者である。                              </t>
  </si>
  <si>
    <t>（単位：件）</t>
  </si>
  <si>
    <t>交   通   違   反</t>
  </si>
  <si>
    <r>
      <t xml:space="preserve">総　　　　 </t>
    </r>
    <r>
      <rPr>
        <b/>
        <sz val="8"/>
        <rFont val="ＭＳ 明朝"/>
        <family val="1"/>
        <charset val="128"/>
      </rPr>
      <t>　</t>
    </r>
    <r>
      <rPr>
        <b/>
        <sz val="10"/>
        <rFont val="ＭＳ 明朝"/>
        <family val="1"/>
        <charset val="128"/>
      </rPr>
      <t>　　 　数</t>
    </r>
  </si>
  <si>
    <t>無 　免 　許 　運 　転</t>
  </si>
  <si>
    <t>最 　高　速　度　違　反</t>
  </si>
  <si>
    <t>駐 　停 　車 　違 　反</t>
  </si>
  <si>
    <t>免　許　証　不　携　帯</t>
  </si>
  <si>
    <t>そ　　　　の　　　　他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</si>
  <si>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</si>
  <si>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</si>
  <si>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</si>
  <si>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</si>
  <si>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</si>
  <si>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</si>
  <si>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</si>
  <si>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</si>
  <si>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</si>
  <si>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</si>
  <si>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>-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</si>
  <si>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</si>
  <si>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</si>
  <si>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</si>
  <si>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</si>
  <si>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</si>
  <si>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</si>
  <si>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</si>
  <si>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</si>
  <si>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</si>
  <si>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</si>
  <si>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</si>
  <si>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</si>
  <si>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</si>
  <si>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</si>
  <si>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</si>
  <si>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</si>
  <si>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</si>
  <si>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</si>
  <si>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</si>
  <si>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</si>
  <si>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</si>
  <si>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</si>
  <si>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</si>
  <si>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</si>
  <si>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</si>
  <si>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</si>
  <si>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</si>
  <si>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</si>
  <si>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</si>
  <si>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</si>
  <si>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</si>
  <si>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タバコ吸殻</t>
  </si>
  <si>
    <t>残火の</t>
  </si>
  <si>
    <t>放火</t>
  </si>
  <si>
    <t>漏電</t>
  </si>
  <si>
    <t>損　害　額</t>
  </si>
  <si>
    <t>不　始　末</t>
  </si>
  <si>
    <t>不始末</t>
  </si>
  <si>
    <t>（千円）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</si>
  <si>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</si>
  <si>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</si>
  <si>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</si>
  <si>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</si>
  <si>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</si>
  <si>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</si>
  <si>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</si>
  <si>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</si>
  <si>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</si>
  <si>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</si>
  <si>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</si>
  <si>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</si>
  <si>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</si>
  <si>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</si>
  <si>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</si>
  <si>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</si>
  <si>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</si>
  <si>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</si>
  <si>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</si>
  <si>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</si>
  <si>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</si>
  <si>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</si>
  <si>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</si>
  <si>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</si>
  <si>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</si>
  <si>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</si>
  <si>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</si>
  <si>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</si>
  <si>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</si>
  <si>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</si>
  <si>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</si>
  <si>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</si>
  <si>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</si>
  <si>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</si>
  <si>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</si>
  <si>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</si>
  <si>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</si>
  <si>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</si>
  <si>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</si>
  <si>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</si>
  <si>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</si>
  <si>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 病</t>
  </si>
  <si>
    <t>災害</t>
  </si>
  <si>
    <t>事故</t>
  </si>
  <si>
    <t>競技</t>
  </si>
  <si>
    <t>負傷</t>
  </si>
  <si>
    <t>行為</t>
  </si>
  <si>
    <t>　資料：消防本部総務課</t>
  </si>
  <si>
    <t>時  間  帯</t>
  </si>
  <si>
    <t>０時～２時未満</t>
  </si>
  <si>
    <t>２  ～  ４</t>
  </si>
  <si>
    <t>４　～  ６</t>
  </si>
  <si>
    <t>６  ～  ８</t>
  </si>
  <si>
    <t>８　～  10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</si>
  <si>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</si>
  <si>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</si>
  <si>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</si>
  <si>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</si>
  <si>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</si>
  <si>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</si>
  <si>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</si>
  <si>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</si>
  <si>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</si>
  <si>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</si>
  <si>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</si>
  <si>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</si>
  <si>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</si>
  <si>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</si>
  <si>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</si>
  <si>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</si>
  <si>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</si>
  <si>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（生後 28 日以内）</t>
  </si>
  <si>
    <t>（生後29日～７歳未満）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</si>
  <si>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</si>
  <si>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</si>
  <si>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</si>
  <si>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</si>
  <si>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</si>
  <si>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</si>
  <si>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</si>
  <si>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</si>
  <si>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</si>
  <si>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</si>
  <si>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</si>
  <si>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</si>
  <si>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</si>
  <si>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</si>
  <si>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</si>
  <si>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（注）消防職員１人当り人口は、各年末の人口を基に算出した数値である。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</si>
  <si>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</si>
  <si>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</si>
  <si>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</si>
  <si>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</si>
  <si>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</si>
  <si>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</si>
  <si>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</si>
  <si>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</si>
  <si>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</si>
  <si>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</si>
  <si>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</si>
  <si>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</si>
  <si>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</si>
  <si>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</si>
  <si>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</si>
  <si>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残火の不始末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</si>
  <si>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</si>
  <si>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</si>
  <si>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</si>
  <si>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</si>
  <si>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</si>
  <si>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</si>
  <si>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</si>
  <si>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</si>
  <si>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</si>
  <si>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</si>
  <si>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</si>
  <si>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21"/>
  </si>
  <si>
    <t>はしご車</t>
    <rPh sb="3" eb="4">
      <t>シャ</t>
    </rPh>
    <phoneticPr fontId="21"/>
  </si>
  <si>
    <t>大型タンク車</t>
    <rPh sb="0" eb="2">
      <t>オオガタ</t>
    </rPh>
    <rPh sb="5" eb="6">
      <t>シャ</t>
    </rPh>
    <phoneticPr fontId="21"/>
  </si>
  <si>
    <t>救助工作車</t>
    <rPh sb="0" eb="2">
      <t>キュウジョ</t>
    </rPh>
    <rPh sb="2" eb="4">
      <t>コウサク</t>
    </rPh>
    <rPh sb="4" eb="5">
      <t>シャ</t>
    </rPh>
    <phoneticPr fontId="21"/>
  </si>
  <si>
    <t>水難救助車</t>
    <rPh sb="0" eb="2">
      <t>スイナン</t>
    </rPh>
    <rPh sb="2" eb="4">
      <t>キュウジョ</t>
    </rPh>
    <rPh sb="4" eb="5">
      <t>シャ</t>
    </rPh>
    <phoneticPr fontId="21"/>
  </si>
  <si>
    <t>水槽付ポンプ車</t>
    <rPh sb="0" eb="2">
      <t>スイソウ</t>
    </rPh>
    <rPh sb="2" eb="3">
      <t>ツキ</t>
    </rPh>
    <rPh sb="6" eb="7">
      <t>シャ</t>
    </rPh>
    <phoneticPr fontId="21"/>
  </si>
  <si>
    <t>予備ボンベ車</t>
    <rPh sb="0" eb="2">
      <t>ヨビ</t>
    </rPh>
    <rPh sb="5" eb="6">
      <t>シャ</t>
    </rPh>
    <phoneticPr fontId="21"/>
  </si>
  <si>
    <t>ポンプ車</t>
    <rPh sb="3" eb="4">
      <t>シャ</t>
    </rPh>
    <phoneticPr fontId="21"/>
  </si>
  <si>
    <t>鑑識車</t>
    <rPh sb="0" eb="2">
      <t>カンシキ</t>
    </rPh>
    <rPh sb="2" eb="3">
      <t>シャ</t>
    </rPh>
    <phoneticPr fontId="21"/>
  </si>
  <si>
    <t>広報車</t>
    <rPh sb="0" eb="2">
      <t>コウホウ</t>
    </rPh>
    <rPh sb="2" eb="3">
      <t>シャ</t>
    </rPh>
    <phoneticPr fontId="21"/>
  </si>
  <si>
    <t>積載車</t>
    <rPh sb="0" eb="2">
      <t>セキサイ</t>
    </rPh>
    <rPh sb="2" eb="3">
      <t>シャ</t>
    </rPh>
    <phoneticPr fontId="21"/>
  </si>
  <si>
    <t>指揮車</t>
    <rPh sb="0" eb="2">
      <t>シキ</t>
    </rPh>
    <rPh sb="2" eb="3">
      <t>シャ</t>
    </rPh>
    <phoneticPr fontId="21"/>
  </si>
  <si>
    <t>指令車</t>
    <rPh sb="0" eb="2">
      <t>シレイ</t>
    </rPh>
    <rPh sb="2" eb="3">
      <t>シャ</t>
    </rPh>
    <phoneticPr fontId="21"/>
  </si>
  <si>
    <t>救急車</t>
    <rPh sb="0" eb="3">
      <t>キュウキュウシャ</t>
    </rPh>
    <phoneticPr fontId="21"/>
  </si>
  <si>
    <t>人員搬送車</t>
    <rPh sb="0" eb="2">
      <t>ジンイン</t>
    </rPh>
    <rPh sb="2" eb="4">
      <t>ハンソウ</t>
    </rPh>
    <rPh sb="4" eb="5">
      <t>シャ</t>
    </rPh>
    <phoneticPr fontId="21"/>
  </si>
  <si>
    <t>事務連絡車</t>
    <rPh sb="0" eb="2">
      <t>ジム</t>
    </rPh>
    <rPh sb="2" eb="4">
      <t>レンラク</t>
    </rPh>
    <rPh sb="4" eb="5">
      <t>シャ</t>
    </rPh>
    <phoneticPr fontId="21"/>
  </si>
  <si>
    <t>消火栓</t>
    <rPh sb="0" eb="3">
      <t>ショウカセン</t>
    </rPh>
    <phoneticPr fontId="21"/>
  </si>
  <si>
    <t>防火水槽</t>
    <rPh sb="0" eb="2">
      <t>ボウカ</t>
    </rPh>
    <rPh sb="2" eb="4">
      <t>スイソウ</t>
    </rPh>
    <phoneticPr fontId="21"/>
  </si>
  <si>
    <t>資機材搬送車</t>
    <rPh sb="2" eb="3">
      <t>ザイ</t>
    </rPh>
    <rPh sb="3" eb="5">
      <t>ハンソウ</t>
    </rPh>
    <rPh sb="5" eb="6">
      <t>シャ</t>
    </rPh>
    <phoneticPr fontId="21"/>
  </si>
  <si>
    <t>（69）浦添署管内の交通事故発生状況</t>
  </si>
  <si>
    <t xml:space="preserve">（158）  交通事故発生状況（浦添警察署管内）                                   　　  </t>
    <phoneticPr fontId="21"/>
  </si>
  <si>
    <t>（169）  過去５年間の事故種別救急搬送人員</t>
    <phoneticPr fontId="21"/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</si>
  <si>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</si>
  <si>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</si>
  <si>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</si>
  <si>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</si>
  <si>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</si>
  <si>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</si>
  <si>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</si>
  <si>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</si>
  <si>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t xml:space="preserve"> 総</t>
  </si>
  <si>
    <t xml:space="preserve"> 数</t>
  </si>
  <si>
    <t>合計</t>
    <rPh sb="0" eb="2">
      <t>ゴウケイ</t>
    </rPh>
    <phoneticPr fontId="21"/>
  </si>
  <si>
    <t>合計件数</t>
    <rPh sb="0" eb="2">
      <t>ゴウケイ</t>
    </rPh>
    <rPh sb="2" eb="4">
      <t>ケンスウ</t>
    </rPh>
    <phoneticPr fontId="21"/>
  </si>
  <si>
    <t>発 生 件 数</t>
    <phoneticPr fontId="21"/>
  </si>
  <si>
    <t>重 傷 者 数</t>
    <phoneticPr fontId="21"/>
  </si>
  <si>
    <t>（160）  少年犯罪の状況（検挙人員）</t>
    <phoneticPr fontId="21"/>
  </si>
  <si>
    <t>（162）  過去５年間の月別火災発生件数</t>
    <phoneticPr fontId="21"/>
  </si>
  <si>
    <t>（68）交通事故発生状況（Ｐ126参照）</t>
    <phoneticPr fontId="21"/>
  </si>
  <si>
    <t>（Ｐ126参照）</t>
    <phoneticPr fontId="21"/>
  </si>
  <si>
    <t>（70）刑法犯罪認知件数及び検挙率（Ｐ127参照）</t>
    <phoneticPr fontId="21"/>
  </si>
  <si>
    <t>（71）月別火災発生件数（Ｐ128参照）</t>
    <phoneticPr fontId="21"/>
  </si>
  <si>
    <t>（72）原因別火災発生件数の構成（Ｐ128参照）</t>
    <phoneticPr fontId="21"/>
  </si>
  <si>
    <t xml:space="preserve">（73）火災による損害額（Ｐ128参照） </t>
    <phoneticPr fontId="21"/>
  </si>
  <si>
    <t>（74）事故種別救急搬送人数（Ｐ131参照）</t>
    <phoneticPr fontId="21"/>
  </si>
  <si>
    <t>軽 傷 者 数</t>
    <phoneticPr fontId="21"/>
  </si>
  <si>
    <t>１ 日 当 り     発 生 件 数</t>
    <phoneticPr fontId="21"/>
  </si>
  <si>
    <t>１ 日 当 り     死 傷 者 数</t>
    <phoneticPr fontId="21"/>
  </si>
  <si>
    <t>（159）  交通違反別取締状況（浦添警察署管内）</t>
    <phoneticPr fontId="21"/>
  </si>
  <si>
    <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酔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・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気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び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運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転</t>
    </r>
  </si>
  <si>
    <r>
      <t>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号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視</t>
    </r>
  </si>
  <si>
    <r>
      <t>通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行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禁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止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違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反</t>
    </r>
  </si>
  <si>
    <r>
      <t>整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備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不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良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車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両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等</t>
    </r>
  </si>
  <si>
    <r>
      <t>定</t>
    </r>
    <r>
      <rPr>
        <sz val="9.5"/>
        <rFont val="ＭＳ 明朝"/>
        <family val="1"/>
        <charset val="128"/>
      </rPr>
      <t xml:space="preserve">　 </t>
    </r>
    <r>
      <rPr>
        <sz val="10"/>
        <rFont val="ＭＳ 明朝"/>
        <family val="1"/>
        <charset val="128"/>
      </rPr>
      <t>員 　外 　乗 　車</t>
    </r>
  </si>
  <si>
    <t>（161）  刑法犯罪認知・検挙状況（浦添市内における数値）</t>
    <phoneticPr fontId="21"/>
  </si>
  <si>
    <t>　　　凶悪犯とは、殺人、強盗、放火、強姦の総称である。</t>
    <phoneticPr fontId="21"/>
  </si>
  <si>
    <t>　　　粗暴犯とは、凶器準備集合、暴行、傷害、脅迫、恐喝の総称である。</t>
    <phoneticPr fontId="21"/>
  </si>
  <si>
    <t>　　　知能犯とは、詐欺、横領、偽造、汚職、背任の総称である。</t>
    <phoneticPr fontId="21"/>
  </si>
  <si>
    <t>　　　風俗犯とは、賭博、わいせつの総称である。　</t>
    <phoneticPr fontId="21"/>
  </si>
  <si>
    <t>　　　その他刑法犯とは、公務執行妨害、住居侵入、盗品、器物損壊等のことである。</t>
    <phoneticPr fontId="21"/>
  </si>
  <si>
    <t xml:space="preserve">（163）  過去５年間の種類別火災発生件数                               　　　            </t>
    <phoneticPr fontId="21"/>
  </si>
  <si>
    <t>（164）  過去５年間の原因別火災発生件数・損害額                                 　          　　</t>
    <phoneticPr fontId="21"/>
  </si>
  <si>
    <t>（165）  過去５年間の火災発生件数・出動車両・出動人員・使用水量の推移</t>
    <phoneticPr fontId="21"/>
  </si>
  <si>
    <t>（166）  過去５年間の字別火災発生件数</t>
    <phoneticPr fontId="21"/>
  </si>
  <si>
    <t>（167）  過去５年間の出火時間帯別火災発生件数</t>
    <phoneticPr fontId="21"/>
  </si>
  <si>
    <t>総数</t>
    <phoneticPr fontId="21"/>
  </si>
  <si>
    <t>０時 　 　～　   ２時未満</t>
    <phoneticPr fontId="21"/>
  </si>
  <si>
    <t xml:space="preserve">２        ～     ４　 </t>
    <phoneticPr fontId="21"/>
  </si>
  <si>
    <t xml:space="preserve">４        ～     ６   </t>
    <phoneticPr fontId="21"/>
  </si>
  <si>
    <t xml:space="preserve">６     　 ～     ８   </t>
    <phoneticPr fontId="21"/>
  </si>
  <si>
    <t xml:space="preserve">８        ～     10   </t>
    <phoneticPr fontId="21"/>
  </si>
  <si>
    <t xml:space="preserve">10        ～     12   </t>
    <phoneticPr fontId="21"/>
  </si>
  <si>
    <t xml:space="preserve">12        ～     14   </t>
    <phoneticPr fontId="21"/>
  </si>
  <si>
    <t xml:space="preserve">14        ～     16   </t>
    <phoneticPr fontId="21"/>
  </si>
  <si>
    <t xml:space="preserve">16        ～     18   </t>
    <phoneticPr fontId="21"/>
  </si>
  <si>
    <t xml:space="preserve">18        ～     20   </t>
    <phoneticPr fontId="21"/>
  </si>
  <si>
    <t xml:space="preserve">20        ～     22   </t>
    <phoneticPr fontId="21"/>
  </si>
  <si>
    <t xml:space="preserve">22        ～     24   </t>
    <phoneticPr fontId="21"/>
  </si>
  <si>
    <t>火</t>
    <phoneticPr fontId="21"/>
  </si>
  <si>
    <t>自</t>
    <phoneticPr fontId="21"/>
  </si>
  <si>
    <t>水</t>
    <phoneticPr fontId="21"/>
  </si>
  <si>
    <t>交</t>
    <phoneticPr fontId="21"/>
  </si>
  <si>
    <t>労</t>
    <phoneticPr fontId="21"/>
  </si>
  <si>
    <t>運</t>
    <phoneticPr fontId="21"/>
  </si>
  <si>
    <t>一</t>
    <phoneticPr fontId="21"/>
  </si>
  <si>
    <t>加</t>
    <phoneticPr fontId="21"/>
  </si>
  <si>
    <t>そ
の
他</t>
    <phoneticPr fontId="21"/>
  </si>
  <si>
    <t>然</t>
    <phoneticPr fontId="21"/>
  </si>
  <si>
    <t>難</t>
    <phoneticPr fontId="21"/>
  </si>
  <si>
    <t>通</t>
    <phoneticPr fontId="21"/>
  </si>
  <si>
    <t>動</t>
    <phoneticPr fontId="21"/>
  </si>
  <si>
    <t>般</t>
    <phoneticPr fontId="21"/>
  </si>
  <si>
    <t>損</t>
    <phoneticPr fontId="21"/>
  </si>
  <si>
    <t>災</t>
    <phoneticPr fontId="21"/>
  </si>
  <si>
    <t>事</t>
    <phoneticPr fontId="21"/>
  </si>
  <si>
    <t>競</t>
    <phoneticPr fontId="21"/>
  </si>
  <si>
    <t>負</t>
    <phoneticPr fontId="21"/>
  </si>
  <si>
    <t>行</t>
    <phoneticPr fontId="21"/>
  </si>
  <si>
    <t>害</t>
    <phoneticPr fontId="21"/>
  </si>
  <si>
    <t>故</t>
    <phoneticPr fontId="21"/>
  </si>
  <si>
    <t>技</t>
    <phoneticPr fontId="21"/>
  </si>
  <si>
    <t>傷</t>
    <phoneticPr fontId="21"/>
  </si>
  <si>
    <t>為</t>
    <phoneticPr fontId="21"/>
  </si>
  <si>
    <t>総　　　　数</t>
    <phoneticPr fontId="21"/>
  </si>
  <si>
    <t>乳 ・ 幼児</t>
    <phoneticPr fontId="21"/>
  </si>
  <si>
    <t>少     年</t>
    <phoneticPr fontId="21"/>
  </si>
  <si>
    <t>成     人</t>
    <phoneticPr fontId="21"/>
  </si>
  <si>
    <t>老     人</t>
    <phoneticPr fontId="21"/>
  </si>
  <si>
    <t xml:space="preserve">（173）  消防本部及び消防署職員数の推移 </t>
    <phoneticPr fontId="21"/>
  </si>
  <si>
    <t>消防  団員</t>
    <phoneticPr fontId="21"/>
  </si>
  <si>
    <t>-</t>
    <phoneticPr fontId="21"/>
  </si>
  <si>
    <t>（174）  消防車両等の保有状況</t>
    <phoneticPr fontId="21"/>
  </si>
  <si>
    <t>-</t>
    <phoneticPr fontId="33"/>
  </si>
  <si>
    <r>
      <t>平成</t>
    </r>
    <r>
      <rPr>
        <sz val="10"/>
        <rFont val="ＭＳ 明朝"/>
        <family val="1"/>
        <charset val="128"/>
      </rPr>
      <t>24</t>
    </r>
    <r>
      <rPr>
        <sz val="10"/>
        <color theme="0"/>
        <rFont val="ＭＳ 明朝"/>
        <family val="1"/>
        <charset val="128"/>
      </rPr>
      <t>年</t>
    </r>
    <phoneticPr fontId="21"/>
  </si>
  <si>
    <t>平成23年</t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</si>
  <si>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24</t>
    </r>
    <r>
      <rPr>
        <sz val="10"/>
        <color theme="0"/>
        <rFont val="ＭＳ 明朝"/>
        <family val="1"/>
        <charset val="128"/>
      </rPr>
      <t>年</t>
    </r>
    <phoneticPr fontId="33"/>
  </si>
  <si>
    <t>平成24年</t>
    <phoneticPr fontId="21"/>
  </si>
  <si>
    <t>平成25年</t>
    <phoneticPr fontId="21"/>
  </si>
  <si>
    <t>平成26年</t>
    <phoneticPr fontId="21"/>
  </si>
  <si>
    <r>
      <t>平成</t>
    </r>
    <r>
      <rPr>
        <sz val="10"/>
        <rFont val="ＭＳ 明朝"/>
        <family val="1"/>
        <charset val="128"/>
      </rPr>
      <t>25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</si>
  <si>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24</t>
    </r>
    <r>
      <rPr>
        <sz val="10"/>
        <color theme="0"/>
        <rFont val="ＭＳ 明朝"/>
        <family val="1"/>
        <charset val="128"/>
      </rPr>
      <t>年</t>
    </r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</si>
  <si>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25</t>
    </r>
    <r>
      <rPr>
        <sz val="10"/>
        <color theme="0"/>
        <rFont val="ＭＳ 明朝"/>
        <family val="1"/>
        <charset val="128"/>
      </rPr>
      <t>年</t>
    </r>
    <phoneticPr fontId="33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</si>
  <si>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24</t>
    </r>
    <rPh sb="0" eb="2">
      <t>ヘイセイ</t>
    </rPh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</si>
  <si>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25</t>
    </r>
    <rPh sb="0" eb="2">
      <t>ヘイセイ</t>
    </rPh>
    <phoneticPr fontId="21"/>
  </si>
  <si>
    <t xml:space="preserve">  24</t>
    <phoneticPr fontId="33"/>
  </si>
  <si>
    <t xml:space="preserve">  25</t>
    <phoneticPr fontId="33"/>
  </si>
  <si>
    <t xml:space="preserve">  26</t>
    <phoneticPr fontId="21"/>
  </si>
  <si>
    <t>化学車</t>
    <rPh sb="0" eb="2">
      <t>カガク</t>
    </rPh>
    <rPh sb="2" eb="3">
      <t>シャ</t>
    </rPh>
    <phoneticPr fontId="21"/>
  </si>
  <si>
    <t>（168）  過去５年間の月別火災出動人員</t>
    <rPh sb="18" eb="19">
      <t>ドウ</t>
    </rPh>
    <phoneticPr fontId="21"/>
  </si>
  <si>
    <t>（注）（    ）は浦添市内の数値である。</t>
    <phoneticPr fontId="21"/>
  </si>
  <si>
    <t>自然災害</t>
    <rPh sb="0" eb="2">
      <t>シゼン</t>
    </rPh>
    <rPh sb="2" eb="4">
      <t>サイガイ</t>
    </rPh>
    <phoneticPr fontId="21"/>
  </si>
  <si>
    <t>平成24年</t>
    <phoneticPr fontId="21"/>
  </si>
  <si>
    <t>平成23年</t>
    <phoneticPr fontId="21"/>
  </si>
  <si>
    <r>
      <t>平成</t>
    </r>
    <r>
      <rPr>
        <sz val="10"/>
        <color indexed="8"/>
        <rFont val="ＭＳ 明朝"/>
        <family val="1"/>
        <charset val="128"/>
      </rPr>
      <t>26</t>
    </r>
    <r>
      <rPr>
        <sz val="10"/>
        <color theme="0"/>
        <rFont val="ＭＳ 明朝"/>
        <family val="1"/>
        <charset val="128"/>
      </rPr>
      <t>年</t>
    </r>
    <phoneticPr fontId="21"/>
  </si>
  <si>
    <t>平成23年</t>
    <rPh sb="0" eb="2">
      <t>ヘイセイ</t>
    </rPh>
    <rPh sb="4" eb="5">
      <t>ネン</t>
    </rPh>
    <phoneticPr fontId="21"/>
  </si>
  <si>
    <r>
      <t>平成</t>
    </r>
    <r>
      <rPr>
        <sz val="10"/>
        <color indexed="8"/>
        <rFont val="ＭＳ 明朝"/>
        <family val="1"/>
        <charset val="128"/>
      </rPr>
      <t>26</t>
    </r>
    <r>
      <rPr>
        <sz val="10"/>
        <color theme="0"/>
        <rFont val="ＭＳ 明朝"/>
        <family val="1"/>
        <charset val="128"/>
      </rPr>
      <t>年</t>
    </r>
    <rPh sb="0" eb="2">
      <t>ヘイセイ</t>
    </rPh>
    <rPh sb="4" eb="5">
      <t>ネン</t>
    </rPh>
    <phoneticPr fontId="21"/>
  </si>
  <si>
    <t>平成20年</t>
    <rPh sb="0" eb="2">
      <t>ヘイセイ</t>
    </rPh>
    <rPh sb="4" eb="5">
      <t>ネン</t>
    </rPh>
    <phoneticPr fontId="21"/>
  </si>
  <si>
    <t>平成22年</t>
    <rPh sb="0" eb="2">
      <t>ヘイセイ</t>
    </rPh>
    <rPh sb="4" eb="5">
      <t>ネン</t>
    </rPh>
    <phoneticPr fontId="21"/>
  </si>
  <si>
    <t>平成23年</t>
    <rPh sb="0" eb="2">
      <t>ヘイセイ</t>
    </rPh>
    <rPh sb="4" eb="5">
      <t>ネン</t>
    </rPh>
    <phoneticPr fontId="33"/>
  </si>
  <si>
    <t>平成23年</t>
    <phoneticPr fontId="33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</si>
  <si>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26</t>
    </r>
    <r>
      <rPr>
        <sz val="10"/>
        <color theme="0"/>
        <rFont val="ＭＳ 明朝"/>
        <family val="1"/>
        <charset val="128"/>
      </rPr>
      <t>年</t>
    </r>
    <phoneticPr fontId="21"/>
  </si>
  <si>
    <t>平成27年度</t>
    <rPh sb="0" eb="2">
      <t>ヘイセイ</t>
    </rPh>
    <rPh sb="4" eb="6">
      <t>ネンド</t>
    </rPh>
    <phoneticPr fontId="21"/>
  </si>
  <si>
    <t>平成27年</t>
    <rPh sb="0" eb="2">
      <t>ヘイセイ</t>
    </rPh>
    <rPh sb="4" eb="5">
      <t>ネン</t>
    </rPh>
    <phoneticPr fontId="21"/>
  </si>
  <si>
    <t xml:space="preserve"> 　 26</t>
    <phoneticPr fontId="21"/>
  </si>
  <si>
    <t xml:space="preserve"> 　 27</t>
    <phoneticPr fontId="21"/>
  </si>
  <si>
    <t xml:space="preserve">  27</t>
    <phoneticPr fontId="21"/>
  </si>
  <si>
    <r>
      <rPr>
        <b/>
        <sz val="10"/>
        <color theme="0"/>
        <rFont val="ＭＳ 明朝"/>
        <family val="1"/>
        <charset val="128"/>
      </rPr>
      <t>平成</t>
    </r>
    <r>
      <rPr>
        <b/>
        <sz val="10"/>
        <rFont val="ＭＳ 明朝"/>
        <family val="1"/>
        <charset val="128"/>
      </rPr>
      <t>27</t>
    </r>
    <r>
      <rPr>
        <b/>
        <sz val="10"/>
        <color theme="0"/>
        <rFont val="ＭＳ 明朝"/>
        <family val="1"/>
        <charset val="128"/>
      </rPr>
      <t>年</t>
    </r>
    <rPh sb="0" eb="2">
      <t>ヘイセイ</t>
    </rPh>
    <rPh sb="4" eb="5">
      <t>ネン</t>
    </rPh>
    <phoneticPr fontId="21"/>
  </si>
  <si>
    <r>
      <t>（170）  時間帯別・事故種別・救急搬送人員</t>
    </r>
    <r>
      <rPr>
        <sz val="10"/>
        <rFont val="ＭＳ 明朝"/>
        <family val="1"/>
        <charset val="128"/>
      </rPr>
      <t>（平成27年12月末現在）</t>
    </r>
    <rPh sb="31" eb="32">
      <t>ガツ</t>
    </rPh>
    <rPh sb="32" eb="33">
      <t>マツ</t>
    </rPh>
    <rPh sb="33" eb="35">
      <t>ゲンザイ</t>
    </rPh>
    <phoneticPr fontId="21"/>
  </si>
  <si>
    <r>
      <t>（171）  曜日別・事故種別・救急搬送人員</t>
    </r>
    <r>
      <rPr>
        <sz val="10"/>
        <rFont val="ＭＳ 明朝"/>
        <family val="1"/>
        <charset val="128"/>
      </rPr>
      <t>（平成27年12月末現在）</t>
    </r>
    <rPh sb="30" eb="31">
      <t>ガツ</t>
    </rPh>
    <rPh sb="31" eb="32">
      <t>マツ</t>
    </rPh>
    <rPh sb="32" eb="34">
      <t>ゲンザイ</t>
    </rPh>
    <phoneticPr fontId="21"/>
  </si>
  <si>
    <r>
      <t>（172)   事故種別・年齢別救急搬送人員</t>
    </r>
    <r>
      <rPr>
        <sz val="10"/>
        <rFont val="ＭＳ 明朝"/>
        <family val="1"/>
        <charset val="128"/>
      </rPr>
      <t>（平成27年12月末現在）</t>
    </r>
    <rPh sb="30" eb="31">
      <t>ガツ</t>
    </rPh>
    <rPh sb="31" eb="32">
      <t>マツ</t>
    </rPh>
    <rPh sb="32" eb="34">
      <t>ゲンザイ</t>
    </rPh>
    <phoneticPr fontId="21"/>
  </si>
  <si>
    <r>
      <rPr>
        <b/>
        <sz val="10"/>
        <color theme="0"/>
        <rFont val="ＭＳ 明朝"/>
        <family val="1"/>
        <charset val="128"/>
      </rPr>
      <t>平成</t>
    </r>
    <r>
      <rPr>
        <b/>
        <sz val="10"/>
        <color theme="1"/>
        <rFont val="ＭＳ 明朝"/>
        <family val="1"/>
        <charset val="128"/>
      </rPr>
      <t>27</t>
    </r>
    <r>
      <rPr>
        <b/>
        <sz val="10"/>
        <color theme="0"/>
        <rFont val="ＭＳ 明朝"/>
        <family val="1"/>
        <charset val="128"/>
      </rPr>
      <t>年</t>
    </r>
    <rPh sb="0" eb="2">
      <t>ヘイセイ</t>
    </rPh>
    <rPh sb="4" eb="5">
      <t>ネン</t>
    </rPh>
    <phoneticPr fontId="21"/>
  </si>
  <si>
    <t>平成23年</t>
    <rPh sb="0" eb="2">
      <t>ヘイセイ</t>
    </rPh>
    <rPh sb="4" eb="5">
      <t>ネン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</si>
</sst>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176" formatCode="\(#,###\)"/>
    <numFmt numFmtId="177" formatCode="0.0"/>
    <numFmt numFmtId="178" formatCode="0_);\(0\)"/>
    <numFmt numFmtId="179" formatCode="#,##0_);\(#,##0\)"/>
    <numFmt numFmtId="180" formatCode="#,##0;[Red]#,##0"/>
    <numFmt numFmtId="181" formatCode="#,##0_);[Red]\(#,##0\)"/>
    <numFmt numFmtId="182" formatCode="#,##0_ "/>
    <numFmt numFmtId="183" formatCode="#,##0.0_ "/>
    <numFmt numFmtId="184" formatCode="&quot;　&quot;0"/>
    <numFmt numFmtId="185" formatCode="_ * #,##0_ ;_ * \-#,##0_ ;_ * \-_ ;_ @_ "/>
    <numFmt numFmtId="186" formatCode="0&quot;件&quot;"/>
    <numFmt numFmtId="187" formatCode="0_ "/>
    <numFmt numFmtId="188" formatCode="0.0;[Red]0.0"/>
    <numFmt numFmtId="189" formatCode="0_);[Red]\(0\)"/>
    <numFmt numFmtId="190" formatCode="0.0_);[Red]\(0.0\)"/>
    <numFmt numFmtId="191" formatCode="\(#,###.0\)"/>
    <numFmt numFmtId="192" formatCode="&quot;平成&quot;##&quot;年&quot;"/>
    <numFmt numFmtId="193" formatCode="##&quot;年&quot;"/>
    <numFmt numFmtId="194" formatCode="0.0%"/>
    <numFmt numFmtId="195" formatCode="_ * &quot;r&quot;#,##0_ ;_ * &quot;r&quot;\-#,##0_ ;_ * &quot;r&quot;\-_ ;_ @_ "/>
    <numFmt numFmtId="196" formatCode="_ * &quot;r&quot;#,##0.0_ ;_ * &quot;r&quot;\-#,##0.0_ ;_ * &quot;r&quot;\-_ ;_ @_ "/>
  </numFmts>
  <fonts count="40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color rgb="FF0070C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32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</cellStyleXfs>
  <cellXfs count="567">
    <xf numFmtId="0" fontId="0" fillId="0" borderId="0" xfId="0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top"/>
    </xf>
    <xf numFmtId="182" fontId="0" fillId="0" borderId="0" xfId="0" applyNumberFormat="1" applyFont="1" applyBorder="1" applyAlignment="1">
      <alignment vertical="center"/>
    </xf>
    <xf numFmtId="182" fontId="0" fillId="0" borderId="0" xfId="0" applyNumberFormat="1" applyFont="1" applyFill="1" applyBorder="1" applyAlignment="1">
      <alignment vertical="top"/>
    </xf>
    <xf numFmtId="0" fontId="0" fillId="0" borderId="0" xfId="0" applyFo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2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0" xfId="0" applyFont="1" applyBorder="1">
      <alignment vertical="center"/>
    </xf>
    <xf numFmtId="0" fontId="0" fillId="0" borderId="10" xfId="0" applyFont="1" applyFill="1" applyBorder="1">
      <alignment vertical="center"/>
    </xf>
    <xf numFmtId="49" fontId="19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center" vertical="top"/>
    </xf>
    <xf numFmtId="183" fontId="0" fillId="0" borderId="0" xfId="0" applyNumberFormat="1" applyFont="1" applyBorder="1" applyAlignment="1">
      <alignment vertical="center"/>
    </xf>
    <xf numFmtId="183" fontId="0" fillId="0" borderId="0" xfId="0" applyNumberFormat="1" applyFont="1" applyBorder="1" applyAlignment="1">
      <alignment vertical="top"/>
    </xf>
    <xf numFmtId="183" fontId="0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182" fontId="19" fillId="0" borderId="0" xfId="0" applyNumberFormat="1" applyFont="1" applyFill="1" applyBorder="1" applyAlignment="1">
      <alignment vertical="top"/>
    </xf>
    <xf numFmtId="182" fontId="19" fillId="0" borderId="0" xfId="0" applyNumberFormat="1" applyFont="1" applyBorder="1" applyAlignment="1">
      <alignment vertical="top"/>
    </xf>
    <xf numFmtId="183" fontId="19" fillId="0" borderId="0" xfId="0" applyNumberFormat="1" applyFont="1" applyBorder="1" applyAlignment="1">
      <alignment vertical="top"/>
    </xf>
    <xf numFmtId="185" fontId="0" fillId="0" borderId="0" xfId="0" applyNumberFormat="1" applyFont="1">
      <alignment vertical="center"/>
    </xf>
    <xf numFmtId="0" fontId="0" fillId="0" borderId="10" xfId="0" applyFont="1" applyBorder="1" applyAlignment="1">
      <alignment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186" fontId="0" fillId="0" borderId="10" xfId="0" applyNumberFormat="1" applyFont="1" applyBorder="1" applyAlignment="1">
      <alignment horizontal="center" vertical="center" shrinkToFit="1"/>
    </xf>
    <xf numFmtId="180" fontId="0" fillId="0" borderId="0" xfId="0" applyNumberFormat="1" applyFont="1" applyBorder="1" applyAlignment="1">
      <alignment horizontal="right" vertical="center" indent="1" shrinkToFit="1"/>
    </xf>
    <xf numFmtId="180" fontId="19" fillId="0" borderId="0" xfId="0" applyNumberFormat="1" applyFont="1" applyBorder="1" applyAlignment="1">
      <alignment horizontal="right" vertical="center" indent="1"/>
    </xf>
    <xf numFmtId="0" fontId="30" fillId="0" borderId="0" xfId="0" applyFont="1">
      <alignment vertical="center"/>
    </xf>
    <xf numFmtId="182" fontId="0" fillId="0" borderId="10" xfId="0" applyNumberFormat="1" applyFont="1" applyBorder="1" applyAlignment="1">
      <alignment horizontal="center" vertical="center" shrinkToFit="1"/>
    </xf>
    <xf numFmtId="182" fontId="19" fillId="0" borderId="12" xfId="0" applyNumberFormat="1" applyFont="1" applyBorder="1" applyAlignment="1">
      <alignment horizontal="center" vertical="center"/>
    </xf>
    <xf numFmtId="180" fontId="0" fillId="0" borderId="0" xfId="0" applyNumberFormat="1" applyFont="1">
      <alignment vertical="center"/>
    </xf>
    <xf numFmtId="180" fontId="19" fillId="0" borderId="0" xfId="0" applyNumberFormat="1" applyFont="1" applyFill="1" applyBorder="1" applyAlignment="1">
      <alignment horizontal="right" vertical="center"/>
    </xf>
    <xf numFmtId="182" fontId="0" fillId="0" borderId="12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3" fontId="0" fillId="0" borderId="11" xfId="0" applyNumberFormat="1" applyFont="1" applyFill="1" applyBorder="1" applyAlignment="1">
      <alignment vertical="center"/>
    </xf>
    <xf numFmtId="0" fontId="0" fillId="0" borderId="10" xfId="0" applyNumberFormat="1" applyFont="1" applyBorder="1" applyAlignment="1">
      <alignment vertical="center"/>
    </xf>
    <xf numFmtId="181" fontId="0" fillId="0" borderId="11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49" fontId="26" fillId="0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vertical="center" shrinkToFit="1"/>
    </xf>
    <xf numFmtId="0" fontId="0" fillId="0" borderId="10" xfId="0" applyNumberFormat="1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horizontal="right" vertical="center"/>
    </xf>
    <xf numFmtId="191" fontId="0" fillId="0" borderId="11" xfId="0" applyNumberFormat="1" applyFont="1" applyFill="1" applyBorder="1" applyAlignment="1">
      <alignment horizontal="right" vertical="center"/>
    </xf>
    <xf numFmtId="187" fontId="0" fillId="0" borderId="38" xfId="0" applyNumberFormat="1" applyFont="1" applyFill="1" applyBorder="1" applyAlignment="1">
      <alignment horizontal="center" vertical="center"/>
    </xf>
    <xf numFmtId="187" fontId="0" fillId="0" borderId="23" xfId="0" applyNumberFormat="1" applyFont="1" applyFill="1" applyBorder="1" applyAlignment="1">
      <alignment vertical="center"/>
    </xf>
    <xf numFmtId="187" fontId="0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vertical="center"/>
    </xf>
    <xf numFmtId="0" fontId="31" fillId="0" borderId="52" xfId="0" applyFont="1" applyFill="1" applyBorder="1" applyAlignment="1">
      <alignment horizontal="left" vertical="center"/>
    </xf>
    <xf numFmtId="192" fontId="31" fillId="0" borderId="23" xfId="0" applyNumberFormat="1" applyFont="1" applyFill="1" applyBorder="1" applyAlignment="1">
      <alignment horizontal="center" vertical="center"/>
    </xf>
    <xf numFmtId="192" fontId="0" fillId="0" borderId="0" xfId="0" applyNumberFormat="1" applyFont="1" applyAlignment="1">
      <alignment horizontal="center" vertical="center"/>
    </xf>
    <xf numFmtId="192" fontId="0" fillId="0" borderId="10" xfId="0" applyNumberFormat="1" applyFont="1" applyFill="1" applyBorder="1" applyAlignment="1">
      <alignment vertical="center" shrinkToFit="1"/>
    </xf>
    <xf numFmtId="193" fontId="0" fillId="0" borderId="10" xfId="0" applyNumberFormat="1" applyFont="1" applyFill="1" applyBorder="1" applyAlignment="1">
      <alignment vertical="center" shrinkToFit="1"/>
    </xf>
    <xf numFmtId="38" fontId="0" fillId="0" borderId="0" xfId="42" applyFont="1" applyFill="1" applyAlignment="1">
      <alignment horizontal="right" vertical="center"/>
    </xf>
    <xf numFmtId="0" fontId="0" fillId="0" borderId="0" xfId="44" applyFont="1" applyAlignment="1">
      <alignment vertical="center"/>
    </xf>
    <xf numFmtId="0" fontId="0" fillId="0" borderId="0" xfId="43" applyFont="1" applyAlignment="1">
      <alignment vertical="center"/>
    </xf>
    <xf numFmtId="184" fontId="0" fillId="0" borderId="38" xfId="43" applyNumberFormat="1" applyFont="1" applyBorder="1" applyAlignment="1">
      <alignment horizontal="center" vertical="center" shrinkToFit="1"/>
    </xf>
    <xf numFmtId="185" fontId="0" fillId="0" borderId="10" xfId="0" applyNumberFormat="1" applyFont="1" applyBorder="1" applyAlignment="1">
      <alignment vertical="center"/>
    </xf>
    <xf numFmtId="9" fontId="0" fillId="0" borderId="0" xfId="45" applyFont="1">
      <alignment vertical="center"/>
    </xf>
    <xf numFmtId="194" fontId="0" fillId="0" borderId="0" xfId="45" applyNumberFormat="1" applyFont="1">
      <alignment vertical="center"/>
    </xf>
    <xf numFmtId="18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82" fontId="0" fillId="0" borderId="0" xfId="0" applyNumberFormat="1" applyFont="1" applyFill="1" applyAlignment="1">
      <alignment vertical="center"/>
    </xf>
    <xf numFmtId="0" fontId="0" fillId="0" borderId="0" xfId="43" applyFont="1" applyAlignment="1">
      <alignment horizontal="right" vertical="center"/>
    </xf>
    <xf numFmtId="0" fontId="0" fillId="0" borderId="22" xfId="43" applyFont="1" applyBorder="1" applyAlignment="1">
      <alignment horizontal="center" vertical="center"/>
    </xf>
    <xf numFmtId="0" fontId="0" fillId="0" borderId="26" xfId="43" applyFont="1" applyBorder="1" applyAlignment="1">
      <alignment horizontal="center" vertical="center"/>
    </xf>
    <xf numFmtId="184" fontId="0" fillId="0" borderId="23" xfId="43" applyNumberFormat="1" applyFont="1" applyBorder="1" applyAlignment="1">
      <alignment horizontal="center" vertical="center" shrinkToFit="1"/>
    </xf>
    <xf numFmtId="0" fontId="0" fillId="0" borderId="0" xfId="43" applyFont="1" applyFill="1" applyAlignment="1">
      <alignment horizontal="right" vertical="center"/>
    </xf>
    <xf numFmtId="0" fontId="0" fillId="0" borderId="0" xfId="44" applyFont="1">
      <alignment vertical="center"/>
    </xf>
    <xf numFmtId="0" fontId="0" fillId="0" borderId="0" xfId="44" applyFont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0" xfId="0" applyNumberFormat="1" applyFont="1" applyFill="1" applyBorder="1">
      <alignment vertical="center"/>
    </xf>
    <xf numFmtId="193" fontId="0" fillId="0" borderId="10" xfId="0" applyNumberFormat="1" applyFont="1" applyFill="1" applyBorder="1">
      <alignment vertical="center"/>
    </xf>
    <xf numFmtId="182" fontId="0" fillId="0" borderId="0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0" fillId="0" borderId="27" xfId="43" applyFont="1" applyBorder="1" applyAlignment="1">
      <alignment horizontal="center" vertical="center"/>
    </xf>
    <xf numFmtId="0" fontId="0" fillId="0" borderId="40" xfId="43" applyFont="1" applyFill="1" applyBorder="1" applyAlignment="1">
      <alignment horizontal="center" vertical="center"/>
    </xf>
    <xf numFmtId="0" fontId="0" fillId="0" borderId="41" xfId="43" applyFont="1" applyFill="1" applyBorder="1" applyAlignment="1">
      <alignment horizontal="center" vertical="center"/>
    </xf>
    <xf numFmtId="0" fontId="0" fillId="0" borderId="31" xfId="43" applyFont="1" applyFill="1" applyBorder="1" applyAlignment="1">
      <alignment horizontal="center" vertical="center"/>
    </xf>
    <xf numFmtId="0" fontId="0" fillId="0" borderId="36" xfId="43" applyFont="1" applyFill="1" applyBorder="1" applyAlignment="1">
      <alignment horizontal="center" vertical="center"/>
    </xf>
    <xf numFmtId="49" fontId="0" fillId="0" borderId="38" xfId="43" applyNumberFormat="1" applyFont="1" applyFill="1" applyBorder="1" applyAlignment="1">
      <alignment horizontal="center" vertical="center"/>
    </xf>
    <xf numFmtId="0" fontId="0" fillId="0" borderId="43" xfId="44" applyFont="1" applyFill="1" applyBorder="1" applyAlignment="1">
      <alignment vertical="center"/>
    </xf>
    <xf numFmtId="0" fontId="0" fillId="0" borderId="44" xfId="44" applyFont="1" applyFill="1" applyBorder="1">
      <alignment vertical="center"/>
    </xf>
    <xf numFmtId="0" fontId="0" fillId="0" borderId="45" xfId="44" applyFont="1" applyFill="1" applyBorder="1" applyAlignment="1">
      <alignment vertical="center"/>
    </xf>
    <xf numFmtId="0" fontId="0" fillId="0" borderId="0" xfId="44" applyFont="1" applyFill="1" applyBorder="1">
      <alignment vertical="center"/>
    </xf>
    <xf numFmtId="0" fontId="0" fillId="0" borderId="46" xfId="44" applyFont="1" applyFill="1" applyBorder="1" applyAlignment="1">
      <alignment vertical="center"/>
    </xf>
    <xf numFmtId="0" fontId="0" fillId="0" borderId="47" xfId="44" applyFont="1" applyFill="1" applyBorder="1" applyAlignment="1">
      <alignment vertical="center"/>
    </xf>
    <xf numFmtId="0" fontId="0" fillId="0" borderId="44" xfId="44" applyFont="1" applyFill="1" applyBorder="1" applyAlignment="1">
      <alignment vertical="center"/>
    </xf>
    <xf numFmtId="0" fontId="0" fillId="0" borderId="48" xfId="44" applyFont="1" applyFill="1" applyBorder="1">
      <alignment vertical="center"/>
    </xf>
    <xf numFmtId="0" fontId="0" fillId="0" borderId="45" xfId="44" applyFont="1" applyFill="1" applyBorder="1" applyAlignment="1">
      <alignment horizontal="center" vertical="center"/>
    </xf>
    <xf numFmtId="49" fontId="0" fillId="0" borderId="49" xfId="44" applyNumberFormat="1" applyFont="1" applyFill="1" applyBorder="1" applyAlignment="1">
      <alignment horizontal="left" vertical="center"/>
    </xf>
    <xf numFmtId="0" fontId="0" fillId="0" borderId="0" xfId="44" applyFont="1" applyFill="1" applyAlignment="1" applyProtection="1">
      <alignment vertical="center"/>
      <protection locked="0"/>
    </xf>
    <xf numFmtId="0" fontId="0" fillId="0" borderId="0" xfId="44" applyFont="1" applyFill="1" applyProtection="1">
      <alignment vertical="center"/>
      <protection locked="0"/>
    </xf>
    <xf numFmtId="0" fontId="0" fillId="0" borderId="0" xfId="44" applyFont="1" applyFill="1">
      <alignment vertical="center"/>
    </xf>
    <xf numFmtId="0" fontId="0" fillId="0" borderId="0" xfId="44" applyFont="1" applyFill="1" applyAlignment="1">
      <alignment horizontal="right" vertical="center"/>
    </xf>
    <xf numFmtId="0" fontId="0" fillId="0" borderId="12" xfId="44" applyFont="1" applyFill="1" applyBorder="1" applyAlignment="1">
      <alignment vertical="center"/>
    </xf>
    <xf numFmtId="0" fontId="0" fillId="0" borderId="36" xfId="44" applyFont="1" applyFill="1" applyBorder="1" applyAlignment="1">
      <alignment vertical="center"/>
    </xf>
    <xf numFmtId="49" fontId="0" fillId="0" borderId="49" xfId="44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right" vertical="center"/>
    </xf>
    <xf numFmtId="181" fontId="32" fillId="0" borderId="0" xfId="43" applyNumberFormat="1" applyFont="1" applyFill="1" applyBorder="1" applyAlignment="1" applyProtection="1">
      <alignment horizontal="right" vertical="center"/>
      <protection locked="0"/>
    </xf>
    <xf numFmtId="185" fontId="32" fillId="0" borderId="0" xfId="43" applyNumberFormat="1" applyFont="1" applyFill="1" applyBorder="1" applyAlignment="1" applyProtection="1">
      <alignment horizontal="right" vertical="center"/>
      <protection locked="0"/>
    </xf>
    <xf numFmtId="185" fontId="32" fillId="0" borderId="11" xfId="43" applyNumberFormat="1" applyFont="1" applyFill="1" applyBorder="1" applyAlignment="1" applyProtection="1">
      <alignment horizontal="right" vertical="center"/>
      <protection locked="0"/>
    </xf>
    <xf numFmtId="185" fontId="32" fillId="0" borderId="11" xfId="44" applyNumberFormat="1" applyFont="1" applyFill="1" applyBorder="1" applyAlignment="1" applyProtection="1">
      <alignment horizontal="right" vertical="center"/>
      <protection locked="0"/>
    </xf>
    <xf numFmtId="185" fontId="32" fillId="0" borderId="0" xfId="43" applyNumberFormat="1" applyFont="1" applyFill="1" applyBorder="1" applyAlignment="1" applyProtection="1">
      <alignment horizontal="right" vertical="center" shrinkToFit="1"/>
      <protection locked="0"/>
    </xf>
    <xf numFmtId="185" fontId="32" fillId="0" borderId="11" xfId="43" applyNumberFormat="1" applyFont="1" applyFill="1" applyBorder="1" applyAlignment="1" applyProtection="1">
      <alignment horizontal="right" vertical="center" shrinkToFit="1"/>
      <protection locked="0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horizontal="right" vertical="center"/>
    </xf>
    <xf numFmtId="0" fontId="0" fillId="0" borderId="52" xfId="0" applyFont="1" applyFill="1" applyBorder="1" applyAlignment="1">
      <alignment horizontal="center" vertical="center"/>
    </xf>
    <xf numFmtId="0" fontId="19" fillId="0" borderId="23" xfId="43" applyFont="1" applyFill="1" applyBorder="1" applyAlignment="1">
      <alignment horizontal="center" vertical="center"/>
    </xf>
    <xf numFmtId="0" fontId="0" fillId="0" borderId="23" xfId="43" applyFont="1" applyFill="1" applyBorder="1" applyAlignment="1">
      <alignment horizontal="center" vertical="center" shrinkToFit="1"/>
    </xf>
    <xf numFmtId="0" fontId="0" fillId="0" borderId="23" xfId="43" applyFont="1" applyFill="1" applyBorder="1" applyAlignment="1">
      <alignment horizontal="center" vertical="center"/>
    </xf>
    <xf numFmtId="0" fontId="0" fillId="0" borderId="39" xfId="43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vertical="center"/>
    </xf>
    <xf numFmtId="0" fontId="0" fillId="0" borderId="0" xfId="43" applyFont="1" applyFill="1" applyAlignment="1">
      <alignment vertical="center"/>
    </xf>
    <xf numFmtId="0" fontId="0" fillId="0" borderId="80" xfId="43" applyFont="1" applyFill="1" applyBorder="1" applyAlignment="1">
      <alignment vertical="center"/>
    </xf>
    <xf numFmtId="0" fontId="0" fillId="0" borderId="36" xfId="43" applyFont="1" applyFill="1" applyBorder="1" applyAlignment="1">
      <alignment vertical="center"/>
    </xf>
    <xf numFmtId="0" fontId="0" fillId="0" borderId="23" xfId="44" applyFont="1" applyFill="1" applyBorder="1">
      <alignment vertical="center"/>
    </xf>
    <xf numFmtId="0" fontId="0" fillId="0" borderId="39" xfId="44" applyFont="1" applyFill="1" applyBorder="1">
      <alignment vertical="center"/>
    </xf>
    <xf numFmtId="0" fontId="0" fillId="0" borderId="0" xfId="44" applyFont="1" applyFill="1" applyAlignment="1">
      <alignment vertical="center"/>
    </xf>
    <xf numFmtId="0" fontId="0" fillId="0" borderId="26" xfId="44" applyFont="1" applyFill="1" applyBorder="1" applyAlignment="1">
      <alignment horizontal="center" vertical="center"/>
    </xf>
    <xf numFmtId="0" fontId="0" fillId="0" borderId="27" xfId="44" applyFont="1" applyFill="1" applyBorder="1" applyAlignment="1">
      <alignment horizontal="center" vertical="center"/>
    </xf>
    <xf numFmtId="3" fontId="0" fillId="0" borderId="12" xfId="44" applyNumberFormat="1" applyFont="1" applyFill="1" applyBorder="1" applyAlignment="1" applyProtection="1">
      <alignment horizontal="center" vertical="center"/>
      <protection locked="0"/>
    </xf>
    <xf numFmtId="180" fontId="0" fillId="0" borderId="18" xfId="44" applyNumberFormat="1" applyFont="1" applyFill="1" applyBorder="1" applyAlignment="1" applyProtection="1">
      <alignment horizontal="center" vertical="center" shrinkToFit="1"/>
      <protection locked="0"/>
    </xf>
    <xf numFmtId="3" fontId="0" fillId="0" borderId="12" xfId="44" applyNumberFormat="1" applyFont="1" applyFill="1" applyBorder="1" applyAlignment="1">
      <alignment horizontal="center" vertical="center"/>
    </xf>
    <xf numFmtId="180" fontId="0" fillId="0" borderId="12" xfId="44" applyNumberFormat="1" applyFont="1" applyFill="1" applyBorder="1" applyAlignment="1">
      <alignment horizontal="center" vertical="center"/>
    </xf>
    <xf numFmtId="180" fontId="32" fillId="0" borderId="18" xfId="44" applyNumberFormat="1" applyFont="1" applyFill="1" applyBorder="1" applyAlignment="1" applyProtection="1">
      <alignment horizontal="center" vertical="center" shrinkToFit="1"/>
      <protection locked="0"/>
    </xf>
    <xf numFmtId="0" fontId="36" fillId="0" borderId="0" xfId="0" applyFont="1">
      <alignment vertical="center"/>
    </xf>
    <xf numFmtId="192" fontId="21" fillId="0" borderId="10" xfId="0" applyNumberFormat="1" applyFont="1" applyFill="1" applyBorder="1">
      <alignment vertical="center"/>
    </xf>
    <xf numFmtId="0" fontId="36" fillId="0" borderId="0" xfId="0" applyFont="1" applyBorder="1">
      <alignment vertical="center"/>
    </xf>
    <xf numFmtId="0" fontId="36" fillId="0" borderId="0" xfId="0" applyFont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11" xfId="0" applyNumberFormat="1" applyFont="1" applyFill="1" applyBorder="1" applyAlignment="1">
      <alignment horizontal="right" vertical="center"/>
    </xf>
    <xf numFmtId="181" fontId="0" fillId="0" borderId="12" xfId="0" applyNumberFormat="1" applyFont="1" applyFill="1" applyBorder="1" applyAlignment="1">
      <alignment horizontal="right" vertical="center"/>
    </xf>
    <xf numFmtId="181" fontId="32" fillId="0" borderId="13" xfId="43" applyNumberFormat="1" applyFont="1" applyFill="1" applyBorder="1" applyAlignment="1" applyProtection="1">
      <alignment horizontal="right" vertical="center"/>
      <protection locked="0"/>
    </xf>
    <xf numFmtId="181" fontId="32" fillId="0" borderId="12" xfId="43" applyNumberFormat="1" applyFont="1" applyFill="1" applyBorder="1" applyAlignment="1">
      <alignment horizontal="right" vertical="center"/>
    </xf>
    <xf numFmtId="181" fontId="32" fillId="0" borderId="0" xfId="43" applyNumberFormat="1" applyFont="1" applyFill="1" applyBorder="1" applyAlignment="1" applyProtection="1">
      <alignment vertical="center"/>
      <protection locked="0"/>
    </xf>
    <xf numFmtId="181" fontId="32" fillId="0" borderId="13" xfId="44" applyNumberFormat="1" applyFont="1" applyFill="1" applyBorder="1" applyAlignment="1">
      <alignment horizontal="right" vertical="center"/>
    </xf>
    <xf numFmtId="181" fontId="32" fillId="0" borderId="12" xfId="44" applyNumberFormat="1" applyFont="1" applyFill="1" applyBorder="1" applyAlignment="1">
      <alignment horizontal="right" vertical="center"/>
    </xf>
    <xf numFmtId="185" fontId="32" fillId="0" borderId="12" xfId="43" applyNumberFormat="1" applyFont="1" applyFill="1" applyBorder="1" applyAlignment="1">
      <alignment horizontal="right" vertical="center" shrinkToFit="1"/>
    </xf>
    <xf numFmtId="185" fontId="32" fillId="0" borderId="13" xfId="43" applyNumberFormat="1" applyFont="1" applyFill="1" applyBorder="1" applyAlignment="1">
      <alignment horizontal="right" vertical="center" shrinkToFit="1"/>
    </xf>
    <xf numFmtId="180" fontId="32" fillId="0" borderId="12" xfId="44" applyNumberFormat="1" applyFont="1" applyFill="1" applyBorder="1" applyAlignment="1">
      <alignment horizontal="center" vertical="center"/>
    </xf>
    <xf numFmtId="0" fontId="32" fillId="0" borderId="0" xfId="0" applyFont="1" applyFill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horizontal="center" vertical="center"/>
    </xf>
    <xf numFmtId="181" fontId="0" fillId="0" borderId="0" xfId="43" applyNumberFormat="1" applyFont="1" applyFill="1" applyBorder="1" applyAlignment="1" applyProtection="1">
      <alignment horizontal="right" vertical="center"/>
      <protection locked="0"/>
    </xf>
    <xf numFmtId="189" fontId="0" fillId="0" borderId="0" xfId="43" applyNumberFormat="1" applyFont="1" applyFill="1" applyBorder="1" applyAlignment="1" applyProtection="1">
      <alignment horizontal="right" vertical="center"/>
      <protection locked="0"/>
    </xf>
    <xf numFmtId="185" fontId="32" fillId="0" borderId="0" xfId="44" applyNumberFormat="1" applyFont="1" applyFill="1" applyBorder="1" applyAlignment="1" applyProtection="1">
      <alignment horizontal="right" vertical="center"/>
      <protection locked="0"/>
    </xf>
    <xf numFmtId="181" fontId="0" fillId="0" borderId="0" xfId="0" applyNumberFormat="1" applyFont="1" applyFill="1" applyBorder="1" applyAlignment="1">
      <alignment horizontal="right" vertical="center"/>
    </xf>
    <xf numFmtId="180" fontId="32" fillId="0" borderId="0" xfId="44" applyNumberFormat="1" applyFont="1" applyFill="1" applyBorder="1" applyAlignment="1" applyProtection="1">
      <alignment horizontal="center" vertical="center"/>
      <protection locked="0"/>
    </xf>
    <xf numFmtId="185" fontId="32" fillId="0" borderId="0" xfId="44" applyNumberFormat="1" applyFont="1" applyFill="1" applyBorder="1" applyAlignment="1" applyProtection="1">
      <alignment horizontal="center" vertical="center"/>
      <protection locked="0"/>
    </xf>
    <xf numFmtId="180" fontId="0" fillId="0" borderId="0" xfId="44" applyNumberFormat="1" applyFont="1" applyFill="1" applyBorder="1" applyAlignment="1" applyProtection="1">
      <alignment horizontal="center" vertical="center"/>
      <protection locked="0"/>
    </xf>
    <xf numFmtId="187" fontId="31" fillId="0" borderId="23" xfId="0" applyNumberFormat="1" applyFont="1" applyFill="1" applyBorder="1" applyAlignment="1">
      <alignment horizontal="center" vertical="center"/>
    </xf>
    <xf numFmtId="49" fontId="32" fillId="0" borderId="49" xfId="44" applyNumberFormat="1" applyFont="1" applyFill="1" applyBorder="1" applyAlignment="1">
      <alignment horizontal="left" vertical="center"/>
    </xf>
    <xf numFmtId="49" fontId="32" fillId="0" borderId="49" xfId="44" applyNumberFormat="1" applyFont="1" applyFill="1" applyBorder="1" applyAlignment="1">
      <alignment horizontal="center" vertical="center"/>
    </xf>
    <xf numFmtId="49" fontId="32" fillId="0" borderId="38" xfId="43" applyNumberFormat="1" applyFont="1" applyFill="1" applyBorder="1" applyAlignment="1">
      <alignment horizontal="center" vertical="center"/>
    </xf>
    <xf numFmtId="49" fontId="34" fillId="0" borderId="19" xfId="43" applyNumberFormat="1" applyFont="1" applyFill="1" applyBorder="1" applyAlignment="1">
      <alignment horizontal="center" vertical="center"/>
    </xf>
    <xf numFmtId="185" fontId="19" fillId="0" borderId="16" xfId="43" applyNumberFormat="1" applyFont="1" applyFill="1" applyBorder="1" applyAlignment="1">
      <alignment horizontal="right" vertical="center" shrinkToFit="1"/>
    </xf>
    <xf numFmtId="185" fontId="19" fillId="0" borderId="24" xfId="43" applyNumberFormat="1" applyFont="1" applyFill="1" applyBorder="1" applyAlignment="1" applyProtection="1">
      <alignment horizontal="right" vertical="center" shrinkToFit="1"/>
      <protection locked="0"/>
    </xf>
    <xf numFmtId="185" fontId="19" fillId="0" borderId="25" xfId="43" applyNumberFormat="1" applyFont="1" applyFill="1" applyBorder="1" applyAlignment="1" applyProtection="1">
      <alignment horizontal="right" vertical="center" shrinkToFit="1"/>
      <protection locked="0"/>
    </xf>
    <xf numFmtId="185" fontId="19" fillId="0" borderId="13" xfId="43" applyNumberFormat="1" applyFont="1" applyFill="1" applyBorder="1" applyAlignment="1">
      <alignment horizontal="right" vertical="center" shrinkToFit="1"/>
    </xf>
    <xf numFmtId="185" fontId="19" fillId="0" borderId="14" xfId="43" applyNumberFormat="1" applyFont="1" applyFill="1" applyBorder="1" applyAlignment="1">
      <alignment horizontal="right" vertical="center" shrinkToFit="1"/>
    </xf>
    <xf numFmtId="185" fontId="19" fillId="0" borderId="15" xfId="43" applyNumberFormat="1" applyFont="1" applyFill="1" applyBorder="1" applyAlignment="1">
      <alignment horizontal="right" vertical="center" shrinkToFit="1"/>
    </xf>
    <xf numFmtId="185" fontId="32" fillId="0" borderId="16" xfId="43" applyNumberFormat="1" applyFont="1" applyFill="1" applyBorder="1" applyAlignment="1">
      <alignment horizontal="right" vertical="center" shrinkToFit="1"/>
    </xf>
    <xf numFmtId="185" fontId="32" fillId="0" borderId="24" xfId="43" applyNumberFormat="1" applyFont="1" applyFill="1" applyBorder="1" applyAlignment="1" applyProtection="1">
      <alignment horizontal="right" vertical="center" shrinkToFit="1"/>
      <protection locked="0"/>
    </xf>
    <xf numFmtId="185" fontId="32" fillId="0" borderId="25" xfId="43" applyNumberFormat="1" applyFont="1" applyFill="1" applyBorder="1" applyAlignment="1" applyProtection="1">
      <alignment horizontal="right" vertical="center" shrinkToFit="1"/>
      <protection locked="0"/>
    </xf>
    <xf numFmtId="185" fontId="32" fillId="0" borderId="12" xfId="43" applyNumberFormat="1" applyFont="1" applyFill="1" applyBorder="1" applyAlignment="1">
      <alignment horizontal="right" vertical="center"/>
    </xf>
    <xf numFmtId="185" fontId="32" fillId="0" borderId="16" xfId="43" applyNumberFormat="1" applyFont="1" applyFill="1" applyBorder="1" applyAlignment="1">
      <alignment horizontal="right" vertical="center"/>
    </xf>
    <xf numFmtId="185" fontId="32" fillId="0" borderId="24" xfId="43" applyNumberFormat="1" applyFont="1" applyFill="1" applyBorder="1" applyAlignment="1" applyProtection="1">
      <alignment horizontal="right" vertical="center"/>
      <protection locked="0"/>
    </xf>
    <xf numFmtId="185" fontId="32" fillId="0" borderId="25" xfId="43" applyNumberFormat="1" applyFont="1" applyFill="1" applyBorder="1" applyAlignment="1" applyProtection="1">
      <alignment horizontal="right" vertical="center"/>
      <protection locked="0"/>
    </xf>
    <xf numFmtId="180" fontId="19" fillId="0" borderId="17" xfId="44" applyNumberFormat="1" applyFont="1" applyFill="1" applyBorder="1" applyAlignment="1" applyProtection="1">
      <alignment horizontal="center" vertical="center"/>
    </xf>
    <xf numFmtId="49" fontId="19" fillId="0" borderId="50" xfId="44" applyNumberFormat="1" applyFont="1" applyFill="1" applyBorder="1" applyAlignment="1">
      <alignment horizontal="left" vertical="center"/>
    </xf>
    <xf numFmtId="49" fontId="19" fillId="0" borderId="50" xfId="44" applyNumberFormat="1" applyFont="1" applyFill="1" applyBorder="1" applyAlignment="1">
      <alignment horizontal="center" vertical="center"/>
    </xf>
    <xf numFmtId="180" fontId="19" fillId="0" borderId="20" xfId="44" applyNumberFormat="1" applyFont="1" applyFill="1" applyBorder="1" applyAlignment="1">
      <alignment horizontal="center" vertical="center"/>
    </xf>
    <xf numFmtId="180" fontId="19" fillId="0" borderId="21" xfId="44" applyNumberFormat="1" applyFont="1" applyFill="1" applyBorder="1" applyAlignment="1" applyProtection="1">
      <alignment horizontal="center" vertical="center"/>
      <protection locked="0"/>
    </xf>
    <xf numFmtId="185" fontId="32" fillId="0" borderId="103" xfId="44" applyNumberFormat="1" applyFont="1" applyFill="1" applyBorder="1" applyAlignment="1" applyProtection="1">
      <alignment horizontal="center" vertical="center"/>
      <protection locked="0"/>
    </xf>
    <xf numFmtId="180" fontId="19" fillId="0" borderId="51" xfId="44" applyNumberFormat="1" applyFont="1" applyFill="1" applyBorder="1" applyAlignment="1" applyProtection="1">
      <alignment horizontal="center" vertical="center" shrinkToFit="1"/>
      <protection locked="0"/>
    </xf>
    <xf numFmtId="187" fontId="38" fillId="0" borderId="39" xfId="0" applyNumberFormat="1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right" vertical="center"/>
    </xf>
    <xf numFmtId="176" fontId="38" fillId="0" borderId="24" xfId="0" applyNumberFormat="1" applyFont="1" applyFill="1" applyBorder="1" applyAlignment="1">
      <alignment horizontal="right" vertical="center"/>
    </xf>
    <xf numFmtId="0" fontId="38" fillId="0" borderId="24" xfId="0" applyFont="1" applyFill="1" applyBorder="1" applyAlignment="1">
      <alignment horizontal="right" vertical="center"/>
    </xf>
    <xf numFmtId="177" fontId="38" fillId="0" borderId="24" xfId="0" applyNumberFormat="1" applyFont="1" applyFill="1" applyBorder="1" applyAlignment="1">
      <alignment horizontal="right" vertical="center"/>
    </xf>
    <xf numFmtId="191" fontId="38" fillId="0" borderId="24" xfId="0" applyNumberFormat="1" applyFont="1" applyFill="1" applyBorder="1" applyAlignment="1">
      <alignment horizontal="right" vertical="center"/>
    </xf>
    <xf numFmtId="188" fontId="38" fillId="0" borderId="24" xfId="0" applyNumberFormat="1" applyFont="1" applyFill="1" applyBorder="1" applyAlignment="1">
      <alignment horizontal="right" vertical="center"/>
    </xf>
    <xf numFmtId="191" fontId="38" fillId="0" borderId="25" xfId="0" applyNumberFormat="1" applyFont="1" applyFill="1" applyBorder="1" applyAlignment="1">
      <alignment horizontal="right" vertical="center"/>
    </xf>
    <xf numFmtId="181" fontId="39" fillId="0" borderId="0" xfId="0" applyNumberFormat="1" applyFont="1" applyFill="1" applyBorder="1" applyAlignment="1">
      <alignment horizontal="right" vertical="center"/>
    </xf>
    <xf numFmtId="181" fontId="39" fillId="0" borderId="11" xfId="0" applyNumberFormat="1" applyFont="1" applyFill="1" applyBorder="1" applyAlignment="1">
      <alignment horizontal="right" vertical="center"/>
    </xf>
    <xf numFmtId="181" fontId="38" fillId="0" borderId="0" xfId="0" applyNumberFormat="1" applyFont="1" applyFill="1" applyBorder="1" applyAlignment="1">
      <alignment horizontal="right" vertical="center"/>
    </xf>
    <xf numFmtId="181" fontId="38" fillId="0" borderId="11" xfId="0" applyNumberFormat="1" applyFont="1" applyFill="1" applyBorder="1" applyAlignment="1">
      <alignment horizontal="right" vertical="center"/>
    </xf>
    <xf numFmtId="41" fontId="38" fillId="0" borderId="24" xfId="0" applyNumberFormat="1" applyFont="1" applyFill="1" applyBorder="1" applyAlignment="1">
      <alignment horizontal="right" vertical="center"/>
    </xf>
    <xf numFmtId="181" fontId="38" fillId="0" borderId="24" xfId="0" applyNumberFormat="1" applyFont="1" applyFill="1" applyBorder="1" applyAlignment="1">
      <alignment horizontal="right" vertical="center"/>
    </xf>
    <xf numFmtId="185" fontId="38" fillId="0" borderId="24" xfId="0" applyNumberFormat="1" applyFont="1" applyFill="1" applyBorder="1" applyAlignment="1">
      <alignment horizontal="right" vertical="center"/>
    </xf>
    <xf numFmtId="181" fontId="38" fillId="0" borderId="25" xfId="0" applyNumberFormat="1" applyFont="1" applyFill="1" applyBorder="1" applyAlignment="1">
      <alignment horizontal="right" vertical="center"/>
    </xf>
    <xf numFmtId="0" fontId="38" fillId="0" borderId="39" xfId="0" applyFont="1" applyFill="1" applyBorder="1" applyAlignment="1">
      <alignment horizontal="center" vertical="center"/>
    </xf>
    <xf numFmtId="182" fontId="38" fillId="0" borderId="16" xfId="0" applyNumberFormat="1" applyFont="1" applyFill="1" applyBorder="1" applyAlignment="1">
      <alignment vertical="center"/>
    </xf>
    <xf numFmtId="182" fontId="38" fillId="0" borderId="24" xfId="0" applyNumberFormat="1" applyFont="1" applyFill="1" applyBorder="1" applyAlignment="1">
      <alignment vertical="center"/>
    </xf>
    <xf numFmtId="183" fontId="39" fillId="0" borderId="109" xfId="0" applyNumberFormat="1" applyFont="1" applyFill="1" applyBorder="1" applyAlignment="1">
      <alignment vertical="center"/>
    </xf>
    <xf numFmtId="184" fontId="39" fillId="0" borderId="38" xfId="43" applyNumberFormat="1" applyFont="1" applyFill="1" applyBorder="1" applyAlignment="1">
      <alignment horizontal="center" vertical="center"/>
    </xf>
    <xf numFmtId="195" fontId="39" fillId="0" borderId="12" xfId="43" applyNumberFormat="1" applyFont="1" applyFill="1" applyBorder="1" applyAlignment="1">
      <alignment horizontal="right" vertical="center"/>
    </xf>
    <xf numFmtId="185" fontId="39" fillId="0" borderId="0" xfId="43" applyNumberFormat="1" applyFont="1" applyFill="1" applyBorder="1" applyAlignment="1" applyProtection="1">
      <alignment horizontal="right" vertical="center"/>
      <protection locked="0"/>
    </xf>
    <xf numFmtId="195" fontId="39" fillId="0" borderId="0" xfId="43" applyNumberFormat="1" applyFont="1" applyFill="1" applyBorder="1" applyAlignment="1" applyProtection="1">
      <alignment horizontal="right" vertical="center"/>
      <protection locked="0"/>
    </xf>
    <xf numFmtId="185" fontId="39" fillId="0" borderId="11" xfId="43" applyNumberFormat="1" applyFont="1" applyFill="1" applyBorder="1" applyAlignment="1" applyProtection="1">
      <alignment horizontal="right" vertical="center"/>
      <protection locked="0"/>
    </xf>
    <xf numFmtId="184" fontId="38" fillId="0" borderId="39" xfId="43" applyNumberFormat="1" applyFont="1" applyFill="1" applyBorder="1" applyAlignment="1">
      <alignment horizontal="center" vertical="center"/>
    </xf>
    <xf numFmtId="181" fontId="38" fillId="0" borderId="16" xfId="43" applyNumberFormat="1" applyFont="1" applyFill="1" applyBorder="1" applyAlignment="1">
      <alignment horizontal="right" vertical="center"/>
    </xf>
    <xf numFmtId="185" fontId="38" fillId="0" borderId="24" xfId="43" applyNumberFormat="1" applyFont="1" applyFill="1" applyBorder="1" applyAlignment="1" applyProtection="1">
      <alignment horizontal="right" vertical="center"/>
      <protection locked="0"/>
    </xf>
    <xf numFmtId="185" fontId="38" fillId="0" borderId="25" xfId="43" applyNumberFormat="1" applyFont="1" applyFill="1" applyBorder="1" applyAlignment="1" applyProtection="1">
      <alignment horizontal="right" vertical="center"/>
      <protection locked="0"/>
    </xf>
    <xf numFmtId="181" fontId="39" fillId="0" borderId="0" xfId="43" applyNumberFormat="1" applyFont="1" applyFill="1" applyBorder="1" applyAlignment="1" applyProtection="1">
      <alignment vertical="center"/>
      <protection locked="0"/>
    </xf>
    <xf numFmtId="181" fontId="38" fillId="0" borderId="21" xfId="43" applyNumberFormat="1" applyFont="1" applyFill="1" applyBorder="1" applyAlignment="1" applyProtection="1">
      <alignment vertical="center"/>
      <protection locked="0"/>
    </xf>
    <xf numFmtId="41" fontId="38" fillId="0" borderId="21" xfId="43" applyNumberFormat="1" applyFont="1" applyFill="1" applyBorder="1" applyAlignment="1" applyProtection="1">
      <alignment vertical="center"/>
      <protection locked="0"/>
    </xf>
    <xf numFmtId="195" fontId="39" fillId="0" borderId="12" xfId="44" applyNumberFormat="1" applyFont="1" applyFill="1" applyBorder="1" applyAlignment="1">
      <alignment horizontal="right" vertical="center"/>
    </xf>
    <xf numFmtId="185" fontId="39" fillId="0" borderId="0" xfId="44" applyNumberFormat="1" applyFont="1" applyFill="1" applyBorder="1" applyAlignment="1" applyProtection="1">
      <alignment horizontal="right" vertical="center"/>
      <protection locked="0"/>
    </xf>
    <xf numFmtId="195" fontId="39" fillId="0" borderId="0" xfId="44" applyNumberFormat="1" applyFont="1" applyFill="1" applyBorder="1" applyAlignment="1" applyProtection="1">
      <alignment horizontal="right" vertical="center"/>
      <protection locked="0"/>
    </xf>
    <xf numFmtId="185" fontId="39" fillId="0" borderId="11" xfId="44" applyNumberFormat="1" applyFont="1" applyFill="1" applyBorder="1" applyAlignment="1" applyProtection="1">
      <alignment horizontal="right" vertical="center"/>
      <protection locked="0"/>
    </xf>
    <xf numFmtId="181" fontId="38" fillId="0" borderId="16" xfId="44" applyNumberFormat="1" applyFont="1" applyFill="1" applyBorder="1" applyAlignment="1">
      <alignment horizontal="right" vertical="center"/>
    </xf>
    <xf numFmtId="185" fontId="38" fillId="0" borderId="24" xfId="44" applyNumberFormat="1" applyFont="1" applyFill="1" applyBorder="1" applyAlignment="1" applyProtection="1">
      <alignment horizontal="right" vertical="center"/>
      <protection locked="0"/>
    </xf>
    <xf numFmtId="185" fontId="38" fillId="0" borderId="25" xfId="44" applyNumberFormat="1" applyFont="1" applyFill="1" applyBorder="1" applyAlignment="1" applyProtection="1">
      <alignment horizontal="right" vertical="center"/>
      <protection locked="0"/>
    </xf>
    <xf numFmtId="193" fontId="21" fillId="0" borderId="10" xfId="0" applyNumberFormat="1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181" fontId="38" fillId="0" borderId="14" xfId="0" applyNumberFormat="1" applyFont="1" applyFill="1" applyBorder="1" applyAlignment="1">
      <alignment vertical="center"/>
    </xf>
    <xf numFmtId="181" fontId="38" fillId="0" borderId="15" xfId="0" applyNumberFormat="1" applyFont="1" applyFill="1" applyBorder="1" applyAlignment="1">
      <alignment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181" fontId="19" fillId="0" borderId="14" xfId="0" applyNumberFormat="1" applyFont="1" applyFill="1" applyBorder="1" applyAlignment="1">
      <alignment vertical="center"/>
    </xf>
    <xf numFmtId="181" fontId="19" fillId="0" borderId="14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38" fillId="0" borderId="102" xfId="0" applyFont="1" applyFill="1" applyBorder="1" applyAlignment="1">
      <alignment horizontal="center" vertical="center"/>
    </xf>
    <xf numFmtId="0" fontId="38" fillId="0" borderId="53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8" fillId="0" borderId="0" xfId="0" applyNumberFormat="1" applyFont="1" applyFill="1" applyBorder="1" applyAlignment="1">
      <alignment horizontal="right" vertical="center"/>
    </xf>
    <xf numFmtId="181" fontId="38" fillId="0" borderId="11" xfId="0" applyNumberFormat="1" applyFont="1" applyFill="1" applyBorder="1" applyAlignment="1">
      <alignment horizontal="right" vertical="center"/>
    </xf>
    <xf numFmtId="181" fontId="0" fillId="0" borderId="12" xfId="0" applyNumberFormat="1" applyFont="1" applyFill="1" applyBorder="1" applyAlignment="1">
      <alignment horizontal="right" vertical="center"/>
    </xf>
    <xf numFmtId="181" fontId="38" fillId="0" borderId="103" xfId="0" applyNumberFormat="1" applyFont="1" applyFill="1" applyBorder="1" applyAlignment="1">
      <alignment horizontal="right" vertical="center"/>
    </xf>
    <xf numFmtId="181" fontId="38" fillId="0" borderId="104" xfId="0" applyNumberFormat="1" applyFont="1" applyFill="1" applyBorder="1" applyAlignment="1">
      <alignment horizontal="right" vertical="center"/>
    </xf>
    <xf numFmtId="181" fontId="0" fillId="0" borderId="110" xfId="0" applyNumberFormat="1" applyFont="1" applyFill="1" applyBorder="1" applyAlignment="1">
      <alignment horizontal="right" vertical="center"/>
    </xf>
    <xf numFmtId="0" fontId="0" fillId="0" borderId="106" xfId="0" applyFont="1" applyFill="1" applyBorder="1" applyAlignment="1">
      <alignment horizontal="center" vertical="top"/>
    </xf>
    <xf numFmtId="0" fontId="0" fillId="0" borderId="107" xfId="0" applyFont="1" applyFill="1" applyBorder="1" applyAlignment="1">
      <alignment horizontal="center" vertical="top"/>
    </xf>
    <xf numFmtId="181" fontId="0" fillId="0" borderId="20" xfId="0" applyNumberFormat="1" applyFont="1" applyFill="1" applyBorder="1" applyAlignment="1">
      <alignment horizontal="right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1" fillId="0" borderId="57" xfId="0" applyFont="1" applyFill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181" fontId="38" fillId="0" borderId="16" xfId="0" applyNumberFormat="1" applyFont="1" applyFill="1" applyBorder="1" applyAlignment="1">
      <alignment horizontal="right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0" fillId="0" borderId="54" xfId="43" applyNumberFormat="1" applyFont="1" applyFill="1" applyBorder="1" applyAlignment="1">
      <alignment horizontal="center" vertical="center"/>
    </xf>
    <xf numFmtId="0" fontId="0" fillId="0" borderId="55" xfId="43" applyFont="1" applyFill="1" applyBorder="1" applyAlignment="1">
      <alignment horizontal="center" vertical="center"/>
    </xf>
    <xf numFmtId="0" fontId="0" fillId="0" borderId="27" xfId="43" applyFont="1" applyFill="1" applyBorder="1" applyAlignment="1">
      <alignment horizontal="center" vertical="center"/>
    </xf>
    <xf numFmtId="0" fontId="32" fillId="0" borderId="57" xfId="43" applyFont="1" applyFill="1" applyBorder="1" applyAlignment="1">
      <alignment horizontal="center" vertical="center"/>
    </xf>
    <xf numFmtId="0" fontId="32" fillId="0" borderId="60" xfId="43" applyFont="1" applyFill="1" applyBorder="1" applyAlignment="1">
      <alignment horizontal="center" vertical="center"/>
    </xf>
    <xf numFmtId="41" fontId="0" fillId="0" borderId="14" xfId="43" applyNumberFormat="1" applyFont="1" applyFill="1" applyBorder="1" applyAlignment="1" applyProtection="1">
      <alignment horizontal="center" vertical="center"/>
      <protection locked="0"/>
    </xf>
    <xf numFmtId="189" fontId="0" fillId="0" borderId="14" xfId="43" applyNumberFormat="1" applyFont="1" applyFill="1" applyBorder="1" applyAlignment="1" applyProtection="1">
      <alignment horizontal="right" vertical="center"/>
      <protection locked="0"/>
    </xf>
    <xf numFmtId="189" fontId="32" fillId="0" borderId="0" xfId="43" applyNumberFormat="1" applyFont="1" applyFill="1" applyBorder="1" applyAlignment="1" applyProtection="1">
      <alignment horizontal="right" vertical="center"/>
      <protection locked="0"/>
    </xf>
    <xf numFmtId="41" fontId="32" fillId="0" borderId="0" xfId="43" applyNumberFormat="1" applyFont="1" applyFill="1" applyBorder="1" applyAlignment="1" applyProtection="1">
      <alignment horizontal="right" vertical="center"/>
      <protection locked="0"/>
    </xf>
    <xf numFmtId="0" fontId="26" fillId="0" borderId="23" xfId="43" applyFont="1" applyFill="1" applyBorder="1" applyAlignment="1">
      <alignment horizontal="center" vertical="center"/>
    </xf>
    <xf numFmtId="0" fontId="26" fillId="0" borderId="52" xfId="43" applyFont="1" applyFill="1" applyBorder="1" applyAlignment="1">
      <alignment horizontal="center" vertical="center"/>
    </xf>
    <xf numFmtId="189" fontId="0" fillId="0" borderId="12" xfId="43" applyNumberFormat="1" applyFont="1" applyFill="1" applyBorder="1" applyAlignment="1">
      <alignment horizontal="right" vertical="center"/>
    </xf>
    <xf numFmtId="189" fontId="0" fillId="0" borderId="0" xfId="43" applyNumberFormat="1" applyFont="1" applyFill="1" applyBorder="1" applyAlignment="1">
      <alignment horizontal="right" vertical="center"/>
    </xf>
    <xf numFmtId="189" fontId="0" fillId="0" borderId="12" xfId="43" applyNumberFormat="1" applyFont="1" applyFill="1" applyBorder="1" applyAlignment="1" applyProtection="1">
      <alignment horizontal="right" vertical="center"/>
      <protection locked="0"/>
    </xf>
    <xf numFmtId="189" fontId="0" fillId="0" borderId="0" xfId="43" applyNumberFormat="1" applyFont="1" applyFill="1" applyBorder="1" applyAlignment="1" applyProtection="1">
      <alignment horizontal="right" vertical="center"/>
      <protection locked="0"/>
    </xf>
    <xf numFmtId="189" fontId="32" fillId="0" borderId="11" xfId="43" applyNumberFormat="1" applyFont="1" applyFill="1" applyBorder="1" applyAlignment="1" applyProtection="1">
      <alignment horizontal="right" vertical="center"/>
      <protection locked="0"/>
    </xf>
    <xf numFmtId="41" fontId="32" fillId="0" borderId="0" xfId="43" applyNumberFormat="1" applyFont="1" applyFill="1" applyBorder="1" applyAlignment="1" applyProtection="1">
      <alignment horizontal="center" vertical="center"/>
      <protection locked="0"/>
    </xf>
    <xf numFmtId="189" fontId="0" fillId="0" borderId="15" xfId="43" applyNumberFormat="1" applyFont="1" applyFill="1" applyBorder="1" applyAlignment="1" applyProtection="1">
      <alignment horizontal="right" vertical="center"/>
      <protection locked="0"/>
    </xf>
    <xf numFmtId="41" fontId="39" fillId="0" borderId="0" xfId="43" applyNumberFormat="1" applyFont="1" applyFill="1" applyBorder="1" applyAlignment="1" applyProtection="1">
      <alignment horizontal="right" vertical="center"/>
      <protection locked="0"/>
    </xf>
    <xf numFmtId="189" fontId="39" fillId="0" borderId="0" xfId="43" applyNumberFormat="1" applyFont="1" applyFill="1" applyBorder="1" applyAlignment="1" applyProtection="1">
      <alignment horizontal="right" vertical="center"/>
      <protection locked="0"/>
    </xf>
    <xf numFmtId="189" fontId="39" fillId="0" borderId="11" xfId="43" applyNumberFormat="1" applyFont="1" applyFill="1" applyBorder="1" applyAlignment="1" applyProtection="1">
      <alignment vertical="center"/>
      <protection locked="0"/>
    </xf>
    <xf numFmtId="195" fontId="39" fillId="0" borderId="12" xfId="43" applyNumberFormat="1" applyFont="1" applyFill="1" applyBorder="1" applyAlignment="1">
      <alignment horizontal="center" vertical="center"/>
    </xf>
    <xf numFmtId="195" fontId="39" fillId="0" borderId="0" xfId="43" applyNumberFormat="1" applyFont="1" applyFill="1" applyBorder="1" applyAlignment="1">
      <alignment horizontal="center" vertical="center"/>
    </xf>
    <xf numFmtId="195" fontId="39" fillId="0" borderId="0" xfId="43" applyNumberFormat="1" applyFont="1" applyFill="1" applyBorder="1" applyAlignment="1" applyProtection="1">
      <alignment horizontal="center" vertical="center"/>
      <protection locked="0"/>
    </xf>
    <xf numFmtId="0" fontId="26" fillId="0" borderId="38" xfId="43" applyFont="1" applyFill="1" applyBorder="1" applyAlignment="1">
      <alignment horizontal="center" vertical="center"/>
    </xf>
    <xf numFmtId="0" fontId="30" fillId="0" borderId="38" xfId="43" applyFont="1" applyFill="1" applyBorder="1" applyAlignment="1">
      <alignment horizontal="center" vertical="center"/>
    </xf>
    <xf numFmtId="189" fontId="38" fillId="0" borderId="25" xfId="43" applyNumberFormat="1" applyFont="1" applyFill="1" applyBorder="1" applyAlignment="1" applyProtection="1">
      <alignment vertical="center"/>
      <protection locked="0"/>
    </xf>
    <xf numFmtId="0" fontId="0" fillId="0" borderId="96" xfId="43" applyFont="1" applyFill="1" applyBorder="1" applyAlignment="1">
      <alignment horizontal="center" vertical="center"/>
    </xf>
    <xf numFmtId="0" fontId="0" fillId="0" borderId="97" xfId="43" applyFont="1" applyFill="1" applyBorder="1" applyAlignment="1">
      <alignment horizontal="center" vertical="center"/>
    </xf>
    <xf numFmtId="0" fontId="0" fillId="0" borderId="98" xfId="43" applyFont="1" applyFill="1" applyBorder="1" applyAlignment="1">
      <alignment horizontal="center" vertical="center"/>
    </xf>
    <xf numFmtId="41" fontId="38" fillId="0" borderId="24" xfId="43" applyNumberFormat="1" applyFont="1" applyFill="1" applyBorder="1" applyAlignment="1" applyProtection="1">
      <alignment horizontal="right" vertical="center"/>
      <protection locked="0"/>
    </xf>
    <xf numFmtId="0" fontId="0" fillId="0" borderId="37" xfId="43" applyFont="1" applyFill="1" applyBorder="1" applyAlignment="1">
      <alignment horizontal="center" vertical="center"/>
    </xf>
    <xf numFmtId="0" fontId="0" fillId="0" borderId="100" xfId="43" applyFont="1" applyFill="1" applyBorder="1" applyAlignment="1">
      <alignment horizontal="center" vertical="center"/>
    </xf>
    <xf numFmtId="0" fontId="0" fillId="0" borderId="41" xfId="43" applyFont="1" applyFill="1" applyBorder="1" applyAlignment="1">
      <alignment horizontal="center" vertical="center"/>
    </xf>
    <xf numFmtId="0" fontId="34" fillId="0" borderId="19" xfId="43" applyFont="1" applyFill="1" applyBorder="1" applyAlignment="1">
      <alignment horizontal="center" vertical="center"/>
    </xf>
    <xf numFmtId="189" fontId="38" fillId="0" borderId="16" xfId="43" applyNumberFormat="1" applyFont="1" applyFill="1" applyBorder="1" applyAlignment="1">
      <alignment horizontal="right" vertical="center"/>
    </xf>
    <xf numFmtId="189" fontId="38" fillId="0" borderId="24" xfId="43" applyNumberFormat="1" applyFont="1" applyFill="1" applyBorder="1" applyAlignment="1" applyProtection="1">
      <alignment horizontal="right" vertical="center"/>
      <protection locked="0"/>
    </xf>
    <xf numFmtId="41" fontId="39" fillId="0" borderId="24" xfId="43" applyNumberFormat="1" applyFont="1" applyFill="1" applyBorder="1" applyAlignment="1" applyProtection="1">
      <alignment horizontal="right" vertical="center"/>
      <protection locked="0"/>
    </xf>
    <xf numFmtId="181" fontId="0" fillId="0" borderId="14" xfId="43" applyNumberFormat="1" applyFont="1" applyFill="1" applyBorder="1" applyAlignment="1" applyProtection="1">
      <alignment horizontal="right" vertical="center"/>
      <protection locked="0"/>
    </xf>
    <xf numFmtId="181" fontId="0" fillId="0" borderId="17" xfId="43" applyNumberFormat="1" applyFont="1" applyFill="1" applyBorder="1" applyAlignment="1" applyProtection="1">
      <alignment horizontal="right" vertical="center"/>
      <protection locked="0"/>
    </xf>
    <xf numFmtId="0" fontId="0" fillId="0" borderId="94" xfId="43" applyFont="1" applyFill="1" applyBorder="1" applyAlignment="1">
      <alignment horizontal="center" vertical="center"/>
    </xf>
    <xf numFmtId="0" fontId="0" fillId="0" borderId="95" xfId="43" applyFont="1" applyFill="1" applyBorder="1" applyAlignment="1">
      <alignment horizontal="center" vertical="center"/>
    </xf>
    <xf numFmtId="0" fontId="0" fillId="0" borderId="99" xfId="43" applyFont="1" applyFill="1" applyBorder="1" applyAlignment="1">
      <alignment horizontal="center" vertical="center"/>
    </xf>
    <xf numFmtId="0" fontId="0" fillId="0" borderId="54" xfId="43" applyFont="1" applyFill="1" applyBorder="1" applyAlignment="1">
      <alignment horizontal="center" vertical="center"/>
    </xf>
    <xf numFmtId="0" fontId="0" fillId="0" borderId="80" xfId="43" applyFont="1" applyFill="1" applyBorder="1" applyAlignment="1">
      <alignment horizontal="center" vertical="center"/>
    </xf>
    <xf numFmtId="0" fontId="32" fillId="0" borderId="112" xfId="43" applyFont="1" applyFill="1" applyBorder="1" applyAlignment="1">
      <alignment horizontal="center" vertical="center"/>
    </xf>
    <xf numFmtId="181" fontId="0" fillId="0" borderId="12" xfId="43" applyNumberFormat="1" applyFont="1" applyFill="1" applyBorder="1" applyAlignment="1">
      <alignment horizontal="right" vertical="center"/>
    </xf>
    <xf numFmtId="181" fontId="32" fillId="0" borderId="0" xfId="43" applyNumberFormat="1" applyFont="1" applyFill="1" applyBorder="1" applyAlignment="1" applyProtection="1">
      <alignment horizontal="right" vertical="center"/>
      <protection locked="0"/>
    </xf>
    <xf numFmtId="181" fontId="32" fillId="0" borderId="18" xfId="43" applyNumberFormat="1" applyFont="1" applyFill="1" applyBorder="1" applyAlignment="1" applyProtection="1">
      <alignment horizontal="right" vertical="center"/>
      <protection locked="0"/>
    </xf>
    <xf numFmtId="0" fontId="26" fillId="0" borderId="45" xfId="43" applyFont="1" applyFill="1" applyBorder="1" applyAlignment="1">
      <alignment horizontal="center" vertical="center"/>
    </xf>
    <xf numFmtId="195" fontId="39" fillId="0" borderId="116" xfId="43" applyNumberFormat="1" applyFont="1" applyFill="1" applyBorder="1" applyAlignment="1" applyProtection="1">
      <alignment horizontal="center" vertical="center"/>
      <protection locked="0"/>
    </xf>
    <xf numFmtId="181" fontId="38" fillId="0" borderId="101" xfId="43" applyNumberFormat="1" applyFont="1" applyFill="1" applyBorder="1" applyAlignment="1" applyProtection="1">
      <alignment vertical="center"/>
      <protection locked="0"/>
    </xf>
    <xf numFmtId="181" fontId="38" fillId="0" borderId="51" xfId="43" applyNumberFormat="1" applyFont="1" applyFill="1" applyBorder="1" applyAlignment="1" applyProtection="1">
      <alignment vertical="center"/>
      <protection locked="0"/>
    </xf>
    <xf numFmtId="0" fontId="0" fillId="0" borderId="33" xfId="43" applyFont="1" applyFill="1" applyBorder="1" applyAlignment="1">
      <alignment horizontal="center" vertical="center" wrapText="1"/>
    </xf>
    <xf numFmtId="0" fontId="26" fillId="0" borderId="49" xfId="43" applyFont="1" applyFill="1" applyBorder="1" applyAlignment="1">
      <alignment horizontal="center" vertical="center"/>
    </xf>
    <xf numFmtId="0" fontId="34" fillId="0" borderId="50" xfId="43" applyFont="1" applyFill="1" applyBorder="1" applyAlignment="1">
      <alignment horizontal="center" vertical="center"/>
    </xf>
    <xf numFmtId="0" fontId="34" fillId="0" borderId="86" xfId="43" applyFont="1" applyFill="1" applyBorder="1" applyAlignment="1">
      <alignment horizontal="center" vertical="center"/>
    </xf>
    <xf numFmtId="181" fontId="38" fillId="0" borderId="20" xfId="43" applyNumberFormat="1" applyFont="1" applyFill="1" applyBorder="1" applyAlignment="1">
      <alignment vertical="center"/>
    </xf>
    <xf numFmtId="41" fontId="38" fillId="0" borderId="21" xfId="43" applyNumberFormat="1" applyFont="1" applyFill="1" applyBorder="1" applyAlignment="1" applyProtection="1">
      <alignment horizontal="right" vertical="center"/>
      <protection locked="0"/>
    </xf>
    <xf numFmtId="182" fontId="0" fillId="0" borderId="13" xfId="43" applyNumberFormat="1" applyFont="1" applyFill="1" applyBorder="1" applyAlignment="1">
      <alignment horizontal="right" vertical="center"/>
    </xf>
    <xf numFmtId="182" fontId="0" fillId="0" borderId="14" xfId="43" applyNumberFormat="1" applyFont="1" applyFill="1" applyBorder="1" applyAlignment="1">
      <alignment horizontal="right" vertical="center"/>
    </xf>
    <xf numFmtId="182" fontId="32" fillId="0" borderId="12" xfId="43" applyNumberFormat="1" applyFont="1" applyFill="1" applyBorder="1" applyAlignment="1">
      <alignment horizontal="right" vertical="center"/>
    </xf>
    <xf numFmtId="182" fontId="32" fillId="0" borderId="0" xfId="43" applyNumberFormat="1" applyFont="1" applyFill="1" applyBorder="1" applyAlignment="1">
      <alignment horizontal="right" vertical="center"/>
    </xf>
    <xf numFmtId="190" fontId="0" fillId="0" borderId="14" xfId="43" applyNumberFormat="1" applyFont="1" applyFill="1" applyBorder="1" applyAlignment="1">
      <alignment horizontal="right" vertical="center"/>
    </xf>
    <xf numFmtId="190" fontId="0" fillId="0" borderId="15" xfId="43" applyNumberFormat="1" applyFont="1" applyFill="1" applyBorder="1" applyAlignment="1">
      <alignment horizontal="right" vertical="center"/>
    </xf>
    <xf numFmtId="190" fontId="32" fillId="0" borderId="0" xfId="43" applyNumberFormat="1" applyFont="1" applyFill="1" applyBorder="1" applyAlignment="1">
      <alignment horizontal="right" vertical="center"/>
    </xf>
    <xf numFmtId="190" fontId="32" fillId="0" borderId="11" xfId="43" applyNumberFormat="1" applyFont="1" applyFill="1" applyBorder="1" applyAlignment="1">
      <alignment horizontal="right" vertical="center"/>
    </xf>
    <xf numFmtId="182" fontId="38" fillId="0" borderId="24" xfId="43" applyNumberFormat="1" applyFont="1" applyFill="1" applyBorder="1" applyAlignment="1">
      <alignment horizontal="right" vertical="center"/>
    </xf>
    <xf numFmtId="190" fontId="38" fillId="0" borderId="25" xfId="43" applyNumberFormat="1" applyFont="1" applyFill="1" applyBorder="1" applyAlignment="1">
      <alignment horizontal="right" vertical="center"/>
    </xf>
    <xf numFmtId="182" fontId="38" fillId="0" borderId="16" xfId="43" applyNumberFormat="1" applyFont="1" applyFill="1" applyBorder="1" applyAlignment="1">
      <alignment horizontal="right" vertical="center"/>
    </xf>
    <xf numFmtId="196" fontId="39" fillId="0" borderId="0" xfId="43" applyNumberFormat="1" applyFont="1" applyFill="1" applyBorder="1" applyAlignment="1">
      <alignment horizontal="right" vertical="center"/>
    </xf>
    <xf numFmtId="196" fontId="39" fillId="0" borderId="11" xfId="43" applyNumberFormat="1" applyFont="1" applyFill="1" applyBorder="1" applyAlignment="1">
      <alignment horizontal="right" vertical="center"/>
    </xf>
    <xf numFmtId="0" fontId="39" fillId="0" borderId="56" xfId="44" applyFont="1" applyFill="1" applyBorder="1" applyAlignment="1">
      <alignment horizontal="center" vertical="center"/>
    </xf>
    <xf numFmtId="0" fontId="39" fillId="0" borderId="27" xfId="44" applyFont="1" applyFill="1" applyBorder="1" applyAlignment="1">
      <alignment horizontal="center" vertical="center"/>
    </xf>
    <xf numFmtId="189" fontId="19" fillId="0" borderId="14" xfId="44" applyNumberFormat="1" applyFont="1" applyFill="1" applyBorder="1" applyAlignment="1" applyProtection="1">
      <alignment horizontal="right" vertical="center"/>
      <protection locked="0"/>
    </xf>
    <xf numFmtId="181" fontId="19" fillId="0" borderId="14" xfId="44" applyNumberFormat="1" applyFont="1" applyFill="1" applyBorder="1" applyAlignment="1">
      <alignment horizontal="right" vertical="center"/>
    </xf>
    <xf numFmtId="195" fontId="38" fillId="0" borderId="15" xfId="44" applyNumberFormat="1" applyFont="1" applyFill="1" applyBorder="1" applyAlignment="1">
      <alignment horizontal="right" vertical="center"/>
    </xf>
    <xf numFmtId="195" fontId="38" fillId="0" borderId="14" xfId="44" applyNumberFormat="1" applyFont="1" applyFill="1" applyBorder="1" applyAlignment="1">
      <alignment horizontal="right" vertical="center"/>
    </xf>
    <xf numFmtId="181" fontId="38" fillId="0" borderId="15" xfId="44" applyNumberFormat="1" applyFont="1" applyFill="1" applyBorder="1" applyAlignment="1">
      <alignment horizontal="right" vertical="center"/>
    </xf>
    <xf numFmtId="41" fontId="32" fillId="0" borderId="0" xfId="44" applyNumberFormat="1" applyFont="1" applyFill="1" applyBorder="1" applyAlignment="1" applyProtection="1">
      <alignment horizontal="center" vertical="center"/>
      <protection locked="0"/>
    </xf>
    <xf numFmtId="0" fontId="31" fillId="0" borderId="55" xfId="44" applyFont="1" applyFill="1" applyBorder="1" applyAlignment="1">
      <alignment horizontal="center" vertical="center"/>
    </xf>
    <xf numFmtId="0" fontId="0" fillId="0" borderId="22" xfId="44" applyFont="1" applyFill="1" applyBorder="1" applyAlignment="1">
      <alignment horizontal="center" vertical="center"/>
    </xf>
    <xf numFmtId="0" fontId="0" fillId="0" borderId="102" xfId="44" applyFont="1" applyFill="1" applyBorder="1" applyAlignment="1">
      <alignment horizontal="center" vertical="center"/>
    </xf>
    <xf numFmtId="0" fontId="0" fillId="0" borderId="56" xfId="44" applyFont="1" applyFill="1" applyBorder="1" applyAlignment="1">
      <alignment horizontal="center" vertical="center"/>
    </xf>
    <xf numFmtId="0" fontId="0" fillId="0" borderId="26" xfId="44" applyFont="1" applyFill="1" applyBorder="1" applyAlignment="1">
      <alignment horizontal="center" vertical="center"/>
    </xf>
    <xf numFmtId="0" fontId="19" fillId="0" borderId="57" xfId="44" applyFont="1" applyFill="1" applyBorder="1" applyAlignment="1">
      <alignment horizontal="distributed" vertical="center"/>
    </xf>
    <xf numFmtId="0" fontId="19" fillId="0" borderId="14" xfId="44" applyFont="1" applyFill="1" applyBorder="1" applyAlignment="1">
      <alignment horizontal="distributed" vertical="center"/>
    </xf>
    <xf numFmtId="0" fontId="19" fillId="0" borderId="60" xfId="44" applyFont="1" applyFill="1" applyBorder="1" applyAlignment="1">
      <alignment horizontal="distributed" vertical="center"/>
    </xf>
    <xf numFmtId="0" fontId="0" fillId="0" borderId="0" xfId="44" applyFont="1" applyFill="1" applyBorder="1" applyAlignment="1">
      <alignment horizontal="distributed" vertical="center"/>
    </xf>
    <xf numFmtId="0" fontId="0" fillId="0" borderId="52" xfId="44" applyFont="1" applyFill="1" applyBorder="1" applyAlignment="1">
      <alignment horizontal="distributed" vertical="center"/>
    </xf>
    <xf numFmtId="41" fontId="32" fillId="0" borderId="0" xfId="44" applyNumberFormat="1" applyFont="1" applyFill="1" applyBorder="1" applyAlignment="1" applyProtection="1">
      <alignment horizontal="right" vertical="center"/>
      <protection locked="0"/>
    </xf>
    <xf numFmtId="41" fontId="38" fillId="0" borderId="0" xfId="44" applyNumberFormat="1" applyFont="1" applyFill="1" applyBorder="1" applyAlignment="1" applyProtection="1">
      <alignment horizontal="right" vertical="center"/>
      <protection locked="0"/>
    </xf>
    <xf numFmtId="41" fontId="38" fillId="0" borderId="11" xfId="44" applyNumberFormat="1" applyFont="1" applyFill="1" applyBorder="1" applyAlignment="1" applyProtection="1">
      <alignment horizontal="right" vertical="center"/>
      <protection locked="0"/>
    </xf>
    <xf numFmtId="181" fontId="0" fillId="0" borderId="12" xfId="44" applyNumberFormat="1" applyFont="1" applyFill="1" applyBorder="1" applyAlignment="1" applyProtection="1">
      <alignment horizontal="right" vertical="center"/>
      <protection locked="0"/>
    </xf>
    <xf numFmtId="181" fontId="0" fillId="0" borderId="0" xfId="44" applyNumberFormat="1" applyFont="1" applyFill="1" applyBorder="1" applyAlignment="1" applyProtection="1">
      <alignment horizontal="right" vertical="center"/>
      <protection locked="0"/>
    </xf>
    <xf numFmtId="181" fontId="32" fillId="0" borderId="0" xfId="44" applyNumberFormat="1" applyFont="1" applyFill="1" applyBorder="1" applyAlignment="1" applyProtection="1">
      <alignment horizontal="right" vertical="center"/>
      <protection locked="0"/>
    </xf>
    <xf numFmtId="181" fontId="38" fillId="0" borderId="0" xfId="44" applyNumberFormat="1" applyFont="1" applyFill="1" applyBorder="1" applyAlignment="1" applyProtection="1">
      <alignment horizontal="right" vertical="center"/>
      <protection locked="0"/>
    </xf>
    <xf numFmtId="181" fontId="38" fillId="0" borderId="11" xfId="44" applyNumberFormat="1" applyFont="1" applyFill="1" applyBorder="1" applyAlignment="1" applyProtection="1">
      <alignment horizontal="right" vertical="center"/>
      <protection locked="0"/>
    </xf>
    <xf numFmtId="185" fontId="32" fillId="0" borderId="0" xfId="44" applyNumberFormat="1" applyFont="1" applyFill="1" applyBorder="1" applyAlignment="1" applyProtection="1">
      <alignment horizontal="right" vertical="center"/>
      <protection locked="0"/>
    </xf>
    <xf numFmtId="185" fontId="38" fillId="0" borderId="0" xfId="44" applyNumberFormat="1" applyFont="1" applyFill="1" applyBorder="1" applyAlignment="1" applyProtection="1">
      <alignment horizontal="right" vertical="center"/>
      <protection locked="0"/>
    </xf>
    <xf numFmtId="185" fontId="38" fillId="0" borderId="11" xfId="44" applyNumberFormat="1" applyFont="1" applyFill="1" applyBorder="1" applyAlignment="1" applyProtection="1">
      <alignment horizontal="right" vertical="center"/>
      <protection locked="0"/>
    </xf>
    <xf numFmtId="41" fontId="32" fillId="0" borderId="12" xfId="44" applyNumberFormat="1" applyFont="1" applyFill="1" applyBorder="1" applyAlignment="1" applyProtection="1">
      <alignment horizontal="center" vertical="center"/>
      <protection locked="0"/>
    </xf>
    <xf numFmtId="185" fontId="32" fillId="0" borderId="0" xfId="44" applyNumberFormat="1" applyFont="1" applyFill="1" applyBorder="1" applyAlignment="1" applyProtection="1">
      <alignment horizontal="center" vertical="center"/>
      <protection locked="0"/>
    </xf>
    <xf numFmtId="195" fontId="39" fillId="0" borderId="0" xfId="44" applyNumberFormat="1" applyFont="1" applyFill="1" applyBorder="1" applyAlignment="1" applyProtection="1">
      <alignment horizontal="right" vertical="center"/>
      <protection locked="0"/>
    </xf>
    <xf numFmtId="181" fontId="0" fillId="0" borderId="20" xfId="44" applyNumberFormat="1" applyFont="1" applyFill="1" applyBorder="1" applyAlignment="1" applyProtection="1">
      <alignment horizontal="right" vertical="center"/>
      <protection locked="0"/>
    </xf>
    <xf numFmtId="181" fontId="0" fillId="0" borderId="110" xfId="44" applyNumberFormat="1" applyFont="1" applyFill="1" applyBorder="1" applyAlignment="1" applyProtection="1">
      <alignment horizontal="right" vertical="center"/>
      <protection locked="0"/>
    </xf>
    <xf numFmtId="41" fontId="32" fillId="0" borderId="110" xfId="44" applyNumberFormat="1" applyFont="1" applyFill="1" applyBorder="1" applyAlignment="1" applyProtection="1">
      <alignment horizontal="center" vertical="center"/>
      <protection locked="0"/>
    </xf>
    <xf numFmtId="41" fontId="32" fillId="0" borderId="108" xfId="44" applyNumberFormat="1" applyFont="1" applyFill="1" applyBorder="1" applyAlignment="1" applyProtection="1">
      <alignment horizontal="center" vertical="center"/>
      <protection locked="0"/>
    </xf>
    <xf numFmtId="41" fontId="32" fillId="0" borderId="108" xfId="44" applyNumberFormat="1" applyFont="1" applyFill="1" applyBorder="1" applyAlignment="1" applyProtection="1">
      <alignment horizontal="right" vertical="center"/>
      <protection locked="0"/>
    </xf>
    <xf numFmtId="41" fontId="38" fillId="0" borderId="24" xfId="44" applyNumberFormat="1" applyFont="1" applyFill="1" applyBorder="1" applyAlignment="1" applyProtection="1">
      <alignment horizontal="right" vertical="center"/>
      <protection locked="0"/>
    </xf>
    <xf numFmtId="41" fontId="38" fillId="0" borderId="25" xfId="44" applyNumberFormat="1" applyFont="1" applyFill="1" applyBorder="1" applyAlignment="1" applyProtection="1">
      <alignment horizontal="right" vertical="center"/>
      <protection locked="0"/>
    </xf>
    <xf numFmtId="41" fontId="32" fillId="0" borderId="12" xfId="44" applyNumberFormat="1" applyFont="1" applyFill="1" applyBorder="1" applyAlignment="1" applyProtection="1">
      <alignment horizontal="right" vertical="center"/>
      <protection locked="0"/>
    </xf>
    <xf numFmtId="0" fontId="31" fillId="0" borderId="113" xfId="44" applyFont="1" applyFill="1" applyBorder="1" applyAlignment="1">
      <alignment horizontal="center" vertical="center"/>
    </xf>
    <xf numFmtId="0" fontId="31" fillId="0" borderId="114" xfId="44" applyFont="1" applyFill="1" applyBorder="1" applyAlignment="1">
      <alignment horizontal="center" vertical="center"/>
    </xf>
    <xf numFmtId="0" fontId="0" fillId="0" borderId="111" xfId="44" applyFont="1" applyFill="1" applyBorder="1" applyAlignment="1">
      <alignment horizontal="center" vertical="center"/>
    </xf>
    <xf numFmtId="185" fontId="39" fillId="0" borderId="0" xfId="44" applyNumberFormat="1" applyFont="1" applyFill="1" applyBorder="1" applyAlignment="1" applyProtection="1">
      <alignment horizontal="right" vertical="center"/>
      <protection locked="0"/>
    </xf>
    <xf numFmtId="189" fontId="19" fillId="0" borderId="14" xfId="44" applyNumberFormat="1" applyFont="1" applyFill="1" applyBorder="1" applyAlignment="1">
      <alignment horizontal="right" vertical="center"/>
    </xf>
    <xf numFmtId="189" fontId="38" fillId="0" borderId="15" xfId="44" applyNumberFormat="1" applyFont="1" applyFill="1" applyBorder="1" applyAlignment="1">
      <alignment horizontal="right" vertical="center"/>
    </xf>
    <xf numFmtId="189" fontId="32" fillId="0" borderId="0" xfId="44" applyNumberFormat="1" applyFont="1" applyFill="1" applyBorder="1" applyAlignment="1" applyProtection="1">
      <alignment horizontal="right" vertical="center"/>
      <protection locked="0"/>
    </xf>
    <xf numFmtId="189" fontId="39" fillId="0" borderId="0" xfId="44" applyNumberFormat="1" applyFont="1" applyFill="1" applyBorder="1" applyAlignment="1" applyProtection="1">
      <alignment horizontal="right" vertical="center"/>
      <protection locked="0"/>
    </xf>
    <xf numFmtId="189" fontId="38" fillId="0" borderId="0" xfId="44" applyNumberFormat="1" applyFont="1" applyFill="1" applyBorder="1" applyAlignment="1" applyProtection="1">
      <alignment horizontal="right" vertical="center"/>
      <protection locked="0"/>
    </xf>
    <xf numFmtId="189" fontId="38" fillId="0" borderId="11" xfId="44" applyNumberFormat="1" applyFont="1" applyFill="1" applyBorder="1" applyAlignment="1" applyProtection="1">
      <alignment horizontal="right" vertical="center"/>
      <protection locked="0"/>
    </xf>
    <xf numFmtId="49" fontId="34" fillId="0" borderId="39" xfId="44" applyNumberFormat="1" applyFont="1" applyFill="1" applyBorder="1" applyAlignment="1">
      <alignment horizontal="center" vertical="center"/>
    </xf>
    <xf numFmtId="49" fontId="34" fillId="0" borderId="61" xfId="44" applyNumberFormat="1" applyFont="1" applyFill="1" applyBorder="1" applyAlignment="1">
      <alignment horizontal="center" vertical="center"/>
    </xf>
    <xf numFmtId="49" fontId="26" fillId="0" borderId="23" xfId="44" applyNumberFormat="1" applyFont="1" applyFill="1" applyBorder="1" applyAlignment="1">
      <alignment horizontal="center" vertical="center"/>
    </xf>
    <xf numFmtId="49" fontId="26" fillId="0" borderId="52" xfId="44" applyNumberFormat="1" applyFont="1" applyFill="1" applyBorder="1" applyAlignment="1">
      <alignment horizontal="center" vertical="center"/>
    </xf>
    <xf numFmtId="49" fontId="32" fillId="0" borderId="57" xfId="44" applyNumberFormat="1" applyFont="1" applyFill="1" applyBorder="1" applyAlignment="1">
      <alignment horizontal="center" vertical="center"/>
    </xf>
    <xf numFmtId="49" fontId="32" fillId="0" borderId="60" xfId="44" applyNumberFormat="1" applyFont="1" applyFill="1" applyBorder="1" applyAlignment="1">
      <alignment horizontal="center" vertical="center"/>
    </xf>
    <xf numFmtId="185" fontId="38" fillId="0" borderId="110" xfId="44" applyNumberFormat="1" applyFont="1" applyFill="1" applyBorder="1" applyAlignment="1" applyProtection="1">
      <alignment horizontal="right" vertical="center"/>
      <protection locked="0"/>
    </xf>
    <xf numFmtId="185" fontId="38" fillId="0" borderId="115" xfId="44" applyNumberFormat="1" applyFont="1" applyFill="1" applyBorder="1" applyAlignment="1" applyProtection="1">
      <alignment horizontal="right" vertical="center"/>
      <protection locked="0"/>
    </xf>
    <xf numFmtId="189" fontId="32" fillId="0" borderId="108" xfId="44" applyNumberFormat="1" applyFont="1" applyFill="1" applyBorder="1" applyAlignment="1" applyProtection="1">
      <alignment horizontal="right" vertical="center"/>
      <protection locked="0"/>
    </xf>
    <xf numFmtId="0" fontId="0" fillId="0" borderId="24" xfId="44" applyFont="1" applyFill="1" applyBorder="1" applyAlignment="1">
      <alignment horizontal="distributed" vertical="center"/>
    </xf>
    <xf numFmtId="0" fontId="0" fillId="0" borderId="61" xfId="44" applyFont="1" applyFill="1" applyBorder="1" applyAlignment="1">
      <alignment horizontal="distributed" vertical="center"/>
    </xf>
    <xf numFmtId="49" fontId="0" fillId="0" borderId="0" xfId="44" applyNumberFormat="1" applyFont="1" applyFill="1" applyBorder="1" applyAlignment="1">
      <alignment horizontal="distributed" vertical="center"/>
    </xf>
    <xf numFmtId="49" fontId="0" fillId="0" borderId="52" xfId="44" applyNumberFormat="1" applyFont="1" applyFill="1" applyBorder="1" applyAlignment="1">
      <alignment horizontal="distributed" vertical="center"/>
    </xf>
    <xf numFmtId="0" fontId="0" fillId="0" borderId="24" xfId="44" applyFont="1" applyFill="1" applyBorder="1" applyAlignment="1">
      <alignment horizontal="left" vertical="center"/>
    </xf>
    <xf numFmtId="0" fontId="0" fillId="0" borderId="61" xfId="44" applyFont="1" applyFill="1" applyBorder="1" applyAlignment="1">
      <alignment horizontal="left" vertical="center"/>
    </xf>
    <xf numFmtId="0" fontId="0" fillId="0" borderId="0" xfId="44" applyFont="1" applyFill="1" applyBorder="1" applyAlignment="1">
      <alignment horizontal="left" vertical="center"/>
    </xf>
    <xf numFmtId="0" fontId="0" fillId="0" borderId="52" xfId="44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right" vertical="center"/>
    </xf>
    <xf numFmtId="0" fontId="0" fillId="0" borderId="70" xfId="44" applyFont="1" applyFill="1" applyBorder="1" applyAlignment="1">
      <alignment horizontal="center" vertical="center" wrapText="1"/>
    </xf>
    <xf numFmtId="0" fontId="0" fillId="0" borderId="71" xfId="44" applyFont="1" applyFill="1" applyBorder="1" applyAlignment="1">
      <alignment horizontal="center" vertical="center" wrapText="1"/>
    </xf>
    <xf numFmtId="0" fontId="0" fillId="0" borderId="72" xfId="44" applyFont="1" applyFill="1" applyBorder="1" applyAlignment="1">
      <alignment horizontal="center" vertical="center" wrapText="1"/>
    </xf>
    <xf numFmtId="180" fontId="32" fillId="0" borderId="18" xfId="44" applyNumberFormat="1" applyFont="1" applyFill="1" applyBorder="1" applyAlignment="1" applyProtection="1">
      <alignment horizontal="center" vertical="center"/>
      <protection locked="0"/>
    </xf>
    <xf numFmtId="180" fontId="32" fillId="0" borderId="51" xfId="44" applyNumberFormat="1" applyFont="1" applyFill="1" applyBorder="1" applyAlignment="1" applyProtection="1">
      <alignment horizontal="center" vertical="center"/>
      <protection locked="0"/>
    </xf>
    <xf numFmtId="0" fontId="0" fillId="0" borderId="0" xfId="44" applyFont="1" applyFill="1" applyBorder="1" applyAlignment="1">
      <alignment horizontal="center" vertical="center"/>
    </xf>
    <xf numFmtId="0" fontId="0" fillId="0" borderId="63" xfId="44" applyFont="1" applyFill="1" applyBorder="1" applyAlignment="1">
      <alignment horizontal="center" vertical="center"/>
    </xf>
    <xf numFmtId="0" fontId="19" fillId="0" borderId="36" xfId="44" applyFont="1" applyFill="1" applyBorder="1" applyAlignment="1">
      <alignment horizontal="center" vertical="top" wrapText="1"/>
    </xf>
    <xf numFmtId="0" fontId="19" fillId="0" borderId="67" xfId="44" applyFont="1" applyFill="1" applyBorder="1" applyAlignment="1">
      <alignment horizontal="center" vertical="top" wrapText="1"/>
    </xf>
    <xf numFmtId="0" fontId="0" fillId="0" borderId="65" xfId="44" applyFont="1" applyFill="1" applyBorder="1" applyAlignment="1">
      <alignment horizontal="center" vertical="center"/>
    </xf>
    <xf numFmtId="0" fontId="0" fillId="0" borderId="67" xfId="44" applyFont="1" applyFill="1" applyBorder="1" applyAlignment="1">
      <alignment horizontal="center" vertical="center"/>
    </xf>
    <xf numFmtId="0" fontId="0" fillId="0" borderId="66" xfId="44" applyFont="1" applyFill="1" applyBorder="1" applyAlignment="1">
      <alignment horizontal="center" vertical="center"/>
    </xf>
    <xf numFmtId="0" fontId="0" fillId="0" borderId="36" xfId="44" applyFont="1" applyFill="1" applyBorder="1" applyAlignment="1">
      <alignment horizontal="center" vertical="center"/>
    </xf>
    <xf numFmtId="0" fontId="0" fillId="0" borderId="64" xfId="44" applyFont="1" applyFill="1" applyBorder="1" applyAlignment="1">
      <alignment horizontal="center" vertical="center"/>
    </xf>
    <xf numFmtId="0" fontId="0" fillId="0" borderId="93" xfId="44" applyFont="1" applyFill="1" applyBorder="1" applyAlignment="1">
      <alignment horizontal="center" vertical="center"/>
    </xf>
    <xf numFmtId="0" fontId="0" fillId="0" borderId="85" xfId="44" applyFont="1" applyFill="1" applyBorder="1" applyAlignment="1">
      <alignment horizontal="center" vertical="center"/>
    </xf>
    <xf numFmtId="0" fontId="0" fillId="0" borderId="52" xfId="44" applyFont="1" applyFill="1" applyBorder="1" applyAlignment="1">
      <alignment horizontal="center" vertical="center"/>
    </xf>
    <xf numFmtId="0" fontId="0" fillId="0" borderId="12" xfId="44" applyFont="1" applyFill="1" applyBorder="1" applyAlignment="1">
      <alignment horizontal="center" vertical="center"/>
    </xf>
    <xf numFmtId="0" fontId="0" fillId="0" borderId="12" xfId="44" applyFont="1" applyFill="1" applyBorder="1" applyAlignment="1">
      <alignment horizontal="center" vertical="top" wrapText="1"/>
    </xf>
    <xf numFmtId="0" fontId="0" fillId="0" borderId="63" xfId="44" applyFont="1" applyFill="1" applyBorder="1" applyAlignment="1">
      <alignment horizontal="center" vertical="top" wrapText="1"/>
    </xf>
    <xf numFmtId="0" fontId="0" fillId="0" borderId="52" xfId="44" applyFont="1" applyFill="1" applyBorder="1" applyAlignment="1">
      <alignment horizontal="center" vertical="top" wrapText="1"/>
    </xf>
    <xf numFmtId="0" fontId="0" fillId="0" borderId="62" xfId="44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center" vertical="center"/>
    </xf>
    <xf numFmtId="0" fontId="0" fillId="0" borderId="44" xfId="44" applyFont="1" applyFill="1" applyBorder="1" applyAlignment="1">
      <alignment horizontal="center" vertical="center"/>
    </xf>
    <xf numFmtId="0" fontId="0" fillId="0" borderId="73" xfId="44" applyFont="1" applyFill="1" applyBorder="1" applyAlignment="1">
      <alignment horizontal="center" vertical="center"/>
    </xf>
    <xf numFmtId="0" fontId="0" fillId="0" borderId="48" xfId="44" applyFont="1" applyFill="1" applyBorder="1" applyAlignment="1">
      <alignment horizontal="center" vertical="center"/>
    </xf>
    <xf numFmtId="0" fontId="0" fillId="0" borderId="69" xfId="44" applyFont="1" applyFill="1" applyBorder="1" applyAlignment="1">
      <alignment horizontal="center" vertical="center"/>
    </xf>
    <xf numFmtId="0" fontId="0" fillId="0" borderId="49" xfId="44" applyFont="1" applyFill="1" applyBorder="1" applyAlignment="1">
      <alignment horizontal="center" vertical="center"/>
    </xf>
    <xf numFmtId="0" fontId="0" fillId="0" borderId="38" xfId="44" applyFont="1" applyFill="1" applyBorder="1" applyAlignment="1">
      <alignment horizontal="center" vertical="center"/>
    </xf>
    <xf numFmtId="180" fontId="32" fillId="0" borderId="0" xfId="44" applyNumberFormat="1" applyFont="1" applyFill="1" applyBorder="1" applyAlignment="1" applyProtection="1">
      <alignment horizontal="center" vertical="center"/>
      <protection locked="0"/>
    </xf>
    <xf numFmtId="49" fontId="0" fillId="0" borderId="88" xfId="44" applyNumberFormat="1" applyFont="1" applyFill="1" applyBorder="1" applyAlignment="1">
      <alignment horizontal="center" vertical="center"/>
    </xf>
    <xf numFmtId="49" fontId="0" fillId="0" borderId="89" xfId="44" applyNumberFormat="1" applyFont="1" applyFill="1" applyBorder="1" applyAlignment="1">
      <alignment horizontal="center" vertical="center"/>
    </xf>
    <xf numFmtId="0" fontId="19" fillId="0" borderId="90" xfId="44" applyFont="1" applyFill="1" applyBorder="1" applyAlignment="1">
      <alignment horizontal="center" vertical="center"/>
    </xf>
    <xf numFmtId="0" fontId="19" fillId="0" borderId="91" xfId="44" applyFont="1" applyFill="1" applyBorder="1" applyAlignment="1">
      <alignment horizontal="center" vertical="center"/>
    </xf>
    <xf numFmtId="0" fontId="19" fillId="0" borderId="92" xfId="44" applyFont="1" applyFill="1" applyBorder="1" applyAlignment="1">
      <alignment horizontal="center" vertical="center"/>
    </xf>
    <xf numFmtId="180" fontId="19" fillId="0" borderId="14" xfId="44" applyNumberFormat="1" applyFont="1" applyFill="1" applyBorder="1" applyAlignment="1" applyProtection="1">
      <alignment horizontal="center" vertical="center" shrinkToFit="1"/>
    </xf>
    <xf numFmtId="185" fontId="19" fillId="0" borderId="14" xfId="44" applyNumberFormat="1" applyFont="1" applyFill="1" applyBorder="1" applyAlignment="1" applyProtection="1">
      <alignment horizontal="center" vertical="center"/>
    </xf>
    <xf numFmtId="0" fontId="19" fillId="0" borderId="47" xfId="44" applyFont="1" applyFill="1" applyBorder="1" applyAlignment="1">
      <alignment horizontal="center" vertical="top" wrapText="1"/>
    </xf>
    <xf numFmtId="0" fontId="19" fillId="0" borderId="48" xfId="44" applyFont="1" applyFill="1" applyBorder="1" applyAlignment="1">
      <alignment horizontal="center" vertical="top" wrapText="1"/>
    </xf>
    <xf numFmtId="49" fontId="0" fillId="0" borderId="87" xfId="44" applyNumberFormat="1" applyFont="1" applyFill="1" applyBorder="1" applyAlignment="1">
      <alignment horizontal="center" vertical="center"/>
    </xf>
    <xf numFmtId="49" fontId="0" fillId="0" borderId="42" xfId="44" applyNumberFormat="1" applyFont="1" applyFill="1" applyBorder="1" applyAlignment="1">
      <alignment horizontal="center" vertical="center"/>
    </xf>
    <xf numFmtId="180" fontId="19" fillId="0" borderId="12" xfId="44" applyNumberFormat="1" applyFont="1" applyFill="1" applyBorder="1" applyAlignment="1" applyProtection="1">
      <alignment horizontal="center" vertical="center"/>
    </xf>
    <xf numFmtId="180" fontId="19" fillId="0" borderId="0" xfId="44" applyNumberFormat="1" applyFont="1" applyFill="1" applyBorder="1" applyAlignment="1" applyProtection="1">
      <alignment horizontal="center" vertical="center"/>
    </xf>
    <xf numFmtId="49" fontId="22" fillId="0" borderId="88" xfId="44" applyNumberFormat="1" applyFont="1" applyFill="1" applyBorder="1" applyAlignment="1">
      <alignment horizontal="center" vertical="center"/>
    </xf>
    <xf numFmtId="49" fontId="22" fillId="0" borderId="89" xfId="44" applyNumberFormat="1" applyFont="1" applyFill="1" applyBorder="1" applyAlignment="1">
      <alignment horizontal="center" vertical="center"/>
    </xf>
    <xf numFmtId="180" fontId="32" fillId="0" borderId="103" xfId="44" applyNumberFormat="1" applyFont="1" applyFill="1" applyBorder="1" applyAlignment="1" applyProtection="1">
      <alignment horizontal="center" vertical="center"/>
      <protection locked="0"/>
    </xf>
    <xf numFmtId="185" fontId="32" fillId="0" borderId="103" xfId="44" applyNumberFormat="1" applyFont="1" applyFill="1" applyBorder="1" applyAlignment="1" applyProtection="1">
      <alignment horizontal="center" vertical="center"/>
      <protection locked="0"/>
    </xf>
    <xf numFmtId="180" fontId="32" fillId="0" borderId="0" xfId="44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44" applyFont="1" applyFill="1" applyBorder="1" applyAlignment="1">
      <alignment horizontal="center" vertical="center"/>
    </xf>
    <xf numFmtId="0" fontId="0" fillId="0" borderId="86" xfId="44" applyFont="1" applyFill="1" applyBorder="1" applyAlignment="1">
      <alignment horizontal="center" vertical="center"/>
    </xf>
    <xf numFmtId="3" fontId="0" fillId="0" borderId="12" xfId="44" applyNumberFormat="1" applyFont="1" applyFill="1" applyBorder="1" applyAlignment="1">
      <alignment horizontal="right" vertical="center"/>
    </xf>
    <xf numFmtId="180" fontId="0" fillId="0" borderId="14" xfId="44" applyNumberFormat="1" applyFont="1" applyFill="1" applyBorder="1" applyAlignment="1" applyProtection="1">
      <alignment horizontal="right" vertical="center"/>
      <protection locked="0"/>
    </xf>
    <xf numFmtId="0" fontId="0" fillId="0" borderId="41" xfId="44" applyFont="1" applyFill="1" applyBorder="1" applyAlignment="1">
      <alignment horizontal="center" vertical="center"/>
    </xf>
    <xf numFmtId="0" fontId="0" fillId="0" borderId="74" xfId="44" applyFont="1" applyFill="1" applyBorder="1" applyAlignment="1">
      <alignment horizontal="center" vertical="center"/>
    </xf>
    <xf numFmtId="180" fontId="0" fillId="0" borderId="12" xfId="44" applyNumberFormat="1" applyFont="1" applyFill="1" applyBorder="1" applyAlignment="1">
      <alignment horizontal="right" vertical="center"/>
    </xf>
    <xf numFmtId="180" fontId="32" fillId="0" borderId="0" xfId="44" applyNumberFormat="1" applyFont="1" applyFill="1" applyBorder="1" applyAlignment="1" applyProtection="1">
      <alignment horizontal="right" vertical="center"/>
      <protection locked="0"/>
    </xf>
    <xf numFmtId="180" fontId="19" fillId="0" borderId="20" xfId="44" applyNumberFormat="1" applyFont="1" applyFill="1" applyBorder="1" applyAlignment="1" applyProtection="1">
      <alignment horizontal="center" vertical="center"/>
    </xf>
    <xf numFmtId="180" fontId="19" fillId="0" borderId="103" xfId="44" applyNumberFormat="1" applyFont="1" applyFill="1" applyBorder="1" applyAlignment="1" applyProtection="1">
      <alignment horizontal="center" vertical="center"/>
    </xf>
    <xf numFmtId="0" fontId="0" fillId="0" borderId="75" xfId="44" applyFont="1" applyFill="1" applyBorder="1" applyAlignment="1">
      <alignment horizontal="center" vertical="center"/>
    </xf>
    <xf numFmtId="180" fontId="32" fillId="0" borderId="12" xfId="44" applyNumberFormat="1" applyFont="1" applyFill="1" applyBorder="1" applyAlignment="1">
      <alignment horizontal="right" vertical="center"/>
    </xf>
    <xf numFmtId="189" fontId="0" fillId="0" borderId="0" xfId="44" applyNumberFormat="1" applyFont="1" applyFill="1" applyBorder="1" applyAlignment="1" applyProtection="1">
      <alignment horizontal="right" vertical="center"/>
      <protection locked="0"/>
    </xf>
    <xf numFmtId="180" fontId="19" fillId="0" borderId="20" xfId="44" applyNumberFormat="1" applyFont="1" applyFill="1" applyBorder="1" applyAlignment="1">
      <alignment horizontal="right" vertical="center"/>
    </xf>
    <xf numFmtId="180" fontId="19" fillId="0" borderId="21" xfId="44" applyNumberFormat="1" applyFont="1" applyFill="1" applyBorder="1" applyAlignment="1" applyProtection="1">
      <alignment horizontal="right" vertical="center"/>
      <protection locked="0"/>
    </xf>
    <xf numFmtId="0" fontId="0" fillId="0" borderId="80" xfId="44" applyFont="1" applyFill="1" applyBorder="1" applyAlignment="1">
      <alignment horizontal="center" vertical="distributed" textRotation="255"/>
    </xf>
    <xf numFmtId="0" fontId="0" fillId="0" borderId="74" xfId="44" applyFont="1" applyFill="1" applyBorder="1" applyAlignment="1">
      <alignment horizontal="center" vertical="distributed" textRotation="255"/>
    </xf>
    <xf numFmtId="0" fontId="0" fillId="0" borderId="41" xfId="44" applyFont="1" applyFill="1" applyBorder="1" applyAlignment="1">
      <alignment horizontal="center" vertical="distributed" textRotation="255"/>
    </xf>
    <xf numFmtId="180" fontId="19" fillId="0" borderId="21" xfId="44" applyNumberFormat="1" applyFont="1" applyFill="1" applyBorder="1" applyAlignment="1" applyProtection="1">
      <alignment horizontal="center" vertical="center"/>
      <protection locked="0"/>
    </xf>
    <xf numFmtId="180" fontId="0" fillId="0" borderId="14" xfId="44" applyNumberFormat="1" applyFont="1" applyFill="1" applyBorder="1" applyAlignment="1" applyProtection="1">
      <alignment horizontal="center" vertical="center"/>
      <protection locked="0"/>
    </xf>
    <xf numFmtId="0" fontId="0" fillId="0" borderId="47" xfId="44" applyFont="1" applyFill="1" applyBorder="1" applyAlignment="1">
      <alignment horizontal="center" vertical="distributed" textRotation="255"/>
    </xf>
    <xf numFmtId="0" fontId="0" fillId="0" borderId="73" xfId="44" applyFont="1" applyFill="1" applyBorder="1" applyAlignment="1">
      <alignment horizontal="center" vertical="distributed" textRotation="255"/>
    </xf>
    <xf numFmtId="0" fontId="0" fillId="0" borderId="12" xfId="44" applyFont="1" applyFill="1" applyBorder="1" applyAlignment="1">
      <alignment horizontal="center" vertical="distributed" textRotation="255"/>
    </xf>
    <xf numFmtId="0" fontId="0" fillId="0" borderId="52" xfId="44" applyFont="1" applyFill="1" applyBorder="1" applyAlignment="1">
      <alignment horizontal="center" vertical="distributed" textRotation="255"/>
    </xf>
    <xf numFmtId="0" fontId="0" fillId="0" borderId="36" xfId="44" applyFont="1" applyFill="1" applyBorder="1" applyAlignment="1">
      <alignment horizontal="center" vertical="distributed" textRotation="255"/>
    </xf>
    <xf numFmtId="0" fontId="0" fillId="0" borderId="66" xfId="44" applyFont="1" applyFill="1" applyBorder="1" applyAlignment="1">
      <alignment horizontal="center" vertical="distributed" textRotation="255"/>
    </xf>
    <xf numFmtId="0" fontId="0" fillId="0" borderId="78" xfId="44" applyFont="1" applyFill="1" applyBorder="1" applyAlignment="1">
      <alignment horizontal="center" vertical="distributed" textRotation="255"/>
    </xf>
    <xf numFmtId="0" fontId="0" fillId="0" borderId="18" xfId="44" applyFont="1" applyFill="1" applyBorder="1" applyAlignment="1">
      <alignment horizontal="center" vertical="distributed" textRotation="255"/>
    </xf>
    <xf numFmtId="0" fontId="0" fillId="0" borderId="79" xfId="44" applyFont="1" applyFill="1" applyBorder="1" applyAlignment="1">
      <alignment horizontal="center" vertical="distributed" textRotation="255"/>
    </xf>
    <xf numFmtId="180" fontId="0" fillId="0" borderId="68" xfId="44" applyNumberFormat="1" applyFont="1" applyFill="1" applyBorder="1" applyAlignment="1" applyProtection="1">
      <alignment horizontal="center" vertical="center" shrinkToFit="1"/>
      <protection locked="0"/>
    </xf>
    <xf numFmtId="0" fontId="0" fillId="0" borderId="44" xfId="44" applyFont="1" applyFill="1" applyBorder="1" applyAlignment="1">
      <alignment horizontal="center" vertical="distributed" textRotation="255"/>
    </xf>
    <xf numFmtId="0" fontId="0" fillId="0" borderId="0" xfId="44" applyFont="1" applyFill="1" applyBorder="1" applyAlignment="1">
      <alignment horizontal="center" vertical="distributed" textRotation="255"/>
    </xf>
    <xf numFmtId="0" fontId="0" fillId="0" borderId="65" xfId="44" applyFont="1" applyFill="1" applyBorder="1" applyAlignment="1">
      <alignment horizontal="center" vertical="distributed" textRotation="255"/>
    </xf>
    <xf numFmtId="180" fontId="19" fillId="0" borderId="13" xfId="44" applyNumberFormat="1" applyFont="1" applyFill="1" applyBorder="1" applyAlignment="1" applyProtection="1">
      <alignment horizontal="center" vertical="center"/>
    </xf>
    <xf numFmtId="180" fontId="19" fillId="0" borderId="14" xfId="44" applyNumberFormat="1" applyFont="1" applyFill="1" applyBorder="1" applyAlignment="1" applyProtection="1">
      <alignment horizontal="center" vertical="center"/>
    </xf>
    <xf numFmtId="189" fontId="32" fillId="0" borderId="110" xfId="44" applyNumberFormat="1" applyFont="1" applyFill="1" applyBorder="1" applyAlignment="1" applyProtection="1">
      <alignment horizontal="right" vertical="center"/>
      <protection locked="0"/>
    </xf>
    <xf numFmtId="185" fontId="32" fillId="0" borderId="110" xfId="44" applyNumberFormat="1" applyFont="1" applyFill="1" applyBorder="1" applyAlignment="1" applyProtection="1">
      <alignment horizontal="center" vertical="center"/>
      <protection locked="0"/>
    </xf>
    <xf numFmtId="180" fontId="19" fillId="0" borderId="68" xfId="44" applyNumberFormat="1" applyFont="1" applyFill="1" applyBorder="1" applyAlignment="1" applyProtection="1">
      <alignment horizontal="center" vertical="center" shrinkToFit="1"/>
    </xf>
    <xf numFmtId="0" fontId="0" fillId="0" borderId="47" xfId="44" applyFont="1" applyFill="1" applyBorder="1" applyAlignment="1">
      <alignment horizontal="center" vertical="center" wrapText="1"/>
    </xf>
    <xf numFmtId="0" fontId="0" fillId="0" borderId="76" xfId="44" applyFont="1" applyFill="1" applyBorder="1" applyAlignment="1">
      <alignment horizontal="center" vertical="center" wrapText="1"/>
    </xf>
    <xf numFmtId="0" fontId="0" fillId="0" borderId="12" xfId="44" applyFont="1" applyFill="1" applyBorder="1" applyAlignment="1">
      <alignment horizontal="center" vertical="center" wrapText="1"/>
    </xf>
    <xf numFmtId="0" fontId="0" fillId="0" borderId="18" xfId="44" applyFont="1" applyFill="1" applyBorder="1" applyAlignment="1">
      <alignment horizontal="center" vertical="center" wrapText="1"/>
    </xf>
    <xf numFmtId="0" fontId="0" fillId="0" borderId="36" xfId="44" applyFont="1" applyFill="1" applyBorder="1" applyAlignment="1">
      <alignment horizontal="center" vertical="center" wrapText="1"/>
    </xf>
    <xf numFmtId="0" fontId="0" fillId="0" borderId="77" xfId="44" applyFont="1" applyFill="1" applyBorder="1" applyAlignment="1">
      <alignment horizontal="center" vertical="center" wrapText="1"/>
    </xf>
    <xf numFmtId="0" fontId="32" fillId="0" borderId="51" xfId="44" applyFont="1" applyFill="1" applyBorder="1" applyAlignment="1" applyProtection="1">
      <alignment horizontal="right" vertical="center"/>
      <protection locked="0"/>
    </xf>
    <xf numFmtId="0" fontId="32" fillId="0" borderId="18" xfId="44" applyFont="1" applyFill="1" applyBorder="1" applyAlignment="1" applyProtection="1">
      <alignment horizontal="right" vertical="center"/>
      <protection locked="0"/>
    </xf>
    <xf numFmtId="180" fontId="32" fillId="0" borderId="18" xfId="44" applyNumberFormat="1" applyFont="1" applyFill="1" applyBorder="1" applyAlignment="1" applyProtection="1">
      <alignment horizontal="right" vertical="center"/>
      <protection locked="0"/>
    </xf>
    <xf numFmtId="180" fontId="0" fillId="0" borderId="17" xfId="44" applyNumberFormat="1" applyFont="1" applyFill="1" applyBorder="1" applyAlignment="1" applyProtection="1">
      <alignment horizontal="right" vertical="center"/>
      <protection locked="0"/>
    </xf>
    <xf numFmtId="185" fontId="19" fillId="0" borderId="21" xfId="44" applyNumberFormat="1" applyFont="1" applyFill="1" applyBorder="1" applyAlignment="1" applyProtection="1">
      <alignment horizontal="center" vertical="center"/>
      <protection locked="0"/>
    </xf>
    <xf numFmtId="185" fontId="32" fillId="0" borderId="68" xfId="44" applyNumberFormat="1" applyFont="1" applyFill="1" applyBorder="1" applyAlignment="1" applyProtection="1">
      <alignment vertical="center"/>
      <protection locked="0"/>
    </xf>
    <xf numFmtId="0" fontId="0" fillId="0" borderId="93" xfId="44" applyFont="1" applyFill="1" applyBorder="1" applyAlignment="1">
      <alignment horizontal="center" vertical="distributed" textRotation="255"/>
    </xf>
    <xf numFmtId="0" fontId="0" fillId="0" borderId="84" xfId="44" applyFont="1" applyFill="1" applyBorder="1" applyAlignment="1">
      <alignment horizontal="center" vertical="distributed" textRotation="255"/>
    </xf>
    <xf numFmtId="0" fontId="0" fillId="0" borderId="105" xfId="44" applyFont="1" applyFill="1" applyBorder="1" applyAlignment="1">
      <alignment horizontal="center" vertical="distributed" textRotation="255"/>
    </xf>
    <xf numFmtId="0" fontId="0" fillId="0" borderId="18" xfId="44" applyFont="1" applyFill="1" applyBorder="1" applyAlignment="1">
      <alignment horizontal="center" vertical="center"/>
    </xf>
    <xf numFmtId="0" fontId="0" fillId="0" borderId="81" xfId="44" applyFont="1" applyFill="1" applyBorder="1" applyAlignment="1">
      <alignment horizontal="center" vertical="distributed" textRotation="255"/>
    </xf>
    <xf numFmtId="0" fontId="0" fillId="0" borderId="68" xfId="44" applyFont="1" applyFill="1" applyBorder="1" applyAlignment="1">
      <alignment horizontal="center" vertical="distributed" textRotation="255"/>
    </xf>
    <xf numFmtId="0" fontId="0" fillId="0" borderId="82" xfId="44" applyFont="1" applyFill="1" applyBorder="1" applyAlignment="1">
      <alignment horizontal="center" vertical="distributed" textRotation="255"/>
    </xf>
    <xf numFmtId="0" fontId="0" fillId="0" borderId="62" xfId="44" applyFont="1" applyFill="1" applyBorder="1" applyAlignment="1">
      <alignment horizontal="center" vertical="distributed" textRotation="255"/>
    </xf>
    <xf numFmtId="0" fontId="0" fillId="0" borderId="63" xfId="44" applyFont="1" applyFill="1" applyBorder="1" applyAlignment="1">
      <alignment horizontal="center" vertical="distributed" textRotation="255"/>
    </xf>
    <xf numFmtId="0" fontId="0" fillId="0" borderId="83" xfId="44" applyFont="1" applyFill="1" applyBorder="1" applyAlignment="1">
      <alignment horizontal="center" vertical="distributed" textRotation="255"/>
    </xf>
    <xf numFmtId="0" fontId="0" fillId="0" borderId="85" xfId="44" applyFont="1" applyFill="1" applyBorder="1" applyAlignment="1">
      <alignment horizontal="center" vertical="distributed" textRotation="255"/>
    </xf>
    <xf numFmtId="0" fontId="0" fillId="0" borderId="76" xfId="44" applyFont="1" applyFill="1" applyBorder="1" applyAlignment="1">
      <alignment horizontal="center" vertical="center"/>
    </xf>
    <xf numFmtId="180" fontId="19" fillId="0" borderId="21" xfId="44" applyNumberFormat="1" applyFont="1" applyFill="1" applyBorder="1" applyAlignment="1" applyProtection="1">
      <alignment horizontal="center" vertical="center" shrinkToFit="1"/>
      <protection locked="0"/>
    </xf>
    <xf numFmtId="0" fontId="0" fillId="0" borderId="48" xfId="44" applyFont="1" applyFill="1" applyBorder="1" applyAlignment="1">
      <alignment horizontal="center" vertical="distributed" textRotation="255"/>
    </xf>
    <xf numFmtId="0" fontId="0" fillId="0" borderId="67" xfId="44" applyFont="1" applyFill="1" applyBorder="1" applyAlignment="1">
      <alignment horizontal="center" vertical="distributed" textRotation="255"/>
    </xf>
    <xf numFmtId="0" fontId="29" fillId="0" borderId="0" xfId="0" applyFont="1" applyBorder="1" applyAlignment="1">
      <alignment horizontal="center" vertical="center"/>
    </xf>
    <xf numFmtId="182" fontId="19" fillId="0" borderId="0" xfId="0" applyNumberFormat="1" applyFont="1" applyFill="1" applyBorder="1" applyAlignment="1">
      <alignment vertical="center"/>
    </xf>
    <xf numFmtId="182" fontId="19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186" fontId="0" fillId="0" borderId="0" xfId="0" applyNumberFormat="1" applyFont="1" applyAlignment="1">
      <alignment horizontal="center" vertical="center"/>
    </xf>
    <xf numFmtId="0" fontId="19" fillId="0" borderId="10" xfId="0" applyFont="1" applyBorder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3"/>
    <cellStyle name="標準_Sheet2" xfId="44"/>
    <cellStyle name="良い" xfId="41" builtinId="26" customBuiltin="1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039246467818"/>
          <c:y val="7.236842105263333E-2"/>
          <c:w val="0.806907378335949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グラフ!$J$37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55175618606085E-6"/>
                  <c:y val="9.071982693448414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862899005756151E-3"/>
                  <c:y val="-8.68121747939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84795321637427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8.71137818299028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931449502878076E-3"/>
                  <c:y val="-1.157503338398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931449502878076E-3"/>
                  <c:y val="-8.6510567757977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959467978590588E-3"/>
                  <c:y val="-1.154464244601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</c:numCache>
            </c:numRef>
          </c:cat>
          <c:val>
            <c:numRef>
              <c:f>グラフ!$J$38:$J$44</c:f>
              <c:numCache>
                <c:formatCode>General</c:formatCode>
                <c:ptCount val="7"/>
                <c:pt idx="0">
                  <c:v>91</c:v>
                </c:pt>
                <c:pt idx="1">
                  <c:v>76</c:v>
                </c:pt>
                <c:pt idx="2">
                  <c:v>74</c:v>
                </c:pt>
                <c:pt idx="3">
                  <c:v>58</c:v>
                </c:pt>
                <c:pt idx="4">
                  <c:v>57</c:v>
                </c:pt>
                <c:pt idx="5">
                  <c:v>57</c:v>
                </c:pt>
                <c:pt idx="6">
                  <c:v>63</c:v>
                </c:pt>
              </c:numCache>
            </c:numRef>
          </c:val>
        </c:ser>
        <c:ser>
          <c:idx val="1"/>
          <c:order val="1"/>
          <c:tx>
            <c:strRef>
              <c:f>グラフ!$K$37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493E-3"/>
                  <c:y val="2.53888658654510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4263175894222E-3"/>
                  <c:y val="-7.28599714509381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8870113763253955E-3"/>
                  <c:y val="-3.9541833586591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6066618046373981E-3"/>
                  <c:y val="-3.55649951650779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3640300456948655E-3"/>
                  <c:y val="-2.06773495418341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 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</c:numCache>
            </c:numRef>
          </c:cat>
          <c:val>
            <c:numRef>
              <c:f>グラフ!$K$38:$K$44</c:f>
              <c:numCache>
                <c:formatCode>General</c:formatCode>
                <c:ptCount val="7"/>
                <c:pt idx="0">
                  <c:v>966</c:v>
                </c:pt>
                <c:pt idx="1">
                  <c:v>761</c:v>
                </c:pt>
                <c:pt idx="2">
                  <c:v>729</c:v>
                </c:pt>
                <c:pt idx="3">
                  <c:v>624</c:v>
                </c:pt>
                <c:pt idx="4">
                  <c:v>544</c:v>
                </c:pt>
                <c:pt idx="5">
                  <c:v>550</c:v>
                </c:pt>
                <c:pt idx="6">
                  <c:v>496</c:v>
                </c:pt>
              </c:numCache>
            </c:numRef>
          </c:val>
        </c:ser>
        <c:ser>
          <c:idx val="2"/>
          <c:order val="2"/>
          <c:tx>
            <c:strRef>
              <c:f>グラフ!$L$37</c:f>
              <c:strCache>
                <c:ptCount val="1"/>
                <c:pt idx="0">
                  <c:v>知能犯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2558869701726845E-2"/>
                  <c:y val="2.923976608187134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117739403453611E-2"/>
                  <c:y val="3.16595294009301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0931449502878074E-2"/>
                  <c:y val="6.05953861030529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6745159602302304E-2"/>
                  <c:y val="3.07524059492552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</c:numCache>
            </c:numRef>
          </c:cat>
          <c:val>
            <c:numRef>
              <c:f>グラフ!$L$38:$L$44</c:f>
              <c:numCache>
                <c:formatCode>General</c:formatCode>
                <c:ptCount val="7"/>
                <c:pt idx="0">
                  <c:v>60</c:v>
                </c:pt>
                <c:pt idx="1">
                  <c:v>41</c:v>
                </c:pt>
                <c:pt idx="2">
                  <c:v>35</c:v>
                </c:pt>
                <c:pt idx="3">
                  <c:v>30</c:v>
                </c:pt>
                <c:pt idx="4">
                  <c:v>24</c:v>
                </c:pt>
                <c:pt idx="5">
                  <c:v>29</c:v>
                </c:pt>
                <c:pt idx="6">
                  <c:v>39</c:v>
                </c:pt>
              </c:numCache>
            </c:numRef>
          </c:val>
        </c:ser>
        <c:ser>
          <c:idx val="3"/>
          <c:order val="3"/>
          <c:tx>
            <c:strRef>
              <c:f>グラフ!$M$37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6747761580528687E-17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2794348508635762E-3"/>
                  <c:y val="-2.923976608187188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</c:numCache>
            </c:numRef>
          </c:cat>
          <c:val>
            <c:numRef>
              <c:f>グラフ!$M$38:$M$44</c:f>
              <c:numCache>
                <c:formatCode>General</c:formatCode>
                <c:ptCount val="7"/>
                <c:pt idx="0">
                  <c:v>234</c:v>
                </c:pt>
                <c:pt idx="1">
                  <c:v>176</c:v>
                </c:pt>
                <c:pt idx="2">
                  <c:v>170</c:v>
                </c:pt>
                <c:pt idx="3">
                  <c:v>123</c:v>
                </c:pt>
                <c:pt idx="4">
                  <c:v>111</c:v>
                </c:pt>
                <c:pt idx="5">
                  <c:v>80</c:v>
                </c:pt>
                <c:pt idx="6">
                  <c:v>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77825576"/>
        <c:axId val="577822832"/>
      </c:barChart>
      <c:lineChart>
        <c:grouping val="standard"/>
        <c:varyColors val="0"/>
        <c:ser>
          <c:idx val="0"/>
          <c:order val="4"/>
          <c:tx>
            <c:strRef>
              <c:f>グラフ!$I$37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565145016213632E-2"/>
                  <c:y val="4.652046783625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424207963015614E-2"/>
                  <c:y val="3.3775613574618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979241605788287E-2"/>
                  <c:y val="3.0734677902104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26844583987441E-2"/>
                  <c:y val="5.975503062117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185070272809382E-2"/>
                  <c:y val="3.2982456140350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068727672777166E-2"/>
                  <c:y val="3.4897545701524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</c:numCache>
            </c:numRef>
          </c:cat>
          <c:val>
            <c:numRef>
              <c:f>グラフ!$I$38:$I$44</c:f>
              <c:numCache>
                <c:formatCode>#,##0.0_ </c:formatCode>
                <c:ptCount val="7"/>
                <c:pt idx="0">
                  <c:v>34.4</c:v>
                </c:pt>
                <c:pt idx="1">
                  <c:v>34.799999999999997</c:v>
                </c:pt>
                <c:pt idx="2">
                  <c:v>39.700000000000003</c:v>
                </c:pt>
                <c:pt idx="3">
                  <c:v>41.6</c:v>
                </c:pt>
                <c:pt idx="4">
                  <c:v>38.9</c:v>
                </c:pt>
                <c:pt idx="5">
                  <c:v>54.2</c:v>
                </c:pt>
                <c:pt idx="6">
                  <c:v>45.4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823224"/>
        <c:axId val="577822048"/>
      </c:lineChart>
      <c:catAx>
        <c:axId val="577825576"/>
        <c:scaling>
          <c:orientation val="minMax"/>
        </c:scaling>
        <c:delete val="0"/>
        <c:axPos val="b"/>
        <c:numFmt formatCode="&quot;平成&quot;##&quot;年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22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77822832"/>
        <c:scaling>
          <c:orientation val="minMax"/>
          <c:max val="16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832025117739406"/>
              <c:y val="1.75438596491231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25576"/>
        <c:crosses val="autoZero"/>
        <c:crossBetween val="between"/>
      </c:valAx>
      <c:catAx>
        <c:axId val="577823224"/>
        <c:scaling>
          <c:orientation val="minMax"/>
        </c:scaling>
        <c:delete val="1"/>
        <c:axPos val="b"/>
        <c:numFmt formatCode="&quot;平成&quot;##&quot;年&quot;" sourceLinked="1"/>
        <c:majorTickMark val="out"/>
        <c:minorTickMark val="none"/>
        <c:tickLblPos val="none"/>
        <c:crossAx val="577822048"/>
        <c:crossesAt val="0"/>
        <c:auto val="1"/>
        <c:lblAlgn val="ctr"/>
        <c:lblOffset val="100"/>
        <c:noMultiLvlLbl val="0"/>
      </c:catAx>
      <c:valAx>
        <c:axId val="577822048"/>
        <c:scaling>
          <c:orientation val="minMax"/>
          <c:max val="55"/>
          <c:min val="30"/>
        </c:scaling>
        <c:delete val="0"/>
        <c:axPos val="r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7912087912089198"/>
              <c:y val="1.9736842105263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2322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9.73236009732360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630036630037974E-3"/>
                  <c:y val="1.62206001622059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716493164371949E-3"/>
                  <c:y val="1.32153387419101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平成22年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679</c:v>
                </c:pt>
                <c:pt idx="1">
                  <c:v>671</c:v>
                </c:pt>
                <c:pt idx="2">
                  <c:v>674</c:v>
                </c:pt>
                <c:pt idx="3">
                  <c:v>750</c:v>
                </c:pt>
                <c:pt idx="4">
                  <c:v>598</c:v>
                </c:pt>
                <c:pt idx="5">
                  <c:v>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7827536"/>
        <c:axId val="577816560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平成22年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827536"/>
        <c:axId val="577816560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平成22年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76</c:v>
                </c:pt>
                <c:pt idx="1">
                  <c:v>86</c:v>
                </c:pt>
                <c:pt idx="2">
                  <c:v>73</c:v>
                </c:pt>
                <c:pt idx="3">
                  <c:v>86</c:v>
                </c:pt>
                <c:pt idx="4">
                  <c:v>49</c:v>
                </c:pt>
                <c:pt idx="5">
                  <c:v>59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6.3186813186813323E-2"/>
                  <c:y val="4.4931062449310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平成22年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632</c:v>
                </c:pt>
                <c:pt idx="1">
                  <c:v>675</c:v>
                </c:pt>
                <c:pt idx="2">
                  <c:v>714</c:v>
                </c:pt>
                <c:pt idx="3">
                  <c:v>782</c:v>
                </c:pt>
                <c:pt idx="4">
                  <c:v>546</c:v>
                </c:pt>
                <c:pt idx="5">
                  <c:v>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817736"/>
        <c:axId val="577818912"/>
      </c:lineChart>
      <c:catAx>
        <c:axId val="57782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165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778165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27536"/>
        <c:crosses val="autoZero"/>
        <c:crossBetween val="between"/>
      </c:valAx>
      <c:catAx>
        <c:axId val="577817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577818912"/>
        <c:crossesAt val="0"/>
        <c:auto val="1"/>
        <c:lblAlgn val="ctr"/>
        <c:lblOffset val="100"/>
        <c:noMultiLvlLbl val="0"/>
      </c:catAx>
      <c:valAx>
        <c:axId val="57781891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1773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平成23年</c:v>
                </c:pt>
                <c:pt idx="1">
                  <c:v>24年</c:v>
                </c:pt>
                <c:pt idx="2">
                  <c:v>25年</c:v>
                </c:pt>
                <c:pt idx="3">
                  <c:v>26年</c:v>
                </c:pt>
                <c:pt idx="4">
                  <c:v>27年</c:v>
                </c:pt>
              </c:strCache>
            </c:str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671</c:v>
                </c:pt>
                <c:pt idx="1">
                  <c:v>674</c:v>
                </c:pt>
                <c:pt idx="2">
                  <c:v>750</c:v>
                </c:pt>
                <c:pt idx="3">
                  <c:v>598</c:v>
                </c:pt>
                <c:pt idx="4">
                  <c:v>556</c:v>
                </c:pt>
              </c:numCache>
            </c:numRef>
          </c:val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平成23年</c:v>
                </c:pt>
                <c:pt idx="1">
                  <c:v>24年</c:v>
                </c:pt>
                <c:pt idx="2">
                  <c:v>25年</c:v>
                </c:pt>
                <c:pt idx="3">
                  <c:v>26年</c:v>
                </c:pt>
                <c:pt idx="4">
                  <c:v>27年</c:v>
                </c:pt>
              </c:strCache>
            </c:str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186</c:v>
                </c:pt>
                <c:pt idx="1">
                  <c:v>176</c:v>
                </c:pt>
                <c:pt idx="2">
                  <c:v>173</c:v>
                </c:pt>
                <c:pt idx="3">
                  <c:v>173</c:v>
                </c:pt>
                <c:pt idx="4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77819304"/>
        <c:axId val="577823616"/>
      </c:barChart>
      <c:catAx>
        <c:axId val="577819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236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7782361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1930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925373134328358"/>
          <c:h val="7.17821782178218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グラフ!$H$70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グラフ!$I$69:$T$69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グラフ!$I$70:$T$70</c:f>
              <c:numCache>
                <c:formatCode>_ * #,##0_ ;_ * \-#,##0_ ;_ * \-_ ;_ @_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7830280"/>
        <c:axId val="577830672"/>
      </c:barChart>
      <c:catAx>
        <c:axId val="577830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30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778306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9.6618357487922704E-2"/>
              <c:y val="5.623471882640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3028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グラフ!$I$103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グラフ!$H$104:$H$108</c:f>
              <c:strCache>
                <c:ptCount val="5"/>
                <c:pt idx="0">
                  <c:v>平成23年</c:v>
                </c:pt>
                <c:pt idx="1">
                  <c:v>24年</c:v>
                </c:pt>
                <c:pt idx="2">
                  <c:v>25年</c:v>
                </c:pt>
                <c:pt idx="3">
                  <c:v>26年</c:v>
                </c:pt>
                <c:pt idx="4">
                  <c:v>27年</c:v>
                </c:pt>
              </c:strCache>
            </c:strRef>
          </c:cat>
          <c:val>
            <c:numRef>
              <c:f>グラフ!$I$104:$I$108</c:f>
              <c:numCache>
                <c:formatCode>#,##0_ </c:formatCode>
                <c:ptCount val="5"/>
                <c:pt idx="0">
                  <c:v>19651</c:v>
                </c:pt>
                <c:pt idx="1">
                  <c:v>7219</c:v>
                </c:pt>
                <c:pt idx="2">
                  <c:v>2964</c:v>
                </c:pt>
                <c:pt idx="3">
                  <c:v>7463</c:v>
                </c:pt>
                <c:pt idx="4">
                  <c:v>12012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7832240"/>
        <c:axId val="577835376"/>
      </c:barChart>
      <c:lineChart>
        <c:grouping val="standard"/>
        <c:varyColors val="0"/>
        <c:ser>
          <c:idx val="0"/>
          <c:order val="1"/>
          <c:tx>
            <c:strRef>
              <c:f>グラフ!$J$103</c:f>
              <c:strCache>
                <c:ptCount val="1"/>
                <c:pt idx="0">
                  <c:v>１件当り損害額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579645854127427E-2"/>
                  <c:y val="-4.401146993189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784555099626632E-3"/>
                  <c:y val="-2.88829535074636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016857047798604E-2"/>
                  <c:y val="-4.1067443662053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551945396170677E-2"/>
                  <c:y val="-3.8130563798219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162951158453753E-2"/>
                  <c:y val="-4.0582022944461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グラフ!$H$104:$H$108</c:f>
              <c:strCache>
                <c:ptCount val="5"/>
                <c:pt idx="0">
                  <c:v>平成23年</c:v>
                </c:pt>
                <c:pt idx="1">
                  <c:v>24年</c:v>
                </c:pt>
                <c:pt idx="2">
                  <c:v>25年</c:v>
                </c:pt>
                <c:pt idx="3">
                  <c:v>26年</c:v>
                </c:pt>
                <c:pt idx="4">
                  <c:v>27年</c:v>
                </c:pt>
              </c:strCache>
            </c:strRef>
          </c:cat>
          <c:val>
            <c:numRef>
              <c:f>グラフ!$J$104:$J$108</c:f>
              <c:numCache>
                <c:formatCode>#,##0_ </c:formatCode>
                <c:ptCount val="5"/>
                <c:pt idx="0">
                  <c:v>427.19565217391306</c:v>
                </c:pt>
                <c:pt idx="1">
                  <c:v>248.93103448275863</c:v>
                </c:pt>
                <c:pt idx="2">
                  <c:v>80.108108108108112</c:v>
                </c:pt>
                <c:pt idx="3">
                  <c:v>233.21875</c:v>
                </c:pt>
                <c:pt idx="4">
                  <c:v>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835768"/>
        <c:axId val="577831456"/>
      </c:lineChart>
      <c:catAx>
        <c:axId val="57783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353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778353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32240"/>
        <c:crosses val="autoZero"/>
        <c:crossBetween val="between"/>
        <c:majorUnit val="10000"/>
      </c:valAx>
      <c:catAx>
        <c:axId val="5778357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(1</a:t>
                </a:r>
                <a:r>
                  <a:rPr lang="ja-JP" altLang="en-US"/>
                  <a:t>件当り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76619823695841782"/>
              <c:y val="1.101322770386034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577831456"/>
        <c:crossesAt val="0"/>
        <c:auto val="1"/>
        <c:lblAlgn val="ctr"/>
        <c:lblOffset val="100"/>
        <c:noMultiLvlLbl val="0"/>
      </c:catAx>
      <c:valAx>
        <c:axId val="57783145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79436728978774052"/>
              <c:y val="4.84582018969855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357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</a:t>
            </a:r>
            <a:r>
              <a:rPr lang="en-US" altLang="ja-JP"/>
              <a:t>27</a:t>
            </a:r>
            <a:r>
              <a:rPr lang="ja-JP" altLang="en-US"/>
              <a:t>年
（年間）  </a:t>
            </a:r>
            <a:r>
              <a:rPr lang="en-US" altLang="ja-JP"/>
              <a:t>4,147</a:t>
            </a:r>
            <a:r>
              <a:rPr lang="ja-JP" altLang="en-US"/>
              <a:t> 人</a:t>
            </a:r>
          </a:p>
        </c:rich>
      </c:tx>
      <c:layout>
        <c:manualLayout>
          <c:xMode val="edge"/>
          <c:yMode val="edge"/>
          <c:x val="0.39655283695009075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473828702447057"/>
          <c:y val="0.13808468631686541"/>
          <c:w val="0.74617069418048043"/>
          <c:h val="0.690423162583521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グラフ!$H$114</c:f>
              <c:strCache>
                <c:ptCount val="1"/>
                <c:pt idx="0">
                  <c:v>4147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グラフ!$I$113:$S$113</c:f>
              <c:strCache>
                <c:ptCount val="11"/>
                <c:pt idx="0">
                  <c:v>火災</c:v>
                </c:pt>
                <c:pt idx="1">
                  <c:v>自然災害</c:v>
                </c:pt>
                <c:pt idx="2">
                  <c:v>水難事故</c:v>
                </c:pt>
                <c:pt idx="3">
                  <c:v>交通事故</c:v>
                </c:pt>
                <c:pt idx="4">
                  <c:v>労働災害</c:v>
                </c:pt>
                <c:pt idx="5">
                  <c:v>運動競技</c:v>
                </c:pt>
                <c:pt idx="6">
                  <c:v>一般負傷</c:v>
                </c:pt>
                <c:pt idx="7">
                  <c:v>加害</c:v>
                </c:pt>
                <c:pt idx="8">
                  <c:v>自損行為</c:v>
                </c:pt>
                <c:pt idx="9">
                  <c:v>急病</c:v>
                </c:pt>
                <c:pt idx="10">
                  <c:v>その他</c:v>
                </c:pt>
              </c:strCache>
            </c:strRef>
          </c:cat>
          <c:val>
            <c:numRef>
              <c:f>グラフ!$I$114:$S$114</c:f>
              <c:numCache>
                <c:formatCode>General</c:formatCode>
                <c:ptCount val="11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454</c:v>
                </c:pt>
                <c:pt idx="4">
                  <c:v>32</c:v>
                </c:pt>
                <c:pt idx="5">
                  <c:v>39</c:v>
                </c:pt>
                <c:pt idx="6">
                  <c:v>535</c:v>
                </c:pt>
                <c:pt idx="7">
                  <c:v>20</c:v>
                </c:pt>
                <c:pt idx="8">
                  <c:v>35</c:v>
                </c:pt>
                <c:pt idx="9">
                  <c:v>2505</c:v>
                </c:pt>
                <c:pt idx="10">
                  <c:v>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7833024"/>
        <c:axId val="577829888"/>
      </c:barChart>
      <c:catAx>
        <c:axId val="577833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298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7782988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51728492413379"/>
              <c:y val="9.0707964601770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83302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グラフ!$H$75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7902337424943812E-2"/>
                  <c:y val="-0.198717948717948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layout>
                <c:manualLayout>
                  <c:x val="0.11958128917587041"/>
                  <c:y val="-0.23397435897435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49773532828244"/>
                      <c:h val="0.1477564102564102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7937216916035292"/>
                  <c:y val="-0.1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グラフ!$I$74:$N$74</c:f>
              <c:strCache>
                <c:ptCount val="6"/>
                <c:pt idx="0">
                  <c:v>子供の火遊び</c:v>
                </c:pt>
                <c:pt idx="1">
                  <c:v>タバコ吸殻不始末</c:v>
                </c:pt>
                <c:pt idx="2">
                  <c:v>残火の不始末</c:v>
                </c:pt>
                <c:pt idx="3">
                  <c:v>放火</c:v>
                </c:pt>
                <c:pt idx="4">
                  <c:v>漏電</c:v>
                </c:pt>
                <c:pt idx="5">
                  <c:v>その他</c:v>
                </c:pt>
              </c:strCache>
            </c:strRef>
          </c:cat>
          <c:val>
            <c:numRef>
              <c:f>グラフ!$I$75:$N$75</c:f>
              <c:numCache>
                <c:formatCode>0"件"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/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/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3</xdr:col>
      <xdr:colOff>61912</xdr:colOff>
      <xdr:row>72</xdr:row>
      <xdr:rowOff>0</xdr:rowOff>
    </xdr:from>
    <xdr:to>
      <xdr:col>5</xdr:col>
      <xdr:colOff>1038225</xdr:colOff>
      <xdr:row>98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447675</xdr:colOff>
      <xdr:row>79</xdr:row>
      <xdr:rowOff>76200</xdr:rowOff>
    </xdr:from>
    <xdr:to>
      <xdr:col>5</xdr:col>
      <xdr:colOff>552450</xdr:colOff>
      <xdr:row>83</xdr:row>
      <xdr:rowOff>76200</xdr:rowOff>
    </xdr:to>
    <xdr:cxnSp macro="">
      <xdr:nvCxnSpPr>
        <xdr:cNvPr id="6" name="直線コネクタ 5"/>
        <xdr:cNvCxnSpPr/>
      </xdr:nvCxnSpPr>
      <xdr:spPr bwMode="auto">
        <a:xfrm flipH="1">
          <a:off x="5972175" y="12211050"/>
          <a:ext cx="104775" cy="609600"/>
        </a:xfrm>
        <a:prstGeom prst="line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485775</xdr:colOff>
      <xdr:row>86</xdr:row>
      <xdr:rowOff>28575</xdr:rowOff>
    </xdr:from>
    <xdr:to>
      <xdr:col>5</xdr:col>
      <xdr:colOff>685801</xdr:colOff>
      <xdr:row>88</xdr:row>
      <xdr:rowOff>57150</xdr:rowOff>
    </xdr:to>
    <xdr:cxnSp macro="">
      <xdr:nvCxnSpPr>
        <xdr:cNvPr id="28" name="直線コネクタ 27"/>
        <xdr:cNvCxnSpPr/>
      </xdr:nvCxnSpPr>
      <xdr:spPr bwMode="auto">
        <a:xfrm flipH="1">
          <a:off x="6010275" y="13230225"/>
          <a:ext cx="200026" cy="333375"/>
        </a:xfrm>
        <a:prstGeom prst="line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342900</xdr:colOff>
      <xdr:row>85</xdr:row>
      <xdr:rowOff>28574</xdr:rowOff>
    </xdr:from>
    <xdr:to>
      <xdr:col>4</xdr:col>
      <xdr:colOff>752475</xdr:colOff>
      <xdr:row>88</xdr:row>
      <xdr:rowOff>9525</xdr:rowOff>
    </xdr:to>
    <xdr:sp macro="" textlink="">
      <xdr:nvSpPr>
        <xdr:cNvPr id="7695" name="Rectangle 379"/>
        <xdr:cNvSpPr>
          <a:spLocks noChangeArrowheads="1"/>
        </xdr:cNvSpPr>
      </xdr:nvSpPr>
      <xdr:spPr bwMode="auto">
        <a:xfrm>
          <a:off x="4762500" y="13077824"/>
          <a:ext cx="409575" cy="438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26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4</xdr:col>
      <xdr:colOff>676275</xdr:colOff>
      <xdr:row>77</xdr:row>
      <xdr:rowOff>38100</xdr:rowOff>
    </xdr:from>
    <xdr:to>
      <xdr:col>4</xdr:col>
      <xdr:colOff>676275</xdr:colOff>
      <xdr:row>78</xdr:row>
      <xdr:rowOff>85725</xdr:rowOff>
    </xdr:to>
    <xdr:cxnSp macro="">
      <xdr:nvCxnSpPr>
        <xdr:cNvPr id="11" name="直線コネクタ 10"/>
        <xdr:cNvCxnSpPr/>
      </xdr:nvCxnSpPr>
      <xdr:spPr bwMode="auto">
        <a:xfrm>
          <a:off x="5095875" y="11868150"/>
          <a:ext cx="0" cy="200025"/>
        </a:xfrm>
        <a:prstGeom prst="line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view="pageBreakPreview" zoomScaleNormal="100" workbookViewId="0">
      <selection sqref="A1:M1"/>
    </sheetView>
  </sheetViews>
  <sheetFormatPr defaultRowHeight="17.45" customHeight="1" x14ac:dyDescent="0.15"/>
  <cols>
    <col min="1" max="1" width="11.85546875" style="12" customWidth="1"/>
    <col min="2" max="3" width="7.42578125" style="12" customWidth="1"/>
    <col min="4" max="4" width="9.85546875" style="12" customWidth="1"/>
    <col min="5" max="5" width="5.140625" style="12" customWidth="1"/>
    <col min="6" max="6" width="8.85546875" style="12" customWidth="1"/>
    <col min="7" max="7" width="5.85546875" style="12" customWidth="1"/>
    <col min="8" max="13" width="7.42578125" style="12" customWidth="1"/>
    <col min="14" max="16384" width="9.140625" style="12"/>
  </cols>
  <sheetData>
    <row r="1" spans="1:13" ht="17.45" customHeight="1" x14ac:dyDescent="0.1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ht="15" customHeight="1" x14ac:dyDescent="0.15"/>
    <row r="3" spans="1:13" ht="15" customHeight="1" x14ac:dyDescent="0.15">
      <c r="A3" s="12" t="s">
        <v>202</v>
      </c>
      <c r="M3" s="11" t="s">
        <v>1</v>
      </c>
    </row>
    <row r="4" spans="1:13" ht="30" customHeight="1" x14ac:dyDescent="0.15">
      <c r="A4" s="118" t="s">
        <v>2</v>
      </c>
      <c r="B4" s="265" t="s">
        <v>216</v>
      </c>
      <c r="C4" s="265"/>
      <c r="D4" s="265" t="s">
        <v>4</v>
      </c>
      <c r="E4" s="265"/>
      <c r="F4" s="265" t="s">
        <v>217</v>
      </c>
      <c r="G4" s="265"/>
      <c r="H4" s="265" t="s">
        <v>227</v>
      </c>
      <c r="I4" s="265"/>
      <c r="J4" s="266" t="s">
        <v>228</v>
      </c>
      <c r="K4" s="267"/>
      <c r="L4" s="266" t="s">
        <v>229</v>
      </c>
      <c r="M4" s="268"/>
    </row>
    <row r="5" spans="1:13" ht="18.95" customHeight="1" x14ac:dyDescent="0.15">
      <c r="A5" s="77" t="s">
        <v>319</v>
      </c>
      <c r="B5" s="48">
        <v>859</v>
      </c>
      <c r="C5" s="49">
        <v>679</v>
      </c>
      <c r="D5" s="50">
        <v>3</v>
      </c>
      <c r="E5" s="49">
        <v>3</v>
      </c>
      <c r="F5" s="50">
        <v>108</v>
      </c>
      <c r="G5" s="49">
        <v>76</v>
      </c>
      <c r="H5" s="50">
        <v>860</v>
      </c>
      <c r="I5" s="49">
        <v>632</v>
      </c>
      <c r="J5" s="52">
        <v>2.4</v>
      </c>
      <c r="K5" s="75">
        <v>1.9</v>
      </c>
      <c r="L5" s="50">
        <v>2.7</v>
      </c>
      <c r="M5" s="76">
        <v>1.9</v>
      </c>
    </row>
    <row r="6" spans="1:13" ht="18.95" customHeight="1" x14ac:dyDescent="0.15">
      <c r="A6" s="78"/>
      <c r="B6" s="48"/>
      <c r="C6" s="54"/>
      <c r="D6" s="50"/>
      <c r="E6" s="55"/>
      <c r="F6" s="50"/>
      <c r="G6" s="51"/>
      <c r="H6" s="50"/>
      <c r="I6" s="49"/>
      <c r="J6" s="52"/>
      <c r="K6" s="75"/>
      <c r="L6" s="50"/>
      <c r="M6" s="76"/>
    </row>
    <row r="7" spans="1:13" ht="18.95" customHeight="1" x14ac:dyDescent="0.15">
      <c r="A7" s="79">
        <v>23</v>
      </c>
      <c r="B7" s="48">
        <v>857</v>
      </c>
      <c r="C7" s="49">
        <v>671</v>
      </c>
      <c r="D7" s="50">
        <v>3</v>
      </c>
      <c r="E7" s="49">
        <v>3</v>
      </c>
      <c r="F7" s="50">
        <v>117</v>
      </c>
      <c r="G7" s="49">
        <v>86</v>
      </c>
      <c r="H7" s="50">
        <v>864</v>
      </c>
      <c r="I7" s="49">
        <v>675</v>
      </c>
      <c r="J7" s="52">
        <v>2.2999999999999998</v>
      </c>
      <c r="K7" s="75">
        <v>1.8</v>
      </c>
      <c r="L7" s="93">
        <v>2.6</v>
      </c>
      <c r="M7" s="76">
        <v>2</v>
      </c>
    </row>
    <row r="8" spans="1:13" ht="18.95" customHeight="1" x14ac:dyDescent="0.15">
      <c r="A8" s="78"/>
      <c r="B8" s="48"/>
      <c r="C8" s="54"/>
      <c r="D8" s="50"/>
      <c r="E8" s="55"/>
      <c r="F8" s="50"/>
      <c r="G8" s="51"/>
      <c r="H8" s="50"/>
      <c r="I8" s="49"/>
      <c r="J8" s="52"/>
      <c r="K8" s="75"/>
      <c r="L8" s="50"/>
      <c r="M8" s="76"/>
    </row>
    <row r="9" spans="1:13" ht="18.95" customHeight="1" x14ac:dyDescent="0.15">
      <c r="A9" s="79">
        <v>24</v>
      </c>
      <c r="B9" s="48">
        <v>850</v>
      </c>
      <c r="C9" s="49">
        <v>674</v>
      </c>
      <c r="D9" s="50">
        <v>5</v>
      </c>
      <c r="E9" s="49">
        <v>4</v>
      </c>
      <c r="F9" s="50">
        <v>86</v>
      </c>
      <c r="G9" s="49">
        <v>73</v>
      </c>
      <c r="H9" s="50">
        <v>902</v>
      </c>
      <c r="I9" s="49">
        <v>714</v>
      </c>
      <c r="J9" s="52">
        <v>2.2999999999999998</v>
      </c>
      <c r="K9" s="75">
        <v>1.8</v>
      </c>
      <c r="L9" s="93">
        <v>2.7</v>
      </c>
      <c r="M9" s="76">
        <v>2.2000000000000002</v>
      </c>
    </row>
    <row r="10" spans="1:13" ht="18.95" customHeight="1" x14ac:dyDescent="0.15">
      <c r="A10" s="79"/>
      <c r="B10" s="48"/>
      <c r="C10" s="54"/>
      <c r="D10" s="50"/>
      <c r="E10" s="55"/>
      <c r="F10" s="50"/>
      <c r="G10" s="51"/>
      <c r="H10" s="50"/>
      <c r="I10" s="49"/>
      <c r="J10" s="52"/>
      <c r="K10" s="75"/>
      <c r="L10" s="50"/>
      <c r="M10" s="76"/>
    </row>
    <row r="11" spans="1:13" s="53" customFormat="1" ht="18.95" customHeight="1" x14ac:dyDescent="0.15">
      <c r="A11" s="79">
        <v>25</v>
      </c>
      <c r="B11" s="48">
        <v>923</v>
      </c>
      <c r="C11" s="49">
        <v>750</v>
      </c>
      <c r="D11" s="50">
        <v>4</v>
      </c>
      <c r="E11" s="49">
        <v>4</v>
      </c>
      <c r="F11" s="50">
        <v>103</v>
      </c>
      <c r="G11" s="49">
        <v>86</v>
      </c>
      <c r="H11" s="50">
        <v>952</v>
      </c>
      <c r="I11" s="49">
        <v>782</v>
      </c>
      <c r="J11" s="52">
        <v>2.5</v>
      </c>
      <c r="K11" s="75">
        <v>2.1</v>
      </c>
      <c r="L11" s="93">
        <v>2.9</v>
      </c>
      <c r="M11" s="76">
        <v>2.4</v>
      </c>
    </row>
    <row r="12" spans="1:13" ht="18.95" customHeight="1" x14ac:dyDescent="0.15">
      <c r="A12" s="79"/>
      <c r="B12" s="48"/>
      <c r="C12" s="54"/>
      <c r="D12" s="50"/>
      <c r="E12" s="55"/>
      <c r="F12" s="50"/>
      <c r="G12" s="51"/>
      <c r="H12" s="50"/>
      <c r="I12" s="49"/>
      <c r="J12" s="52"/>
      <c r="K12" s="75"/>
      <c r="L12" s="50"/>
      <c r="M12" s="76"/>
    </row>
    <row r="13" spans="1:13" ht="18.95" customHeight="1" x14ac:dyDescent="0.15">
      <c r="A13" s="198">
        <v>26</v>
      </c>
      <c r="B13" s="48">
        <v>771</v>
      </c>
      <c r="C13" s="49">
        <v>598</v>
      </c>
      <c r="D13" s="50">
        <v>3</v>
      </c>
      <c r="E13" s="49">
        <v>3</v>
      </c>
      <c r="F13" s="50">
        <v>70</v>
      </c>
      <c r="G13" s="49">
        <v>49</v>
      </c>
      <c r="H13" s="50">
        <v>698</v>
      </c>
      <c r="I13" s="49">
        <v>546</v>
      </c>
      <c r="J13" s="52">
        <v>2.1</v>
      </c>
      <c r="K13" s="75">
        <v>1.6</v>
      </c>
      <c r="L13" s="93">
        <v>2.1</v>
      </c>
      <c r="M13" s="76">
        <v>1.6</v>
      </c>
    </row>
    <row r="14" spans="1:13" ht="18.95" customHeight="1" x14ac:dyDescent="0.15">
      <c r="A14" s="79"/>
      <c r="B14" s="48"/>
      <c r="C14" s="54"/>
      <c r="D14" s="50"/>
      <c r="E14" s="55"/>
      <c r="F14" s="50"/>
      <c r="G14" s="51"/>
      <c r="H14" s="50"/>
      <c r="I14" s="49"/>
      <c r="J14" s="52"/>
      <c r="K14" s="75"/>
      <c r="L14" s="50"/>
      <c r="M14" s="76"/>
    </row>
    <row r="15" spans="1:13" ht="18.95" customHeight="1" thickBot="1" x14ac:dyDescent="0.2">
      <c r="A15" s="223">
        <v>27</v>
      </c>
      <c r="B15" s="224">
        <v>703</v>
      </c>
      <c r="C15" s="225">
        <v>556</v>
      </c>
      <c r="D15" s="226">
        <v>5</v>
      </c>
      <c r="E15" s="225">
        <v>5</v>
      </c>
      <c r="F15" s="226">
        <v>81</v>
      </c>
      <c r="G15" s="225">
        <v>59</v>
      </c>
      <c r="H15" s="226">
        <v>722</v>
      </c>
      <c r="I15" s="225">
        <v>576</v>
      </c>
      <c r="J15" s="227">
        <v>1.9</v>
      </c>
      <c r="K15" s="228">
        <v>1.5</v>
      </c>
      <c r="L15" s="229">
        <v>2.2000000000000002</v>
      </c>
      <c r="M15" s="230">
        <v>1.7</v>
      </c>
    </row>
    <row r="16" spans="1:13" ht="15" customHeight="1" x14ac:dyDescent="0.15">
      <c r="A16" s="12" t="s">
        <v>311</v>
      </c>
      <c r="M16" s="11" t="s">
        <v>5</v>
      </c>
    </row>
    <row r="17" spans="1:13" ht="15" customHeight="1" x14ac:dyDescent="0.15">
      <c r="A17" s="12" t="s">
        <v>6</v>
      </c>
    </row>
    <row r="18" spans="1:13" ht="15" customHeight="1" x14ac:dyDescent="0.15">
      <c r="A18" s="12" t="s">
        <v>7</v>
      </c>
    </row>
    <row r="19" spans="1:13" ht="15" customHeight="1" x14ac:dyDescent="0.15"/>
    <row r="20" spans="1:13" ht="15" customHeight="1" thickBot="1" x14ac:dyDescent="0.2">
      <c r="A20" s="12" t="s">
        <v>230</v>
      </c>
      <c r="M20" s="11" t="s">
        <v>8</v>
      </c>
    </row>
    <row r="21" spans="1:13" ht="30" customHeight="1" x14ac:dyDescent="0.15">
      <c r="A21" s="271" t="s">
        <v>9</v>
      </c>
      <c r="B21" s="271"/>
      <c r="C21" s="272"/>
      <c r="D21" s="273" t="s">
        <v>296</v>
      </c>
      <c r="E21" s="274"/>
      <c r="F21" s="273" t="s">
        <v>298</v>
      </c>
      <c r="G21" s="274"/>
      <c r="H21" s="273" t="s">
        <v>299</v>
      </c>
      <c r="I21" s="274"/>
      <c r="J21" s="280" t="s">
        <v>300</v>
      </c>
      <c r="K21" s="281"/>
      <c r="L21" s="282" t="s">
        <v>323</v>
      </c>
      <c r="M21" s="283"/>
    </row>
    <row r="22" spans="1:13" s="94" customFormat="1" ht="20.100000000000001" customHeight="1" x14ac:dyDescent="0.15">
      <c r="A22" s="275" t="s">
        <v>10</v>
      </c>
      <c r="B22" s="276"/>
      <c r="C22" s="277"/>
      <c r="D22" s="278">
        <f>SUM(D24:E42)</f>
        <v>4229</v>
      </c>
      <c r="E22" s="278"/>
      <c r="F22" s="279">
        <f>SUM(F24:G42)</f>
        <v>4953</v>
      </c>
      <c r="G22" s="279"/>
      <c r="H22" s="278">
        <f>SUM(H24:I42)</f>
        <v>4477</v>
      </c>
      <c r="I22" s="278"/>
      <c r="J22" s="278">
        <f>SUM(J24:K42)</f>
        <v>4081</v>
      </c>
      <c r="K22" s="278"/>
      <c r="L22" s="269">
        <f>SUM(L24:M42)</f>
        <v>4601</v>
      </c>
      <c r="M22" s="270"/>
    </row>
    <row r="23" spans="1:13" ht="18.95" customHeight="1" x14ac:dyDescent="0.15">
      <c r="A23" s="95"/>
      <c r="B23" s="96"/>
      <c r="C23" s="154"/>
      <c r="D23" s="177"/>
      <c r="E23" s="177"/>
      <c r="F23" s="177"/>
      <c r="G23" s="177"/>
      <c r="H23" s="177"/>
      <c r="I23" s="177"/>
      <c r="J23" s="177"/>
      <c r="K23" s="177"/>
      <c r="L23" s="231"/>
      <c r="M23" s="232"/>
    </row>
    <row r="24" spans="1:13" ht="18.95" customHeight="1" x14ac:dyDescent="0.15">
      <c r="A24" s="284" t="s">
        <v>11</v>
      </c>
      <c r="B24" s="284"/>
      <c r="C24" s="285"/>
      <c r="D24" s="289">
        <v>109</v>
      </c>
      <c r="E24" s="286"/>
      <c r="F24" s="286">
        <v>104</v>
      </c>
      <c r="G24" s="286"/>
      <c r="H24" s="286">
        <v>73</v>
      </c>
      <c r="I24" s="286"/>
      <c r="J24" s="286">
        <v>46</v>
      </c>
      <c r="K24" s="286"/>
      <c r="L24" s="287">
        <v>62</v>
      </c>
      <c r="M24" s="288"/>
    </row>
    <row r="25" spans="1:13" ht="18.95" customHeight="1" x14ac:dyDescent="0.15">
      <c r="A25" s="95"/>
      <c r="B25" s="96"/>
      <c r="C25" s="154"/>
      <c r="D25" s="194"/>
      <c r="E25" s="194"/>
      <c r="F25" s="194"/>
      <c r="G25" s="194"/>
      <c r="H25" s="194"/>
      <c r="I25" s="194"/>
      <c r="J25" s="194"/>
      <c r="K25" s="194"/>
      <c r="L25" s="233"/>
      <c r="M25" s="234"/>
    </row>
    <row r="26" spans="1:13" ht="18.95" customHeight="1" x14ac:dyDescent="0.15">
      <c r="A26" s="284" t="s">
        <v>231</v>
      </c>
      <c r="B26" s="284"/>
      <c r="C26" s="285"/>
      <c r="D26" s="289">
        <v>177</v>
      </c>
      <c r="E26" s="286"/>
      <c r="F26" s="286">
        <v>113</v>
      </c>
      <c r="G26" s="286"/>
      <c r="H26" s="286">
        <v>74</v>
      </c>
      <c r="I26" s="286"/>
      <c r="J26" s="286">
        <v>75</v>
      </c>
      <c r="K26" s="286"/>
      <c r="L26" s="287">
        <v>108</v>
      </c>
      <c r="M26" s="288"/>
    </row>
    <row r="27" spans="1:13" ht="18.95" customHeight="1" x14ac:dyDescent="0.15">
      <c r="A27" s="95"/>
      <c r="B27" s="96"/>
      <c r="C27" s="154"/>
      <c r="D27" s="194"/>
      <c r="E27" s="194"/>
      <c r="F27" s="194"/>
      <c r="G27" s="194"/>
      <c r="H27" s="194"/>
      <c r="I27" s="194"/>
      <c r="J27" s="194"/>
      <c r="K27" s="194"/>
      <c r="L27" s="233"/>
      <c r="M27" s="234"/>
    </row>
    <row r="28" spans="1:13" ht="18.95" customHeight="1" x14ac:dyDescent="0.15">
      <c r="A28" s="284" t="s">
        <v>12</v>
      </c>
      <c r="B28" s="284"/>
      <c r="C28" s="285"/>
      <c r="D28" s="289">
        <v>4</v>
      </c>
      <c r="E28" s="286"/>
      <c r="F28" s="286">
        <v>217</v>
      </c>
      <c r="G28" s="286"/>
      <c r="H28" s="286">
        <v>98</v>
      </c>
      <c r="I28" s="286"/>
      <c r="J28" s="286">
        <v>31</v>
      </c>
      <c r="K28" s="286"/>
      <c r="L28" s="287">
        <v>46</v>
      </c>
      <c r="M28" s="288"/>
    </row>
    <row r="29" spans="1:13" ht="18.95" customHeight="1" x14ac:dyDescent="0.15">
      <c r="A29" s="95"/>
      <c r="B29" s="96"/>
      <c r="C29" s="154"/>
      <c r="D29" s="194"/>
      <c r="E29" s="194"/>
      <c r="F29" s="194"/>
      <c r="G29" s="194"/>
      <c r="H29" s="194"/>
      <c r="I29" s="194"/>
      <c r="J29" s="194"/>
      <c r="K29" s="194"/>
      <c r="L29" s="233"/>
      <c r="M29" s="234"/>
    </row>
    <row r="30" spans="1:13" ht="18.95" customHeight="1" x14ac:dyDescent="0.15">
      <c r="A30" s="284" t="s">
        <v>232</v>
      </c>
      <c r="B30" s="284"/>
      <c r="C30" s="285"/>
      <c r="D30" s="289">
        <v>106</v>
      </c>
      <c r="E30" s="286"/>
      <c r="F30" s="286">
        <v>149</v>
      </c>
      <c r="G30" s="286"/>
      <c r="H30" s="286">
        <v>107</v>
      </c>
      <c r="I30" s="286"/>
      <c r="J30" s="286">
        <v>114</v>
      </c>
      <c r="K30" s="286"/>
      <c r="L30" s="287">
        <v>144</v>
      </c>
      <c r="M30" s="288"/>
    </row>
    <row r="31" spans="1:13" ht="18.95" customHeight="1" x14ac:dyDescent="0.15">
      <c r="A31" s="95"/>
      <c r="B31" s="96"/>
      <c r="C31" s="154"/>
      <c r="D31" s="194"/>
      <c r="E31" s="194"/>
      <c r="F31" s="194"/>
      <c r="G31" s="194"/>
      <c r="H31" s="194"/>
      <c r="I31" s="194"/>
      <c r="J31" s="194"/>
      <c r="K31" s="194"/>
      <c r="L31" s="233"/>
      <c r="M31" s="234"/>
    </row>
    <row r="32" spans="1:13" ht="18.95" customHeight="1" x14ac:dyDescent="0.15">
      <c r="A32" s="284" t="s">
        <v>233</v>
      </c>
      <c r="B32" s="284"/>
      <c r="C32" s="285"/>
      <c r="D32" s="289">
        <v>1476</v>
      </c>
      <c r="E32" s="286"/>
      <c r="F32" s="286">
        <v>1503</v>
      </c>
      <c r="G32" s="286"/>
      <c r="H32" s="286">
        <v>1441</v>
      </c>
      <c r="I32" s="286"/>
      <c r="J32" s="286">
        <v>1644</v>
      </c>
      <c r="K32" s="286"/>
      <c r="L32" s="287">
        <v>1802</v>
      </c>
      <c r="M32" s="288"/>
    </row>
    <row r="33" spans="1:13" ht="18.95" customHeight="1" x14ac:dyDescent="0.15">
      <c r="A33" s="95"/>
      <c r="B33" s="96"/>
      <c r="C33" s="154"/>
      <c r="D33" s="194"/>
      <c r="E33" s="194"/>
      <c r="F33" s="194"/>
      <c r="G33" s="194"/>
      <c r="H33" s="194"/>
      <c r="I33" s="194"/>
      <c r="J33" s="194"/>
      <c r="K33" s="194"/>
      <c r="L33" s="233"/>
      <c r="M33" s="234"/>
    </row>
    <row r="34" spans="1:13" ht="18.95" customHeight="1" x14ac:dyDescent="0.15">
      <c r="A34" s="284" t="s">
        <v>234</v>
      </c>
      <c r="B34" s="284"/>
      <c r="C34" s="285"/>
      <c r="D34" s="289">
        <v>38</v>
      </c>
      <c r="E34" s="286"/>
      <c r="F34" s="286">
        <v>63</v>
      </c>
      <c r="G34" s="286"/>
      <c r="H34" s="286">
        <v>49</v>
      </c>
      <c r="I34" s="286"/>
      <c r="J34" s="286">
        <v>33</v>
      </c>
      <c r="K34" s="286"/>
      <c r="L34" s="287">
        <v>16</v>
      </c>
      <c r="M34" s="288"/>
    </row>
    <row r="35" spans="1:13" ht="18.95" customHeight="1" x14ac:dyDescent="0.15">
      <c r="A35" s="95"/>
      <c r="B35" s="96"/>
      <c r="C35" s="154"/>
      <c r="D35" s="194"/>
      <c r="E35" s="194"/>
      <c r="F35" s="194"/>
      <c r="G35" s="194"/>
      <c r="H35" s="194"/>
      <c r="I35" s="194"/>
      <c r="J35" s="194"/>
      <c r="K35" s="194"/>
      <c r="L35" s="233"/>
      <c r="M35" s="234"/>
    </row>
    <row r="36" spans="1:13" ht="18.95" customHeight="1" x14ac:dyDescent="0.15">
      <c r="A36" s="284" t="s">
        <v>13</v>
      </c>
      <c r="B36" s="284"/>
      <c r="C36" s="285"/>
      <c r="D36" s="289">
        <v>336</v>
      </c>
      <c r="E36" s="286"/>
      <c r="F36" s="286">
        <v>552</v>
      </c>
      <c r="G36" s="286"/>
      <c r="H36" s="286">
        <v>291</v>
      </c>
      <c r="I36" s="286"/>
      <c r="J36" s="286">
        <v>775</v>
      </c>
      <c r="K36" s="286"/>
      <c r="L36" s="287">
        <v>116</v>
      </c>
      <c r="M36" s="288"/>
    </row>
    <row r="37" spans="1:13" ht="18.95" customHeight="1" x14ac:dyDescent="0.15">
      <c r="A37" s="95"/>
      <c r="B37" s="96"/>
      <c r="C37" s="154"/>
      <c r="D37" s="194"/>
      <c r="E37" s="194"/>
      <c r="F37" s="194"/>
      <c r="G37" s="194"/>
      <c r="H37" s="194"/>
      <c r="I37" s="194"/>
      <c r="J37" s="194"/>
      <c r="K37" s="194"/>
      <c r="L37" s="233"/>
      <c r="M37" s="234"/>
    </row>
    <row r="38" spans="1:13" ht="18.95" customHeight="1" x14ac:dyDescent="0.15">
      <c r="A38" s="284" t="s">
        <v>14</v>
      </c>
      <c r="B38" s="284"/>
      <c r="C38" s="285"/>
      <c r="D38" s="296">
        <v>0</v>
      </c>
      <c r="E38" s="297"/>
      <c r="F38" s="286">
        <v>8</v>
      </c>
      <c r="G38" s="286"/>
      <c r="H38" s="286">
        <v>7</v>
      </c>
      <c r="I38" s="286"/>
      <c r="J38" s="286">
        <v>6</v>
      </c>
      <c r="K38" s="286"/>
      <c r="L38" s="287">
        <v>12</v>
      </c>
      <c r="M38" s="288"/>
    </row>
    <row r="39" spans="1:13" ht="18.95" customHeight="1" x14ac:dyDescent="0.15">
      <c r="A39" s="95"/>
      <c r="B39" s="96"/>
      <c r="C39" s="154"/>
      <c r="D39" s="194"/>
      <c r="E39" s="194"/>
      <c r="F39" s="194"/>
      <c r="G39" s="194"/>
      <c r="H39" s="194"/>
      <c r="I39" s="194"/>
      <c r="J39" s="194"/>
      <c r="K39" s="194"/>
      <c r="L39" s="233"/>
      <c r="M39" s="234"/>
    </row>
    <row r="40" spans="1:13" ht="18.95" customHeight="1" x14ac:dyDescent="0.15">
      <c r="A40" s="284" t="s">
        <v>235</v>
      </c>
      <c r="B40" s="284"/>
      <c r="C40" s="285"/>
      <c r="D40" s="289">
        <v>33</v>
      </c>
      <c r="E40" s="286"/>
      <c r="F40" s="286">
        <v>40</v>
      </c>
      <c r="G40" s="286"/>
      <c r="H40" s="286">
        <v>47</v>
      </c>
      <c r="I40" s="286"/>
      <c r="J40" s="286">
        <v>36</v>
      </c>
      <c r="K40" s="286"/>
      <c r="L40" s="287">
        <v>23</v>
      </c>
      <c r="M40" s="288"/>
    </row>
    <row r="41" spans="1:13" ht="18.95" customHeight="1" x14ac:dyDescent="0.15">
      <c r="A41" s="95"/>
      <c r="B41" s="96"/>
      <c r="C41" s="154"/>
      <c r="D41" s="194"/>
      <c r="E41" s="194"/>
      <c r="F41" s="194"/>
      <c r="G41" s="194"/>
      <c r="H41" s="194"/>
      <c r="I41" s="194"/>
      <c r="J41" s="194"/>
      <c r="K41" s="194"/>
      <c r="L41" s="233"/>
      <c r="M41" s="234"/>
    </row>
    <row r="42" spans="1:13" s="58" customFormat="1" ht="18.95" customHeight="1" thickBot="1" x14ac:dyDescent="0.2">
      <c r="A42" s="293" t="s">
        <v>15</v>
      </c>
      <c r="B42" s="293"/>
      <c r="C42" s="294"/>
      <c r="D42" s="295">
        <v>1950</v>
      </c>
      <c r="E42" s="292"/>
      <c r="F42" s="292">
        <v>2204</v>
      </c>
      <c r="G42" s="292"/>
      <c r="H42" s="292">
        <v>2290</v>
      </c>
      <c r="I42" s="292"/>
      <c r="J42" s="292">
        <v>1321</v>
      </c>
      <c r="K42" s="292"/>
      <c r="L42" s="290">
        <v>2272</v>
      </c>
      <c r="M42" s="291"/>
    </row>
    <row r="43" spans="1:13" ht="15" customHeight="1" x14ac:dyDescent="0.15">
      <c r="M43" s="11" t="s">
        <v>5</v>
      </c>
    </row>
  </sheetData>
  <sheetProtection selectLockedCells="1" selectUnlockedCells="1"/>
  <mergeCells count="79">
    <mergeCell ref="A36:C36"/>
    <mergeCell ref="H38:I38"/>
    <mergeCell ref="D36:E36"/>
    <mergeCell ref="F36:G36"/>
    <mergeCell ref="A42:C42"/>
    <mergeCell ref="D42:E42"/>
    <mergeCell ref="F42:G42"/>
    <mergeCell ref="H40:I40"/>
    <mergeCell ref="A40:C40"/>
    <mergeCell ref="H42:I42"/>
    <mergeCell ref="A38:C38"/>
    <mergeCell ref="D38:E38"/>
    <mergeCell ref="D34:E34"/>
    <mergeCell ref="F34:G34"/>
    <mergeCell ref="L36:M36"/>
    <mergeCell ref="L40:M40"/>
    <mergeCell ref="L42:M42"/>
    <mergeCell ref="H36:I36"/>
    <mergeCell ref="L38:M38"/>
    <mergeCell ref="J42:K42"/>
    <mergeCell ref="D40:E40"/>
    <mergeCell ref="F40:G40"/>
    <mergeCell ref="F38:G38"/>
    <mergeCell ref="J36:K36"/>
    <mergeCell ref="H32:I32"/>
    <mergeCell ref="J40:K40"/>
    <mergeCell ref="A32:C32"/>
    <mergeCell ref="H34:I34"/>
    <mergeCell ref="L30:M30"/>
    <mergeCell ref="J32:K32"/>
    <mergeCell ref="L32:M32"/>
    <mergeCell ref="D32:E32"/>
    <mergeCell ref="F32:G32"/>
    <mergeCell ref="J34:K34"/>
    <mergeCell ref="L34:M34"/>
    <mergeCell ref="A30:C30"/>
    <mergeCell ref="D30:E30"/>
    <mergeCell ref="F30:G30"/>
    <mergeCell ref="J38:K38"/>
    <mergeCell ref="A34:C34"/>
    <mergeCell ref="J28:K28"/>
    <mergeCell ref="H30:I30"/>
    <mergeCell ref="J30:K30"/>
    <mergeCell ref="D28:E28"/>
    <mergeCell ref="F28:G28"/>
    <mergeCell ref="A24:C24"/>
    <mergeCell ref="H26:I26"/>
    <mergeCell ref="J24:K24"/>
    <mergeCell ref="J22:K22"/>
    <mergeCell ref="L28:M28"/>
    <mergeCell ref="A26:C26"/>
    <mergeCell ref="D26:E26"/>
    <mergeCell ref="F26:G26"/>
    <mergeCell ref="H28:I28"/>
    <mergeCell ref="A28:C28"/>
    <mergeCell ref="L24:M24"/>
    <mergeCell ref="D24:E24"/>
    <mergeCell ref="F24:G24"/>
    <mergeCell ref="J26:K26"/>
    <mergeCell ref="L26:M26"/>
    <mergeCell ref="H24:I24"/>
    <mergeCell ref="L22:M22"/>
    <mergeCell ref="A21:C21"/>
    <mergeCell ref="D21:E21"/>
    <mergeCell ref="F21:G21"/>
    <mergeCell ref="A22:C22"/>
    <mergeCell ref="D22:E22"/>
    <mergeCell ref="F22:G22"/>
    <mergeCell ref="H22:I22"/>
    <mergeCell ref="H21:I21"/>
    <mergeCell ref="J21:K21"/>
    <mergeCell ref="L21:M21"/>
    <mergeCell ref="A1:M1"/>
    <mergeCell ref="B4:C4"/>
    <mergeCell ref="D4:E4"/>
    <mergeCell ref="F4:G4"/>
    <mergeCell ref="H4:I4"/>
    <mergeCell ref="J4:K4"/>
    <mergeCell ref="L4:M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scaleWithDoc="0" alignWithMargins="0">
    <oddHeader>&amp;L警察及び消防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view="pageBreakPreview" zoomScaleNormal="100" workbookViewId="0">
      <selection activeCell="O41" sqref="O41"/>
    </sheetView>
  </sheetViews>
  <sheetFormatPr defaultRowHeight="18" customHeight="1" x14ac:dyDescent="0.15"/>
  <cols>
    <col min="1" max="1" width="12.140625" style="12" customWidth="1"/>
    <col min="2" max="2" width="11.42578125" style="12" customWidth="1"/>
    <col min="3" max="10" width="9.5703125" style="12" customWidth="1"/>
    <col min="11" max="16384" width="9.140625" style="12"/>
  </cols>
  <sheetData>
    <row r="1" spans="1:13" ht="5.0999999999999996" customHeight="1" x14ac:dyDescent="0.15">
      <c r="J1" s="11"/>
    </row>
    <row r="2" spans="1:13" ht="15" customHeight="1" x14ac:dyDescent="0.15">
      <c r="A2" s="12" t="s">
        <v>218</v>
      </c>
      <c r="J2" s="11" t="s">
        <v>16</v>
      </c>
    </row>
    <row r="3" spans="1:13" ht="24.95" customHeight="1" x14ac:dyDescent="0.15">
      <c r="A3" s="272" t="s">
        <v>17</v>
      </c>
      <c r="B3" s="272"/>
      <c r="C3" s="300" t="s">
        <v>18</v>
      </c>
      <c r="D3" s="300"/>
      <c r="E3" s="300"/>
      <c r="F3" s="300"/>
      <c r="G3" s="300"/>
      <c r="H3" s="300"/>
      <c r="I3" s="300"/>
      <c r="J3" s="300"/>
    </row>
    <row r="4" spans="1:13" ht="24.95" customHeight="1" x14ac:dyDescent="0.15">
      <c r="A4" s="272"/>
      <c r="B4" s="272"/>
      <c r="C4" s="301" t="s">
        <v>19</v>
      </c>
      <c r="D4" s="301"/>
      <c r="E4" s="56" t="s">
        <v>20</v>
      </c>
      <c r="F4" s="56" t="s">
        <v>21</v>
      </c>
      <c r="G4" s="56" t="s">
        <v>22</v>
      </c>
      <c r="H4" s="56" t="s">
        <v>23</v>
      </c>
      <c r="I4" s="56" t="s">
        <v>24</v>
      </c>
      <c r="J4" s="57" t="s">
        <v>25</v>
      </c>
      <c r="M4" s="11"/>
    </row>
    <row r="5" spans="1:13" ht="18" customHeight="1" x14ac:dyDescent="0.15">
      <c r="A5" s="302" t="s">
        <v>318</v>
      </c>
      <c r="B5" s="303"/>
      <c r="C5" s="289">
        <f>SUM(E5:J5)</f>
        <v>124</v>
      </c>
      <c r="D5" s="286"/>
      <c r="E5" s="9">
        <v>0</v>
      </c>
      <c r="F5" s="189">
        <v>23</v>
      </c>
      <c r="G5" s="189">
        <v>88</v>
      </c>
      <c r="H5" s="9">
        <v>0</v>
      </c>
      <c r="I5" s="189">
        <v>1</v>
      </c>
      <c r="J5" s="178">
        <v>12</v>
      </c>
    </row>
    <row r="6" spans="1:13" ht="18" customHeight="1" x14ac:dyDescent="0.15">
      <c r="A6" s="80"/>
      <c r="B6" s="71"/>
      <c r="C6" s="179"/>
      <c r="D6" s="177"/>
      <c r="E6" s="189"/>
      <c r="F6" s="189"/>
      <c r="G6" s="189"/>
      <c r="H6" s="189"/>
      <c r="I6" s="189"/>
      <c r="J6" s="178"/>
    </row>
    <row r="7" spans="1:13" ht="18" customHeight="1" x14ac:dyDescent="0.15">
      <c r="A7" s="298">
        <v>21</v>
      </c>
      <c r="B7" s="299"/>
      <c r="C7" s="289">
        <f>SUM(E7:J7)</f>
        <v>108</v>
      </c>
      <c r="D7" s="286"/>
      <c r="E7" s="145" t="s">
        <v>26</v>
      </c>
      <c r="F7" s="189">
        <v>18</v>
      </c>
      <c r="G7" s="189">
        <v>62</v>
      </c>
      <c r="H7" s="145">
        <v>1</v>
      </c>
      <c r="I7" s="9">
        <v>0</v>
      </c>
      <c r="J7" s="178">
        <v>27</v>
      </c>
    </row>
    <row r="8" spans="1:13" ht="18" customHeight="1" x14ac:dyDescent="0.15">
      <c r="A8" s="80"/>
      <c r="B8" s="71"/>
      <c r="C8" s="179"/>
      <c r="D8" s="177"/>
      <c r="E8" s="189"/>
      <c r="F8" s="189"/>
      <c r="G8" s="189"/>
      <c r="H8" s="189"/>
      <c r="I8" s="189"/>
      <c r="J8" s="178"/>
    </row>
    <row r="9" spans="1:13" ht="18" customHeight="1" x14ac:dyDescent="0.15">
      <c r="A9" s="298">
        <v>22</v>
      </c>
      <c r="B9" s="299"/>
      <c r="C9" s="289">
        <f>SUM(E9:J9)</f>
        <v>107</v>
      </c>
      <c r="D9" s="286"/>
      <c r="E9" s="145">
        <v>0</v>
      </c>
      <c r="F9" s="189">
        <v>36</v>
      </c>
      <c r="G9" s="189">
        <v>55</v>
      </c>
      <c r="H9" s="189">
        <v>3</v>
      </c>
      <c r="I9" s="145">
        <v>1</v>
      </c>
      <c r="J9" s="178">
        <v>12</v>
      </c>
    </row>
    <row r="10" spans="1:13" ht="18" customHeight="1" x14ac:dyDescent="0.15">
      <c r="A10" s="80"/>
      <c r="B10" s="71"/>
      <c r="C10" s="179"/>
      <c r="D10" s="177"/>
      <c r="E10" s="145"/>
      <c r="F10" s="189"/>
      <c r="G10" s="189"/>
      <c r="H10" s="189"/>
      <c r="I10" s="189"/>
      <c r="J10" s="178"/>
    </row>
    <row r="11" spans="1:13" ht="18" customHeight="1" x14ac:dyDescent="0.15">
      <c r="A11" s="298">
        <v>23</v>
      </c>
      <c r="B11" s="299"/>
      <c r="C11" s="289">
        <f>SUM(E11:J11)</f>
        <v>104</v>
      </c>
      <c r="D11" s="286"/>
      <c r="E11" s="145">
        <v>0</v>
      </c>
      <c r="F11" s="189">
        <v>14</v>
      </c>
      <c r="G11" s="189">
        <v>70</v>
      </c>
      <c r="H11" s="189">
        <v>1</v>
      </c>
      <c r="I11" s="189">
        <v>1</v>
      </c>
      <c r="J11" s="178">
        <v>18</v>
      </c>
    </row>
    <row r="12" spans="1:13" ht="18" customHeight="1" x14ac:dyDescent="0.15">
      <c r="A12" s="80"/>
      <c r="B12" s="71"/>
      <c r="C12" s="179"/>
      <c r="D12" s="177"/>
      <c r="E12" s="189"/>
      <c r="F12" s="189"/>
      <c r="G12" s="189"/>
      <c r="H12" s="189"/>
      <c r="I12" s="189"/>
      <c r="J12" s="178"/>
    </row>
    <row r="13" spans="1:13" s="58" customFormat="1" ht="18" customHeight="1" x14ac:dyDescent="0.15">
      <c r="A13" s="298">
        <v>24</v>
      </c>
      <c r="B13" s="299"/>
      <c r="C13" s="289">
        <f>SUM(E13:J13)</f>
        <v>119</v>
      </c>
      <c r="D13" s="286"/>
      <c r="E13" s="145">
        <v>1</v>
      </c>
      <c r="F13" s="189">
        <v>8</v>
      </c>
      <c r="G13" s="189">
        <v>86</v>
      </c>
      <c r="H13" s="189">
        <v>1</v>
      </c>
      <c r="I13" s="9">
        <v>0</v>
      </c>
      <c r="J13" s="178">
        <v>23</v>
      </c>
    </row>
    <row r="14" spans="1:13" ht="18" customHeight="1" x14ac:dyDescent="0.15">
      <c r="A14" s="190"/>
      <c r="B14" s="81"/>
      <c r="C14" s="179"/>
      <c r="D14" s="177"/>
      <c r="E14" s="189"/>
      <c r="F14" s="189"/>
      <c r="G14" s="189"/>
      <c r="H14" s="189"/>
      <c r="I14" s="189"/>
      <c r="J14" s="178"/>
    </row>
    <row r="15" spans="1:13" s="58" customFormat="1" ht="18" customHeight="1" x14ac:dyDescent="0.15">
      <c r="A15" s="298">
        <v>25</v>
      </c>
      <c r="B15" s="299"/>
      <c r="C15" s="289">
        <f>SUM(E15:J15)</f>
        <v>100</v>
      </c>
      <c r="D15" s="286"/>
      <c r="E15" s="145">
        <v>0</v>
      </c>
      <c r="F15" s="189">
        <v>14</v>
      </c>
      <c r="G15" s="189">
        <v>74</v>
      </c>
      <c r="H15" s="145">
        <v>0</v>
      </c>
      <c r="I15" s="9">
        <v>0</v>
      </c>
      <c r="J15" s="178">
        <v>12</v>
      </c>
    </row>
    <row r="16" spans="1:13" ht="18" customHeight="1" x14ac:dyDescent="0.15">
      <c r="A16" s="190"/>
      <c r="B16" s="81"/>
      <c r="C16" s="179"/>
      <c r="D16" s="177"/>
      <c r="E16" s="189"/>
      <c r="F16" s="189"/>
      <c r="G16" s="189"/>
      <c r="H16" s="189"/>
      <c r="I16" s="189"/>
      <c r="J16" s="178"/>
    </row>
    <row r="17" spans="1:13" s="58" customFormat="1" ht="18" customHeight="1" x14ac:dyDescent="0.15">
      <c r="A17" s="306">
        <v>26</v>
      </c>
      <c r="B17" s="306"/>
      <c r="C17" s="289">
        <f>SUM(E17:J17)</f>
        <v>95</v>
      </c>
      <c r="D17" s="289"/>
      <c r="E17" s="145">
        <v>0</v>
      </c>
      <c r="F17" s="189">
        <v>11</v>
      </c>
      <c r="G17" s="189">
        <v>68</v>
      </c>
      <c r="H17" s="145">
        <v>2</v>
      </c>
      <c r="I17" s="9">
        <v>0</v>
      </c>
      <c r="J17" s="178">
        <v>14</v>
      </c>
    </row>
    <row r="18" spans="1:13" s="58" customFormat="1" ht="18" customHeight="1" x14ac:dyDescent="0.15">
      <c r="A18" s="120"/>
      <c r="B18" s="81"/>
      <c r="C18" s="121"/>
      <c r="D18" s="119"/>
      <c r="E18" s="119"/>
      <c r="F18" s="119"/>
      <c r="G18" s="119"/>
      <c r="H18" s="119"/>
      <c r="I18" s="119"/>
      <c r="J18" s="47"/>
    </row>
    <row r="19" spans="1:13" s="58" customFormat="1" ht="18" customHeight="1" thickBot="1" x14ac:dyDescent="0.2">
      <c r="A19" s="304">
        <v>27</v>
      </c>
      <c r="B19" s="304"/>
      <c r="C19" s="305">
        <f>SUM(E19:J19)</f>
        <v>121</v>
      </c>
      <c r="D19" s="305"/>
      <c r="E19" s="235">
        <v>0</v>
      </c>
      <c r="F19" s="236">
        <v>22</v>
      </c>
      <c r="G19" s="236">
        <v>83</v>
      </c>
      <c r="H19" s="235">
        <v>1</v>
      </c>
      <c r="I19" s="237">
        <v>4</v>
      </c>
      <c r="J19" s="238">
        <v>11</v>
      </c>
    </row>
    <row r="20" spans="1:13" ht="15" customHeight="1" x14ac:dyDescent="0.15">
      <c r="A20" s="12" t="s">
        <v>27</v>
      </c>
      <c r="B20" s="53"/>
      <c r="J20" s="11" t="s">
        <v>28</v>
      </c>
    </row>
    <row r="21" spans="1:13" ht="15" customHeight="1" x14ac:dyDescent="0.15">
      <c r="B21" s="53"/>
      <c r="J21" s="11"/>
    </row>
    <row r="22" spans="1:13" ht="15" customHeight="1" x14ac:dyDescent="0.15">
      <c r="M22" s="11"/>
    </row>
    <row r="23" spans="1:13" ht="15" customHeight="1" x14ac:dyDescent="0.15">
      <c r="A23" s="12" t="s">
        <v>236</v>
      </c>
      <c r="J23" s="11" t="s">
        <v>29</v>
      </c>
    </row>
    <row r="24" spans="1:13" ht="20.100000000000001" customHeight="1" x14ac:dyDescent="0.15">
      <c r="A24" s="97"/>
      <c r="B24" s="98"/>
      <c r="C24" s="99"/>
      <c r="D24" s="99"/>
      <c r="E24" s="99"/>
      <c r="F24" s="99"/>
      <c r="G24" s="99"/>
      <c r="H24" s="99"/>
      <c r="I24" s="98"/>
      <c r="J24" s="100"/>
    </row>
    <row r="25" spans="1:13" ht="20.100000000000001" customHeight="1" x14ac:dyDescent="0.15">
      <c r="A25" s="95" t="s">
        <v>30</v>
      </c>
      <c r="B25" s="59" t="s">
        <v>31</v>
      </c>
      <c r="C25" s="301" t="s">
        <v>20</v>
      </c>
      <c r="D25" s="301" t="s">
        <v>21</v>
      </c>
      <c r="E25" s="301" t="s">
        <v>22</v>
      </c>
      <c r="F25" s="301" t="s">
        <v>23</v>
      </c>
      <c r="G25" s="301" t="s">
        <v>24</v>
      </c>
      <c r="H25" s="60" t="s">
        <v>32</v>
      </c>
      <c r="I25" s="59" t="s">
        <v>33</v>
      </c>
      <c r="J25" s="61" t="s">
        <v>34</v>
      </c>
    </row>
    <row r="26" spans="1:13" ht="20.100000000000001" customHeight="1" x14ac:dyDescent="0.15">
      <c r="A26" s="101"/>
      <c r="B26" s="102"/>
      <c r="C26" s="301"/>
      <c r="D26" s="301"/>
      <c r="E26" s="301"/>
      <c r="F26" s="301"/>
      <c r="G26" s="301"/>
      <c r="H26" s="102" t="s">
        <v>35</v>
      </c>
      <c r="I26" s="102"/>
      <c r="J26" s="103"/>
      <c r="K26" s="53"/>
    </row>
    <row r="27" spans="1:13" ht="18" customHeight="1" x14ac:dyDescent="0.15">
      <c r="A27" s="82">
        <v>21</v>
      </c>
      <c r="B27" s="43">
        <f>SUM(C27:H27)</f>
        <v>1351</v>
      </c>
      <c r="C27" s="44">
        <v>12</v>
      </c>
      <c r="D27" s="44">
        <v>91</v>
      </c>
      <c r="E27" s="44">
        <v>966</v>
      </c>
      <c r="F27" s="44">
        <v>60</v>
      </c>
      <c r="G27" s="44">
        <v>11</v>
      </c>
      <c r="H27" s="44">
        <v>211</v>
      </c>
      <c r="I27" s="44">
        <v>465</v>
      </c>
      <c r="J27" s="45">
        <v>34.4</v>
      </c>
      <c r="K27" s="53"/>
    </row>
    <row r="28" spans="1:13" ht="18" customHeight="1" x14ac:dyDescent="0.15">
      <c r="A28" s="120"/>
      <c r="B28" s="43"/>
      <c r="C28" s="44"/>
      <c r="D28" s="44"/>
      <c r="E28" s="44"/>
      <c r="F28" s="44"/>
      <c r="G28" s="44"/>
      <c r="H28" s="44"/>
      <c r="I28" s="44"/>
      <c r="J28" s="45"/>
      <c r="K28" s="53"/>
    </row>
    <row r="29" spans="1:13" ht="18" customHeight="1" x14ac:dyDescent="0.15">
      <c r="A29" s="120">
        <v>22</v>
      </c>
      <c r="B29" s="43">
        <f>SUM(C29:H29)</f>
        <v>1054</v>
      </c>
      <c r="C29" s="44">
        <v>2</v>
      </c>
      <c r="D29" s="44">
        <v>76</v>
      </c>
      <c r="E29" s="44">
        <v>761</v>
      </c>
      <c r="F29" s="44">
        <v>41</v>
      </c>
      <c r="G29" s="44">
        <v>7</v>
      </c>
      <c r="H29" s="44">
        <v>167</v>
      </c>
      <c r="I29" s="44">
        <v>367</v>
      </c>
      <c r="J29" s="45">
        <v>34.799999999999997</v>
      </c>
      <c r="K29" s="53"/>
    </row>
    <row r="30" spans="1:13" ht="18" customHeight="1" x14ac:dyDescent="0.15">
      <c r="A30" s="120"/>
      <c r="B30" s="43"/>
      <c r="C30" s="53"/>
      <c r="D30" s="53"/>
      <c r="E30" s="53"/>
      <c r="F30" s="53"/>
      <c r="G30" s="53"/>
      <c r="H30" s="53"/>
      <c r="I30" s="53"/>
      <c r="J30" s="62"/>
      <c r="K30" s="53"/>
    </row>
    <row r="31" spans="1:13" ht="18" customHeight="1" x14ac:dyDescent="0.15">
      <c r="A31" s="120">
        <v>23</v>
      </c>
      <c r="B31" s="43">
        <f>SUM(C31:H31)</f>
        <v>1008</v>
      </c>
      <c r="C31" s="44">
        <v>4</v>
      </c>
      <c r="D31" s="44">
        <v>74</v>
      </c>
      <c r="E31" s="44">
        <v>729</v>
      </c>
      <c r="F31" s="44">
        <v>35</v>
      </c>
      <c r="G31" s="44">
        <v>9</v>
      </c>
      <c r="H31" s="44">
        <v>157</v>
      </c>
      <c r="I31" s="44">
        <v>400</v>
      </c>
      <c r="J31" s="45">
        <v>39.700000000000003</v>
      </c>
      <c r="K31" s="53"/>
    </row>
    <row r="32" spans="1:13" ht="18" customHeight="1" x14ac:dyDescent="0.15">
      <c r="A32" s="120"/>
      <c r="B32" s="43"/>
      <c r="C32" s="44"/>
      <c r="D32" s="44"/>
      <c r="E32" s="44"/>
      <c r="F32" s="44"/>
      <c r="G32" s="44"/>
      <c r="H32" s="44"/>
      <c r="I32" s="44"/>
      <c r="J32" s="45"/>
      <c r="K32" s="53"/>
    </row>
    <row r="33" spans="1:11" s="58" customFormat="1" ht="18" customHeight="1" x14ac:dyDescent="0.15">
      <c r="A33" s="120">
        <v>24</v>
      </c>
      <c r="B33" s="43">
        <f>SUM(C33:H33)</f>
        <v>835</v>
      </c>
      <c r="C33" s="44">
        <v>4</v>
      </c>
      <c r="D33" s="44">
        <v>58</v>
      </c>
      <c r="E33" s="44">
        <v>624</v>
      </c>
      <c r="F33" s="44">
        <v>30</v>
      </c>
      <c r="G33" s="44">
        <v>4</v>
      </c>
      <c r="H33" s="44">
        <v>115</v>
      </c>
      <c r="I33" s="44">
        <v>347</v>
      </c>
      <c r="J33" s="45">
        <f>ROUND(I33/B33,3)*100</f>
        <v>41.6</v>
      </c>
      <c r="K33" s="63"/>
    </row>
    <row r="34" spans="1:11" ht="18" customHeight="1" x14ac:dyDescent="0.15">
      <c r="A34" s="120"/>
      <c r="B34" s="43"/>
      <c r="C34" s="44"/>
      <c r="D34" s="44"/>
      <c r="E34" s="44"/>
      <c r="F34" s="44"/>
      <c r="G34" s="44"/>
      <c r="H34" s="44"/>
      <c r="I34" s="44"/>
      <c r="J34" s="45"/>
      <c r="K34" s="53"/>
    </row>
    <row r="35" spans="1:11" s="58" customFormat="1" ht="18" customHeight="1" x14ac:dyDescent="0.15">
      <c r="A35" s="120">
        <v>25</v>
      </c>
      <c r="B35" s="43">
        <f>SUM(C35:H35)</f>
        <v>736</v>
      </c>
      <c r="C35" s="44">
        <v>3</v>
      </c>
      <c r="D35" s="44">
        <v>57</v>
      </c>
      <c r="E35" s="44">
        <v>544</v>
      </c>
      <c r="F35" s="44">
        <v>24</v>
      </c>
      <c r="G35" s="44">
        <v>10</v>
      </c>
      <c r="H35" s="44">
        <v>98</v>
      </c>
      <c r="I35" s="44">
        <v>286</v>
      </c>
      <c r="J35" s="45">
        <f>ROUND(I35/B35,3)*100</f>
        <v>38.9</v>
      </c>
      <c r="K35" s="63"/>
    </row>
    <row r="36" spans="1:11" ht="18" customHeight="1" x14ac:dyDescent="0.15">
      <c r="A36" s="120"/>
      <c r="B36" s="64"/>
      <c r="C36" s="44"/>
      <c r="D36" s="44"/>
      <c r="E36" s="44"/>
      <c r="F36" s="44"/>
      <c r="G36" s="44"/>
      <c r="H36" s="44"/>
      <c r="I36" s="44"/>
      <c r="J36" s="45"/>
      <c r="K36" s="53"/>
    </row>
    <row r="37" spans="1:11" s="58" customFormat="1" ht="18" customHeight="1" x14ac:dyDescent="0.15">
      <c r="A37" s="120">
        <v>26</v>
      </c>
      <c r="B37" s="43">
        <f>SUM(C37:H37)</f>
        <v>716</v>
      </c>
      <c r="C37" s="44">
        <v>5</v>
      </c>
      <c r="D37" s="44">
        <v>57</v>
      </c>
      <c r="E37" s="44">
        <v>550</v>
      </c>
      <c r="F37" s="44">
        <v>29</v>
      </c>
      <c r="G37" s="44">
        <v>6</v>
      </c>
      <c r="H37" s="44">
        <v>69</v>
      </c>
      <c r="I37" s="44">
        <v>388</v>
      </c>
      <c r="J37" s="45">
        <f>ROUND(I37/B37,3)*100</f>
        <v>54.2</v>
      </c>
      <c r="K37" s="63"/>
    </row>
    <row r="38" spans="1:11" s="58" customFormat="1" ht="18" customHeight="1" x14ac:dyDescent="0.15">
      <c r="A38" s="120"/>
      <c r="B38" s="43"/>
      <c r="C38" s="44"/>
      <c r="D38" s="44"/>
      <c r="E38" s="44"/>
      <c r="F38" s="44"/>
      <c r="G38" s="44"/>
      <c r="H38" s="44"/>
      <c r="I38" s="44"/>
      <c r="J38" s="45"/>
      <c r="K38" s="63"/>
    </row>
    <row r="39" spans="1:11" s="58" customFormat="1" ht="18" customHeight="1" thickBot="1" x14ac:dyDescent="0.2">
      <c r="A39" s="239">
        <v>27</v>
      </c>
      <c r="B39" s="240">
        <f>SUM(C39:H39)</f>
        <v>691</v>
      </c>
      <c r="C39" s="241">
        <v>7</v>
      </c>
      <c r="D39" s="241">
        <v>63</v>
      </c>
      <c r="E39" s="241">
        <v>496</v>
      </c>
      <c r="F39" s="241">
        <v>39</v>
      </c>
      <c r="G39" s="241">
        <v>14</v>
      </c>
      <c r="H39" s="241">
        <v>72</v>
      </c>
      <c r="I39" s="241">
        <v>314</v>
      </c>
      <c r="J39" s="242">
        <f>ROUND(I39/B39,3)*100</f>
        <v>45.4</v>
      </c>
      <c r="K39" s="63"/>
    </row>
    <row r="40" spans="1:11" ht="15" customHeight="1" x14ac:dyDescent="0.15">
      <c r="A40" s="12" t="s">
        <v>36</v>
      </c>
      <c r="J40" s="86" t="s">
        <v>28</v>
      </c>
      <c r="K40" s="53"/>
    </row>
    <row r="41" spans="1:11" s="58" customFormat="1" ht="15" customHeight="1" x14ac:dyDescent="0.15">
      <c r="A41" s="307" t="s">
        <v>237</v>
      </c>
      <c r="B41" s="307"/>
      <c r="C41" s="307"/>
      <c r="D41" s="307"/>
      <c r="E41" s="307"/>
      <c r="F41" s="307"/>
      <c r="G41" s="12"/>
      <c r="H41" s="12"/>
      <c r="I41" s="12"/>
      <c r="J41" s="11"/>
      <c r="K41" s="63"/>
    </row>
    <row r="42" spans="1:11" ht="15" customHeight="1" x14ac:dyDescent="0.15">
      <c r="A42" s="307" t="s">
        <v>238</v>
      </c>
      <c r="B42" s="307"/>
      <c r="C42" s="307"/>
      <c r="D42" s="307"/>
      <c r="E42" s="307"/>
      <c r="F42" s="307"/>
      <c r="G42" s="307"/>
      <c r="I42" s="104"/>
      <c r="J42" s="11"/>
    </row>
    <row r="43" spans="1:11" ht="15" customHeight="1" x14ac:dyDescent="0.15">
      <c r="A43" s="307" t="s">
        <v>239</v>
      </c>
      <c r="B43" s="307"/>
      <c r="C43" s="307"/>
      <c r="D43" s="307"/>
      <c r="E43" s="307"/>
      <c r="F43" s="307"/>
      <c r="G43" s="307"/>
      <c r="I43" s="104"/>
    </row>
    <row r="44" spans="1:11" ht="15" customHeight="1" x14ac:dyDescent="0.15">
      <c r="A44" s="307" t="s">
        <v>240</v>
      </c>
      <c r="B44" s="307"/>
      <c r="C44" s="307"/>
      <c r="D44" s="307"/>
      <c r="E44" s="307"/>
    </row>
    <row r="45" spans="1:11" ht="15" customHeight="1" x14ac:dyDescent="0.15">
      <c r="A45" s="307" t="s">
        <v>241</v>
      </c>
      <c r="B45" s="307"/>
      <c r="C45" s="307"/>
      <c r="D45" s="307"/>
      <c r="E45" s="307"/>
      <c r="F45" s="307"/>
      <c r="G45" s="307"/>
      <c r="H45" s="307"/>
    </row>
    <row r="46" spans="1:11" ht="15.75" customHeight="1" x14ac:dyDescent="0.15"/>
    <row r="47" spans="1:11" ht="15.75" customHeight="1" x14ac:dyDescent="0.15"/>
  </sheetData>
  <sheetProtection selectLockedCells="1" selectUnlockedCells="1"/>
  <mergeCells count="29">
    <mergeCell ref="G25:G26"/>
    <mergeCell ref="E25:E26"/>
    <mergeCell ref="F25:F26"/>
    <mergeCell ref="A45:H45"/>
    <mergeCell ref="A41:F41"/>
    <mergeCell ref="A42:G42"/>
    <mergeCell ref="A43:G43"/>
    <mergeCell ref="A44:E44"/>
    <mergeCell ref="A19:B19"/>
    <mergeCell ref="C25:C26"/>
    <mergeCell ref="D25:D26"/>
    <mergeCell ref="C19:D19"/>
    <mergeCell ref="A15:B15"/>
    <mergeCell ref="C15:D15"/>
    <mergeCell ref="A17:B17"/>
    <mergeCell ref="A3:B4"/>
    <mergeCell ref="C3:J3"/>
    <mergeCell ref="C4:D4"/>
    <mergeCell ref="A5:B5"/>
    <mergeCell ref="C5:D5"/>
    <mergeCell ref="A7:B7"/>
    <mergeCell ref="C7:D7"/>
    <mergeCell ref="C17:D17"/>
    <mergeCell ref="A9:B9"/>
    <mergeCell ref="C9:D9"/>
    <mergeCell ref="A11:B11"/>
    <mergeCell ref="C11:D11"/>
    <mergeCell ref="A13:B13"/>
    <mergeCell ref="C13:D13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7" orientation="portrait" useFirstPageNumber="1" verticalDpi="300" r:id="rId1"/>
  <headerFooter scaleWithDoc="0" alignWithMargins="0">
    <oddHeader>&amp;R警察及び消防</oddHeader>
    <oddFooter>&amp;C&amp;12&amp;A</oddFooter>
  </headerFooter>
  <ignoredErrors>
    <ignoredError sqref="B38:B39 B36 B34 B32 B30 B28 B27 B29 B31 B33 B35 B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view="pageBreakPreview" zoomScaleNormal="100" workbookViewId="0">
      <selection activeCell="A2" sqref="A2"/>
    </sheetView>
  </sheetViews>
  <sheetFormatPr defaultRowHeight="20.100000000000001" customHeight="1" x14ac:dyDescent="0.15"/>
  <cols>
    <col min="1" max="2" width="9.140625" style="25"/>
    <col min="3" max="14" width="6.85546875" style="25" customWidth="1"/>
    <col min="15" max="16384" width="9.140625" style="25"/>
  </cols>
  <sheetData>
    <row r="1" spans="1:14" ht="5.0999999999999996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</row>
    <row r="2" spans="1:14" ht="15" customHeight="1" thickBot="1" x14ac:dyDescent="0.2">
      <c r="A2" s="88" t="s">
        <v>219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105" t="s">
        <v>8</v>
      </c>
    </row>
    <row r="3" spans="1:14" ht="30" customHeight="1" x14ac:dyDescent="0.15">
      <c r="A3" s="106" t="s">
        <v>2</v>
      </c>
      <c r="B3" s="107" t="s">
        <v>204</v>
      </c>
      <c r="C3" s="107" t="s">
        <v>37</v>
      </c>
      <c r="D3" s="107" t="s">
        <v>38</v>
      </c>
      <c r="E3" s="107" t="s">
        <v>39</v>
      </c>
      <c r="F3" s="107" t="s">
        <v>40</v>
      </c>
      <c r="G3" s="107" t="s">
        <v>41</v>
      </c>
      <c r="H3" s="107" t="s">
        <v>42</v>
      </c>
      <c r="I3" s="107" t="s">
        <v>43</v>
      </c>
      <c r="J3" s="107" t="s">
        <v>44</v>
      </c>
      <c r="K3" s="107" t="s">
        <v>45</v>
      </c>
      <c r="L3" s="107" t="s">
        <v>46</v>
      </c>
      <c r="M3" s="107" t="s">
        <v>47</v>
      </c>
      <c r="N3" s="122" t="s">
        <v>48</v>
      </c>
    </row>
    <row r="4" spans="1:14" ht="21.95" customHeight="1" x14ac:dyDescent="0.15">
      <c r="A4" s="108" t="s">
        <v>316</v>
      </c>
      <c r="B4" s="180">
        <f>SUM(C4:N4)</f>
        <v>46</v>
      </c>
      <c r="C4" s="147">
        <v>4</v>
      </c>
      <c r="D4" s="147">
        <v>5</v>
      </c>
      <c r="E4" s="147">
        <v>6</v>
      </c>
      <c r="F4" s="147">
        <v>3</v>
      </c>
      <c r="G4" s="147">
        <v>4</v>
      </c>
      <c r="H4" s="147">
        <v>6</v>
      </c>
      <c r="I4" s="147">
        <v>3</v>
      </c>
      <c r="J4" s="147">
        <v>5</v>
      </c>
      <c r="K4" s="147">
        <v>3</v>
      </c>
      <c r="L4" s="147">
        <v>3</v>
      </c>
      <c r="M4" s="147">
        <v>4</v>
      </c>
      <c r="N4" s="148">
        <v>0</v>
      </c>
    </row>
    <row r="5" spans="1:14" ht="21.95" customHeight="1" x14ac:dyDescent="0.15">
      <c r="A5" s="89">
        <v>24</v>
      </c>
      <c r="B5" s="181">
        <f>SUM(C5:N5)</f>
        <v>29</v>
      </c>
      <c r="C5" s="147">
        <v>4</v>
      </c>
      <c r="D5" s="147">
        <v>3</v>
      </c>
      <c r="E5" s="147">
        <v>3</v>
      </c>
      <c r="F5" s="147">
        <v>3</v>
      </c>
      <c r="G5" s="147">
        <v>3</v>
      </c>
      <c r="H5" s="147">
        <v>1</v>
      </c>
      <c r="I5" s="147">
        <v>4</v>
      </c>
      <c r="J5" s="147">
        <v>4</v>
      </c>
      <c r="K5" s="147">
        <v>1</v>
      </c>
      <c r="L5" s="147">
        <v>3</v>
      </c>
      <c r="M5" s="147" t="s">
        <v>294</v>
      </c>
      <c r="N5" s="148" t="s">
        <v>294</v>
      </c>
    </row>
    <row r="6" spans="1:14" ht="21.95" customHeight="1" x14ac:dyDescent="0.15">
      <c r="A6" s="108">
        <v>25</v>
      </c>
      <c r="B6" s="181">
        <f>SUM(C6:N6)</f>
        <v>37</v>
      </c>
      <c r="C6" s="147">
        <v>4</v>
      </c>
      <c r="D6" s="147">
        <v>0</v>
      </c>
      <c r="E6" s="147">
        <v>7</v>
      </c>
      <c r="F6" s="147">
        <v>1</v>
      </c>
      <c r="G6" s="147">
        <v>2</v>
      </c>
      <c r="H6" s="147">
        <v>1</v>
      </c>
      <c r="I6" s="147">
        <v>9</v>
      </c>
      <c r="J6" s="147">
        <v>5</v>
      </c>
      <c r="K6" s="147">
        <v>2</v>
      </c>
      <c r="L6" s="147">
        <v>3</v>
      </c>
      <c r="M6" s="147">
        <v>2</v>
      </c>
      <c r="N6" s="148">
        <v>1</v>
      </c>
    </row>
    <row r="7" spans="1:14" s="65" customFormat="1" ht="21.95" customHeight="1" x14ac:dyDescent="0.15">
      <c r="A7" s="243">
        <v>26</v>
      </c>
      <c r="B7" s="244">
        <f>SUM(C7:N7)</f>
        <v>32</v>
      </c>
      <c r="C7" s="245">
        <v>1</v>
      </c>
      <c r="D7" s="245">
        <v>3</v>
      </c>
      <c r="E7" s="245">
        <v>1</v>
      </c>
      <c r="F7" s="245">
        <v>5</v>
      </c>
      <c r="G7" s="245">
        <v>1</v>
      </c>
      <c r="H7" s="245">
        <v>0</v>
      </c>
      <c r="I7" s="245">
        <v>5</v>
      </c>
      <c r="J7" s="245">
        <v>2</v>
      </c>
      <c r="K7" s="245">
        <v>1</v>
      </c>
      <c r="L7" s="245">
        <v>3</v>
      </c>
      <c r="M7" s="246">
        <v>4</v>
      </c>
      <c r="N7" s="247">
        <v>6</v>
      </c>
    </row>
    <row r="8" spans="1:14" s="65" customFormat="1" ht="21.95" customHeight="1" thickBot="1" x14ac:dyDescent="0.2">
      <c r="A8" s="248">
        <v>27</v>
      </c>
      <c r="B8" s="249">
        <f>SUM(C8:N8)</f>
        <v>26</v>
      </c>
      <c r="C8" s="250">
        <v>1</v>
      </c>
      <c r="D8" s="250">
        <v>1</v>
      </c>
      <c r="E8" s="250">
        <v>3</v>
      </c>
      <c r="F8" s="250">
        <v>1</v>
      </c>
      <c r="G8" s="250">
        <v>3</v>
      </c>
      <c r="H8" s="250">
        <v>2</v>
      </c>
      <c r="I8" s="250">
        <v>6</v>
      </c>
      <c r="J8" s="250">
        <v>0</v>
      </c>
      <c r="K8" s="250">
        <v>1</v>
      </c>
      <c r="L8" s="250">
        <v>1</v>
      </c>
      <c r="M8" s="250">
        <v>3</v>
      </c>
      <c r="N8" s="251">
        <v>4</v>
      </c>
    </row>
    <row r="9" spans="1:14" ht="15" customHeight="1" x14ac:dyDescent="0.15">
      <c r="A9" s="70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 t="s">
        <v>49</v>
      </c>
    </row>
    <row r="10" spans="1:14" ht="15" customHeight="1" x14ac:dyDescent="0.15">
      <c r="A10" s="70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/>
    </row>
    <row r="11" spans="1:14" ht="15" customHeight="1" x14ac:dyDescent="0.15">
      <c r="A11" s="70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5" customHeight="1" thickBot="1" x14ac:dyDescent="0.2">
      <c r="A12" s="159" t="s">
        <v>242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09" t="s">
        <v>8</v>
      </c>
    </row>
    <row r="13" spans="1:14" ht="30" customHeight="1" x14ac:dyDescent="0.15">
      <c r="A13" s="308" t="s">
        <v>2</v>
      </c>
      <c r="B13" s="308"/>
      <c r="C13" s="309" t="s">
        <v>19</v>
      </c>
      <c r="D13" s="309"/>
      <c r="E13" s="309" t="s">
        <v>50</v>
      </c>
      <c r="F13" s="309" t="s">
        <v>51</v>
      </c>
      <c r="G13" s="309" t="s">
        <v>52</v>
      </c>
      <c r="H13" s="309" t="s">
        <v>51</v>
      </c>
      <c r="I13" s="309" t="s">
        <v>53</v>
      </c>
      <c r="J13" s="309" t="s">
        <v>51</v>
      </c>
      <c r="K13" s="309" t="s">
        <v>54</v>
      </c>
      <c r="L13" s="309"/>
      <c r="M13" s="310" t="s">
        <v>55</v>
      </c>
      <c r="N13" s="310"/>
    </row>
    <row r="14" spans="1:14" ht="21.95" customHeight="1" x14ac:dyDescent="0.15">
      <c r="A14" s="311" t="s">
        <v>314</v>
      </c>
      <c r="B14" s="312"/>
      <c r="C14" s="321">
        <f>SUM(E14:N14)</f>
        <v>46</v>
      </c>
      <c r="D14" s="322"/>
      <c r="E14" s="314">
        <v>25</v>
      </c>
      <c r="F14" s="314"/>
      <c r="G14" s="313">
        <v>0</v>
      </c>
      <c r="H14" s="313"/>
      <c r="I14" s="314">
        <v>5</v>
      </c>
      <c r="J14" s="314"/>
      <c r="K14" s="313">
        <v>0</v>
      </c>
      <c r="L14" s="313"/>
      <c r="M14" s="314">
        <v>16</v>
      </c>
      <c r="N14" s="325"/>
    </row>
    <row r="15" spans="1:14" ht="21.95" customHeight="1" x14ac:dyDescent="0.15">
      <c r="A15" s="317" t="s">
        <v>295</v>
      </c>
      <c r="B15" s="318"/>
      <c r="C15" s="319">
        <f>SUM(E15:N15)</f>
        <v>29</v>
      </c>
      <c r="D15" s="320"/>
      <c r="E15" s="315">
        <v>12</v>
      </c>
      <c r="F15" s="315"/>
      <c r="G15" s="316" t="s">
        <v>294</v>
      </c>
      <c r="H15" s="316"/>
      <c r="I15" s="315">
        <v>7</v>
      </c>
      <c r="J15" s="315"/>
      <c r="K15" s="324">
        <v>0</v>
      </c>
      <c r="L15" s="324"/>
      <c r="M15" s="315">
        <v>10</v>
      </c>
      <c r="N15" s="323"/>
    </row>
    <row r="16" spans="1:14" ht="21.95" customHeight="1" x14ac:dyDescent="0.15">
      <c r="A16" s="317" t="s">
        <v>301</v>
      </c>
      <c r="B16" s="318"/>
      <c r="C16" s="319">
        <f>SUM(E16:N16)</f>
        <v>37</v>
      </c>
      <c r="D16" s="320"/>
      <c r="E16" s="315">
        <v>16</v>
      </c>
      <c r="F16" s="315"/>
      <c r="G16" s="324">
        <v>0</v>
      </c>
      <c r="H16" s="324"/>
      <c r="I16" s="315">
        <v>3</v>
      </c>
      <c r="J16" s="315"/>
      <c r="K16" s="324">
        <v>0</v>
      </c>
      <c r="L16" s="324"/>
      <c r="M16" s="315">
        <v>18</v>
      </c>
      <c r="N16" s="323"/>
    </row>
    <row r="17" spans="1:16" ht="21.95" customHeight="1" x14ac:dyDescent="0.15">
      <c r="A17" s="332" t="s">
        <v>317</v>
      </c>
      <c r="B17" s="333"/>
      <c r="C17" s="329">
        <f>SUM(E17:N17)</f>
        <v>32</v>
      </c>
      <c r="D17" s="330"/>
      <c r="E17" s="331">
        <v>16</v>
      </c>
      <c r="F17" s="331"/>
      <c r="G17" s="326">
        <v>0</v>
      </c>
      <c r="H17" s="326"/>
      <c r="I17" s="327">
        <v>5</v>
      </c>
      <c r="J17" s="327"/>
      <c r="K17" s="326">
        <v>0</v>
      </c>
      <c r="L17" s="326"/>
      <c r="M17" s="328">
        <v>11</v>
      </c>
      <c r="N17" s="328"/>
    </row>
    <row r="18" spans="1:16" ht="21.95" customHeight="1" thickBot="1" x14ac:dyDescent="0.2">
      <c r="A18" s="342" t="s">
        <v>332</v>
      </c>
      <c r="B18" s="342"/>
      <c r="C18" s="343">
        <f>SUM(E18:N18)</f>
        <v>26</v>
      </c>
      <c r="D18" s="343"/>
      <c r="E18" s="344">
        <v>13</v>
      </c>
      <c r="F18" s="344"/>
      <c r="G18" s="345">
        <v>0</v>
      </c>
      <c r="H18" s="345"/>
      <c r="I18" s="344">
        <v>5</v>
      </c>
      <c r="J18" s="344"/>
      <c r="K18" s="338">
        <v>1</v>
      </c>
      <c r="L18" s="338"/>
      <c r="M18" s="334">
        <v>7</v>
      </c>
      <c r="N18" s="334"/>
    </row>
    <row r="19" spans="1:16" ht="1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" t="s">
        <v>49</v>
      </c>
    </row>
    <row r="20" spans="1:16" ht="15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/>
    </row>
    <row r="21" spans="1:16" ht="1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6" ht="15" customHeight="1" thickBot="1" x14ac:dyDescent="0.2">
      <c r="A22" s="160" t="s">
        <v>243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09" t="s">
        <v>8</v>
      </c>
    </row>
    <row r="23" spans="1:16" ht="20.100000000000001" customHeight="1" thickBot="1" x14ac:dyDescent="0.2">
      <c r="A23" s="348" t="s">
        <v>2</v>
      </c>
      <c r="B23" s="349"/>
      <c r="C23" s="335" t="s">
        <v>56</v>
      </c>
      <c r="D23" s="335"/>
      <c r="E23" s="335" t="s">
        <v>57</v>
      </c>
      <c r="F23" s="335"/>
      <c r="G23" s="352" t="s">
        <v>58</v>
      </c>
      <c r="H23" s="352"/>
      <c r="I23" s="161" t="s">
        <v>59</v>
      </c>
      <c r="J23" s="335" t="s">
        <v>60</v>
      </c>
      <c r="K23" s="335" t="s">
        <v>61</v>
      </c>
      <c r="L23" s="335" t="s">
        <v>25</v>
      </c>
      <c r="M23" s="336" t="s">
        <v>62</v>
      </c>
      <c r="N23" s="337"/>
      <c r="O23" s="12"/>
      <c r="P23" s="12"/>
    </row>
    <row r="24" spans="1:16" ht="20.100000000000001" customHeight="1" x14ac:dyDescent="0.15">
      <c r="A24" s="350"/>
      <c r="B24" s="351"/>
      <c r="C24" s="309"/>
      <c r="D24" s="309"/>
      <c r="E24" s="309"/>
      <c r="F24" s="309"/>
      <c r="G24" s="341" t="s">
        <v>63</v>
      </c>
      <c r="H24" s="341"/>
      <c r="I24" s="162" t="s">
        <v>64</v>
      </c>
      <c r="J24" s="309"/>
      <c r="K24" s="309"/>
      <c r="L24" s="309"/>
      <c r="M24" s="339" t="s">
        <v>65</v>
      </c>
      <c r="N24" s="340"/>
      <c r="O24" s="12"/>
      <c r="P24" s="12"/>
    </row>
    <row r="25" spans="1:16" s="67" customFormat="1" ht="21.95" customHeight="1" x14ac:dyDescent="0.15">
      <c r="A25" s="353" t="s">
        <v>314</v>
      </c>
      <c r="B25" s="312"/>
      <c r="C25" s="354">
        <f>SUM(E25:L25)</f>
        <v>46</v>
      </c>
      <c r="D25" s="354"/>
      <c r="E25" s="314">
        <v>4</v>
      </c>
      <c r="F25" s="314"/>
      <c r="G25" s="313">
        <v>2</v>
      </c>
      <c r="H25" s="313"/>
      <c r="I25" s="191">
        <v>4</v>
      </c>
      <c r="J25" s="192">
        <v>1</v>
      </c>
      <c r="K25" s="192">
        <v>6</v>
      </c>
      <c r="L25" s="192">
        <v>29</v>
      </c>
      <c r="M25" s="346">
        <v>19651</v>
      </c>
      <c r="N25" s="347"/>
      <c r="O25" s="66"/>
      <c r="P25" s="66"/>
    </row>
    <row r="26" spans="1:16" ht="21.95" customHeight="1" x14ac:dyDescent="0.15">
      <c r="A26" s="357" t="s">
        <v>295</v>
      </c>
      <c r="B26" s="318"/>
      <c r="C26" s="354">
        <f>SUM(E26:L26)</f>
        <v>29</v>
      </c>
      <c r="D26" s="354"/>
      <c r="E26" s="316" t="s">
        <v>294</v>
      </c>
      <c r="F26" s="316"/>
      <c r="G26" s="324">
        <v>1</v>
      </c>
      <c r="H26" s="324"/>
      <c r="I26" s="146">
        <v>3</v>
      </c>
      <c r="J26" s="146">
        <v>3</v>
      </c>
      <c r="K26" s="146">
        <v>2</v>
      </c>
      <c r="L26" s="146">
        <v>20</v>
      </c>
      <c r="M26" s="355">
        <v>7219</v>
      </c>
      <c r="N26" s="356"/>
      <c r="O26" s="12"/>
      <c r="P26" s="12"/>
    </row>
    <row r="27" spans="1:16" ht="21.95" customHeight="1" x14ac:dyDescent="0.15">
      <c r="A27" s="357" t="s">
        <v>301</v>
      </c>
      <c r="B27" s="318"/>
      <c r="C27" s="354">
        <f>SUM(E27:L27)</f>
        <v>37</v>
      </c>
      <c r="D27" s="354"/>
      <c r="E27" s="324">
        <v>0</v>
      </c>
      <c r="F27" s="324"/>
      <c r="G27" s="324">
        <v>0</v>
      </c>
      <c r="H27" s="324"/>
      <c r="I27" s="182">
        <v>1</v>
      </c>
      <c r="J27" s="182">
        <v>5</v>
      </c>
      <c r="K27" s="182">
        <v>3</v>
      </c>
      <c r="L27" s="182">
        <v>28</v>
      </c>
      <c r="M27" s="355">
        <v>2964</v>
      </c>
      <c r="N27" s="356"/>
      <c r="O27" s="12"/>
      <c r="P27" s="12"/>
    </row>
    <row r="28" spans="1:16" s="65" customFormat="1" ht="21.95" customHeight="1" x14ac:dyDescent="0.15">
      <c r="A28" s="362" t="s">
        <v>315</v>
      </c>
      <c r="B28" s="333"/>
      <c r="C28" s="329">
        <f>SUM(E28:L28)</f>
        <v>32</v>
      </c>
      <c r="D28" s="330"/>
      <c r="E28" s="326">
        <v>0</v>
      </c>
      <c r="F28" s="326"/>
      <c r="G28" s="326">
        <v>6</v>
      </c>
      <c r="H28" s="326"/>
      <c r="I28" s="252">
        <v>1</v>
      </c>
      <c r="J28" s="252">
        <v>1</v>
      </c>
      <c r="K28" s="252">
        <v>2</v>
      </c>
      <c r="L28" s="246">
        <v>22</v>
      </c>
      <c r="M28" s="331">
        <v>7463</v>
      </c>
      <c r="N28" s="358"/>
      <c r="O28" s="53"/>
      <c r="P28" s="53"/>
    </row>
    <row r="29" spans="1:16" s="65" customFormat="1" ht="21.95" customHeight="1" thickBot="1" x14ac:dyDescent="0.2">
      <c r="A29" s="363" t="s">
        <v>332</v>
      </c>
      <c r="B29" s="364"/>
      <c r="C29" s="365">
        <f>SUM(E29:L29)</f>
        <v>26</v>
      </c>
      <c r="D29" s="365"/>
      <c r="E29" s="366">
        <v>1</v>
      </c>
      <c r="F29" s="366"/>
      <c r="G29" s="366">
        <v>2</v>
      </c>
      <c r="H29" s="366"/>
      <c r="I29" s="253">
        <v>3</v>
      </c>
      <c r="J29" s="253">
        <v>4</v>
      </c>
      <c r="K29" s="254">
        <v>0</v>
      </c>
      <c r="L29" s="253">
        <v>16</v>
      </c>
      <c r="M29" s="359">
        <v>12012</v>
      </c>
      <c r="N29" s="360"/>
      <c r="O29" s="53"/>
      <c r="P29" s="53"/>
    </row>
    <row r="30" spans="1:16" ht="1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" t="s">
        <v>49</v>
      </c>
    </row>
    <row r="31" spans="1:16" ht="1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"/>
    </row>
    <row r="32" spans="1:16" ht="15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5" customHeight="1" thickBot="1" x14ac:dyDescent="0.2">
      <c r="A33" s="160" t="s">
        <v>244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09" t="s">
        <v>66</v>
      </c>
    </row>
    <row r="34" spans="1:14" ht="20.100000000000001" customHeight="1" thickBot="1" x14ac:dyDescent="0.2">
      <c r="A34" s="351" t="s">
        <v>2</v>
      </c>
      <c r="B34" s="351"/>
      <c r="C34" s="309" t="s">
        <v>67</v>
      </c>
      <c r="D34" s="309"/>
      <c r="E34" s="309" t="s">
        <v>68</v>
      </c>
      <c r="F34" s="309"/>
      <c r="G34" s="309" t="s">
        <v>69</v>
      </c>
      <c r="H34" s="309"/>
      <c r="I34" s="309" t="s">
        <v>70</v>
      </c>
      <c r="J34" s="309"/>
      <c r="K34" s="309"/>
      <c r="L34" s="361" t="s">
        <v>71</v>
      </c>
      <c r="M34" s="361"/>
      <c r="N34" s="361"/>
    </row>
    <row r="35" spans="1:14" ht="20.100000000000001" customHeight="1" x14ac:dyDescent="0.15">
      <c r="A35" s="351"/>
      <c r="B35" s="351"/>
      <c r="C35" s="309"/>
      <c r="D35" s="309"/>
      <c r="E35" s="309"/>
      <c r="F35" s="309"/>
      <c r="G35" s="309"/>
      <c r="H35" s="309"/>
      <c r="I35" s="309"/>
      <c r="J35" s="309"/>
      <c r="K35" s="309"/>
      <c r="L35" s="339" t="s">
        <v>72</v>
      </c>
      <c r="M35" s="339"/>
      <c r="N35" s="339"/>
    </row>
    <row r="36" spans="1:14" ht="21.95" customHeight="1" x14ac:dyDescent="0.15">
      <c r="A36" s="311" t="s">
        <v>314</v>
      </c>
      <c r="B36" s="312"/>
      <c r="C36" s="367">
        <v>46</v>
      </c>
      <c r="D36" s="368"/>
      <c r="E36" s="368">
        <v>161</v>
      </c>
      <c r="F36" s="368"/>
      <c r="G36" s="368">
        <v>449</v>
      </c>
      <c r="H36" s="368"/>
      <c r="I36" s="368">
        <v>47850</v>
      </c>
      <c r="J36" s="368"/>
      <c r="K36" s="368"/>
      <c r="L36" s="371">
        <v>7.9</v>
      </c>
      <c r="M36" s="371"/>
      <c r="N36" s="372"/>
    </row>
    <row r="37" spans="1:14" ht="21.95" customHeight="1" x14ac:dyDescent="0.15">
      <c r="A37" s="317" t="s">
        <v>295</v>
      </c>
      <c r="B37" s="318"/>
      <c r="C37" s="369">
        <v>29</v>
      </c>
      <c r="D37" s="370"/>
      <c r="E37" s="370">
        <v>100</v>
      </c>
      <c r="F37" s="370"/>
      <c r="G37" s="370">
        <v>259</v>
      </c>
      <c r="H37" s="370"/>
      <c r="I37" s="370">
        <v>86610</v>
      </c>
      <c r="J37" s="370"/>
      <c r="K37" s="370"/>
      <c r="L37" s="373">
        <v>12.5</v>
      </c>
      <c r="M37" s="373"/>
      <c r="N37" s="374"/>
    </row>
    <row r="38" spans="1:14" ht="21.95" customHeight="1" x14ac:dyDescent="0.15">
      <c r="A38" s="317" t="s">
        <v>301</v>
      </c>
      <c r="B38" s="318"/>
      <c r="C38" s="369">
        <v>37</v>
      </c>
      <c r="D38" s="370"/>
      <c r="E38" s="370">
        <v>126</v>
      </c>
      <c r="F38" s="370"/>
      <c r="G38" s="370">
        <v>352</v>
      </c>
      <c r="H38" s="370"/>
      <c r="I38" s="370">
        <v>146350</v>
      </c>
      <c r="J38" s="370"/>
      <c r="K38" s="370"/>
      <c r="L38" s="373">
        <v>9.9</v>
      </c>
      <c r="M38" s="373"/>
      <c r="N38" s="374"/>
    </row>
    <row r="39" spans="1:14" s="65" customFormat="1" ht="21.95" customHeight="1" x14ac:dyDescent="0.15">
      <c r="A39" s="332" t="s">
        <v>315</v>
      </c>
      <c r="B39" s="332"/>
      <c r="C39" s="329">
        <v>32</v>
      </c>
      <c r="D39" s="330"/>
      <c r="E39" s="331">
        <v>104</v>
      </c>
      <c r="F39" s="331"/>
      <c r="G39" s="331">
        <v>309</v>
      </c>
      <c r="H39" s="331"/>
      <c r="I39" s="331">
        <v>74380</v>
      </c>
      <c r="J39" s="331"/>
      <c r="K39" s="331"/>
      <c r="L39" s="378">
        <v>11.4</v>
      </c>
      <c r="M39" s="378"/>
      <c r="N39" s="379"/>
    </row>
    <row r="40" spans="1:14" s="65" customFormat="1" ht="21.95" customHeight="1" thickBot="1" x14ac:dyDescent="0.2">
      <c r="A40" s="342" t="s">
        <v>332</v>
      </c>
      <c r="B40" s="342"/>
      <c r="C40" s="377">
        <v>26</v>
      </c>
      <c r="D40" s="377"/>
      <c r="E40" s="375">
        <v>98</v>
      </c>
      <c r="F40" s="375"/>
      <c r="G40" s="375">
        <v>260</v>
      </c>
      <c r="H40" s="375"/>
      <c r="I40" s="375">
        <v>28820</v>
      </c>
      <c r="J40" s="375"/>
      <c r="K40" s="375"/>
      <c r="L40" s="376">
        <v>14</v>
      </c>
      <c r="M40" s="376"/>
      <c r="N40" s="376"/>
    </row>
    <row r="41" spans="1:14" ht="18" customHeight="1" x14ac:dyDescent="0.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1" t="s">
        <v>49</v>
      </c>
    </row>
    <row r="42" spans="1:14" ht="20.100000000000001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20.100000000000001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</sheetData>
  <sheetProtection selectLockedCells="1" selectUnlockedCells="1"/>
  <mergeCells count="114">
    <mergeCell ref="A39:B39"/>
    <mergeCell ref="C39:D39"/>
    <mergeCell ref="E39:F39"/>
    <mergeCell ref="G39:H39"/>
    <mergeCell ref="I40:K40"/>
    <mergeCell ref="L40:N40"/>
    <mergeCell ref="A40:B40"/>
    <mergeCell ref="C40:D40"/>
    <mergeCell ref="E40:F40"/>
    <mergeCell ref="G40:H40"/>
    <mergeCell ref="I39:K39"/>
    <mergeCell ref="L39:N39"/>
    <mergeCell ref="I36:K36"/>
    <mergeCell ref="L36:N36"/>
    <mergeCell ref="I37:K37"/>
    <mergeCell ref="L37:N37"/>
    <mergeCell ref="I38:K38"/>
    <mergeCell ref="L38:N38"/>
    <mergeCell ref="E38:F38"/>
    <mergeCell ref="G38:H38"/>
    <mergeCell ref="G37:H37"/>
    <mergeCell ref="A36:B36"/>
    <mergeCell ref="C36:D36"/>
    <mergeCell ref="E36:F36"/>
    <mergeCell ref="G36:H36"/>
    <mergeCell ref="A38:B38"/>
    <mergeCell ref="C38:D38"/>
    <mergeCell ref="A34:B35"/>
    <mergeCell ref="A37:B37"/>
    <mergeCell ref="C37:D37"/>
    <mergeCell ref="E37:F37"/>
    <mergeCell ref="C34:D35"/>
    <mergeCell ref="E34:F35"/>
    <mergeCell ref="G34:H35"/>
    <mergeCell ref="M28:N28"/>
    <mergeCell ref="M29:N29"/>
    <mergeCell ref="I34:K35"/>
    <mergeCell ref="L34:N34"/>
    <mergeCell ref="L35:N35"/>
    <mergeCell ref="A28:B28"/>
    <mergeCell ref="C28:D28"/>
    <mergeCell ref="E28:F28"/>
    <mergeCell ref="G28:H28"/>
    <mergeCell ref="A29:B29"/>
    <mergeCell ref="C29:D29"/>
    <mergeCell ref="E29:F29"/>
    <mergeCell ref="G29:H29"/>
    <mergeCell ref="M26:N26"/>
    <mergeCell ref="A27:B27"/>
    <mergeCell ref="C27:D27"/>
    <mergeCell ref="E27:F27"/>
    <mergeCell ref="G27:H27"/>
    <mergeCell ref="M27:N27"/>
    <mergeCell ref="A26:B26"/>
    <mergeCell ref="C26:D26"/>
    <mergeCell ref="E26:F26"/>
    <mergeCell ref="G26:H26"/>
    <mergeCell ref="M25:N25"/>
    <mergeCell ref="A23:B24"/>
    <mergeCell ref="C23:D24"/>
    <mergeCell ref="E23:F24"/>
    <mergeCell ref="G23:H23"/>
    <mergeCell ref="K23:K24"/>
    <mergeCell ref="A25:B25"/>
    <mergeCell ref="C25:D25"/>
    <mergeCell ref="E25:F25"/>
    <mergeCell ref="G25:H25"/>
    <mergeCell ref="M18:N18"/>
    <mergeCell ref="L23:L24"/>
    <mergeCell ref="M23:N23"/>
    <mergeCell ref="K18:L18"/>
    <mergeCell ref="M24:N24"/>
    <mergeCell ref="G24:H24"/>
    <mergeCell ref="A18:B18"/>
    <mergeCell ref="C18:D18"/>
    <mergeCell ref="E18:F18"/>
    <mergeCell ref="G18:H18"/>
    <mergeCell ref="I18:J18"/>
    <mergeCell ref="J23:J24"/>
    <mergeCell ref="K17:L17"/>
    <mergeCell ref="I17:J17"/>
    <mergeCell ref="M17:N17"/>
    <mergeCell ref="A16:B16"/>
    <mergeCell ref="C16:D16"/>
    <mergeCell ref="E16:F16"/>
    <mergeCell ref="G16:H16"/>
    <mergeCell ref="C17:D17"/>
    <mergeCell ref="E17:F17"/>
    <mergeCell ref="G17:H17"/>
    <mergeCell ref="A17:B17"/>
    <mergeCell ref="E15:F15"/>
    <mergeCell ref="G15:H15"/>
    <mergeCell ref="I15:J15"/>
    <mergeCell ref="A15:B15"/>
    <mergeCell ref="C15:D15"/>
    <mergeCell ref="C14:D14"/>
    <mergeCell ref="E14:F14"/>
    <mergeCell ref="M15:N15"/>
    <mergeCell ref="I16:J16"/>
    <mergeCell ref="K16:L16"/>
    <mergeCell ref="M16:N16"/>
    <mergeCell ref="K15:L15"/>
    <mergeCell ref="K14:L14"/>
    <mergeCell ref="M14:N14"/>
    <mergeCell ref="A13:B13"/>
    <mergeCell ref="C13:D13"/>
    <mergeCell ref="E13:F13"/>
    <mergeCell ref="G13:H13"/>
    <mergeCell ref="I13:J13"/>
    <mergeCell ref="K13:L13"/>
    <mergeCell ref="M13:N13"/>
    <mergeCell ref="A14:B14"/>
    <mergeCell ref="G14:H14"/>
    <mergeCell ref="I14:J1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8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view="pageBreakPreview" zoomScaleNormal="100" zoomScaleSheetLayoutView="100" workbookViewId="0">
      <selection activeCell="A2" sqref="A2"/>
    </sheetView>
  </sheetViews>
  <sheetFormatPr defaultRowHeight="15.95" customHeight="1" x14ac:dyDescent="0.15"/>
  <cols>
    <col min="1" max="1" width="4.140625" style="25" customWidth="1"/>
    <col min="2" max="2" width="5.85546875" style="25" customWidth="1"/>
    <col min="3" max="3" width="8.7109375" style="25" customWidth="1"/>
    <col min="4" max="17" width="6.85546875" style="25" customWidth="1"/>
    <col min="18" max="16384" width="9.140625" style="25"/>
  </cols>
  <sheetData>
    <row r="1" spans="1:17" ht="5.0999999999999996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N1" s="12"/>
      <c r="O1" s="11"/>
      <c r="P1" s="11"/>
      <c r="Q1" s="11"/>
    </row>
    <row r="2" spans="1:17" ht="15" customHeight="1" thickBot="1" x14ac:dyDescent="0.2">
      <c r="A2" s="87" t="s">
        <v>245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10"/>
      <c r="N2" s="87"/>
      <c r="O2" s="111" t="s">
        <v>8</v>
      </c>
      <c r="P2" s="11"/>
      <c r="Q2" s="11"/>
    </row>
    <row r="3" spans="1:17" ht="30" customHeight="1" x14ac:dyDescent="0.15">
      <c r="A3" s="389" t="s">
        <v>205</v>
      </c>
      <c r="B3" s="390"/>
      <c r="C3" s="390"/>
      <c r="D3" s="390"/>
      <c r="E3" s="391"/>
      <c r="F3" s="392" t="s">
        <v>296</v>
      </c>
      <c r="G3" s="391"/>
      <c r="H3" s="392" t="s">
        <v>298</v>
      </c>
      <c r="I3" s="391"/>
      <c r="J3" s="392" t="s">
        <v>299</v>
      </c>
      <c r="K3" s="391"/>
      <c r="L3" s="388" t="s">
        <v>300</v>
      </c>
      <c r="M3" s="388"/>
      <c r="N3" s="380" t="s">
        <v>324</v>
      </c>
      <c r="O3" s="381"/>
    </row>
    <row r="4" spans="1:17" ht="20.100000000000001" customHeight="1" x14ac:dyDescent="0.15">
      <c r="A4" s="393" t="s">
        <v>73</v>
      </c>
      <c r="B4" s="394"/>
      <c r="C4" s="394"/>
      <c r="D4" s="394"/>
      <c r="E4" s="395"/>
      <c r="F4" s="382">
        <f>SUM(F5:G24)</f>
        <v>46</v>
      </c>
      <c r="G4" s="382"/>
      <c r="H4" s="383">
        <f>SUM(H5:I24)</f>
        <v>29</v>
      </c>
      <c r="I4" s="383"/>
      <c r="J4" s="383">
        <f>SUM(J5:K24)</f>
        <v>37</v>
      </c>
      <c r="K4" s="383"/>
      <c r="L4" s="384">
        <f>SUM(L5:M24)</f>
        <v>32</v>
      </c>
      <c r="M4" s="385"/>
      <c r="N4" s="386">
        <f>SUM(N5:O24)</f>
        <v>26</v>
      </c>
      <c r="O4" s="386"/>
    </row>
    <row r="5" spans="1:17" ht="15" customHeight="1" x14ac:dyDescent="0.15">
      <c r="A5" s="163"/>
      <c r="B5" s="396" t="s">
        <v>74</v>
      </c>
      <c r="C5" s="396"/>
      <c r="D5" s="396"/>
      <c r="E5" s="397"/>
      <c r="F5" s="401">
        <v>2</v>
      </c>
      <c r="G5" s="402"/>
      <c r="H5" s="387">
        <v>0</v>
      </c>
      <c r="I5" s="387"/>
      <c r="J5" s="387">
        <v>1</v>
      </c>
      <c r="K5" s="387"/>
      <c r="L5" s="398">
        <v>1</v>
      </c>
      <c r="M5" s="398"/>
      <c r="N5" s="399">
        <v>1</v>
      </c>
      <c r="O5" s="400"/>
    </row>
    <row r="6" spans="1:17" ht="15" customHeight="1" x14ac:dyDescent="0.15">
      <c r="A6" s="163"/>
      <c r="B6" s="396" t="s">
        <v>75</v>
      </c>
      <c r="C6" s="396"/>
      <c r="D6" s="396"/>
      <c r="E6" s="397"/>
      <c r="F6" s="401">
        <v>2</v>
      </c>
      <c r="G6" s="402"/>
      <c r="H6" s="387">
        <v>1</v>
      </c>
      <c r="I6" s="387"/>
      <c r="J6" s="387">
        <v>1</v>
      </c>
      <c r="K6" s="387"/>
      <c r="L6" s="398">
        <v>0</v>
      </c>
      <c r="M6" s="398"/>
      <c r="N6" s="399">
        <v>0</v>
      </c>
      <c r="O6" s="400"/>
    </row>
    <row r="7" spans="1:17" ht="15" customHeight="1" x14ac:dyDescent="0.15">
      <c r="A7" s="163"/>
      <c r="B7" s="396" t="s">
        <v>76</v>
      </c>
      <c r="C7" s="396"/>
      <c r="D7" s="396"/>
      <c r="E7" s="397"/>
      <c r="F7" s="401">
        <v>1</v>
      </c>
      <c r="G7" s="402"/>
      <c r="H7" s="403">
        <v>2</v>
      </c>
      <c r="I7" s="403"/>
      <c r="J7" s="403">
        <v>1</v>
      </c>
      <c r="K7" s="403"/>
      <c r="L7" s="403">
        <v>1</v>
      </c>
      <c r="M7" s="403"/>
      <c r="N7" s="404">
        <v>2</v>
      </c>
      <c r="O7" s="405"/>
    </row>
    <row r="8" spans="1:17" ht="15" customHeight="1" x14ac:dyDescent="0.15">
      <c r="A8" s="163"/>
      <c r="B8" s="441" t="s">
        <v>77</v>
      </c>
      <c r="C8" s="441"/>
      <c r="D8" s="441"/>
      <c r="E8" s="442"/>
      <c r="F8" s="401">
        <v>5</v>
      </c>
      <c r="G8" s="402"/>
      <c r="H8" s="403">
        <v>3</v>
      </c>
      <c r="I8" s="403"/>
      <c r="J8" s="403">
        <v>3</v>
      </c>
      <c r="K8" s="403"/>
      <c r="L8" s="403">
        <v>2</v>
      </c>
      <c r="M8" s="403"/>
      <c r="N8" s="404">
        <v>4</v>
      </c>
      <c r="O8" s="405"/>
    </row>
    <row r="9" spans="1:17" ht="15" customHeight="1" x14ac:dyDescent="0.15">
      <c r="A9" s="163"/>
      <c r="B9" s="441" t="s">
        <v>78</v>
      </c>
      <c r="C9" s="441"/>
      <c r="D9" s="441"/>
      <c r="E9" s="442"/>
      <c r="F9" s="401">
        <v>2</v>
      </c>
      <c r="G9" s="402"/>
      <c r="H9" s="387">
        <v>0</v>
      </c>
      <c r="I9" s="387"/>
      <c r="J9" s="387">
        <v>2</v>
      </c>
      <c r="K9" s="387"/>
      <c r="L9" s="398">
        <v>2</v>
      </c>
      <c r="M9" s="398"/>
      <c r="N9" s="399">
        <v>1</v>
      </c>
      <c r="O9" s="400"/>
    </row>
    <row r="10" spans="1:17" ht="15" customHeight="1" x14ac:dyDescent="0.15">
      <c r="A10" s="163"/>
      <c r="B10" s="441" t="s">
        <v>79</v>
      </c>
      <c r="C10" s="441"/>
      <c r="D10" s="441"/>
      <c r="E10" s="442"/>
      <c r="F10" s="401">
        <v>6</v>
      </c>
      <c r="G10" s="402"/>
      <c r="H10" s="403">
        <v>2</v>
      </c>
      <c r="I10" s="403"/>
      <c r="J10" s="403">
        <v>1</v>
      </c>
      <c r="K10" s="403"/>
      <c r="L10" s="403">
        <v>5</v>
      </c>
      <c r="M10" s="403"/>
      <c r="N10" s="404">
        <v>3</v>
      </c>
      <c r="O10" s="405"/>
    </row>
    <row r="11" spans="1:17" ht="15" customHeight="1" x14ac:dyDescent="0.15">
      <c r="A11" s="163"/>
      <c r="B11" s="441" t="s">
        <v>80</v>
      </c>
      <c r="C11" s="441"/>
      <c r="D11" s="441"/>
      <c r="E11" s="442"/>
      <c r="F11" s="401">
        <v>2</v>
      </c>
      <c r="G11" s="402"/>
      <c r="H11" s="403">
        <v>1</v>
      </c>
      <c r="I11" s="403"/>
      <c r="J11" s="403">
        <v>3</v>
      </c>
      <c r="K11" s="403"/>
      <c r="L11" s="403">
        <v>5</v>
      </c>
      <c r="M11" s="403"/>
      <c r="N11" s="404">
        <v>1</v>
      </c>
      <c r="O11" s="405"/>
    </row>
    <row r="12" spans="1:17" ht="15" customHeight="1" x14ac:dyDescent="0.15">
      <c r="A12" s="163"/>
      <c r="B12" s="441" t="s">
        <v>81</v>
      </c>
      <c r="C12" s="441"/>
      <c r="D12" s="441"/>
      <c r="E12" s="442"/>
      <c r="F12" s="401">
        <v>2</v>
      </c>
      <c r="G12" s="402"/>
      <c r="H12" s="403">
        <v>1</v>
      </c>
      <c r="I12" s="403"/>
      <c r="J12" s="403">
        <v>6</v>
      </c>
      <c r="K12" s="403"/>
      <c r="L12" s="403">
        <v>2</v>
      </c>
      <c r="M12" s="403"/>
      <c r="N12" s="404">
        <v>2</v>
      </c>
      <c r="O12" s="405"/>
    </row>
    <row r="13" spans="1:17" ht="15" customHeight="1" x14ac:dyDescent="0.15">
      <c r="A13" s="163"/>
      <c r="B13" s="441" t="s">
        <v>82</v>
      </c>
      <c r="C13" s="441"/>
      <c r="D13" s="441"/>
      <c r="E13" s="442"/>
      <c r="F13" s="409">
        <v>0</v>
      </c>
      <c r="G13" s="387"/>
      <c r="H13" s="403">
        <v>1</v>
      </c>
      <c r="I13" s="403"/>
      <c r="J13" s="410">
        <v>0</v>
      </c>
      <c r="K13" s="410"/>
      <c r="L13" s="406">
        <v>0</v>
      </c>
      <c r="M13" s="406"/>
      <c r="N13" s="407">
        <v>0</v>
      </c>
      <c r="O13" s="408"/>
    </row>
    <row r="14" spans="1:17" ht="15" customHeight="1" x14ac:dyDescent="0.15">
      <c r="A14" s="163"/>
      <c r="B14" s="441" t="s">
        <v>83</v>
      </c>
      <c r="C14" s="441"/>
      <c r="D14" s="441"/>
      <c r="E14" s="442"/>
      <c r="F14" s="409">
        <v>0</v>
      </c>
      <c r="G14" s="387"/>
      <c r="H14" s="406">
        <v>0</v>
      </c>
      <c r="I14" s="406"/>
      <c r="J14" s="410">
        <v>1</v>
      </c>
      <c r="K14" s="410"/>
      <c r="L14" s="406">
        <v>0</v>
      </c>
      <c r="M14" s="406"/>
      <c r="N14" s="407">
        <v>0</v>
      </c>
      <c r="O14" s="408"/>
    </row>
    <row r="15" spans="1:17" ht="15" customHeight="1" x14ac:dyDescent="0.15">
      <c r="A15" s="163"/>
      <c r="B15" s="441" t="s">
        <v>84</v>
      </c>
      <c r="C15" s="441"/>
      <c r="D15" s="441"/>
      <c r="E15" s="442"/>
      <c r="F15" s="401">
        <v>2</v>
      </c>
      <c r="G15" s="402"/>
      <c r="H15" s="387">
        <v>1</v>
      </c>
      <c r="I15" s="387"/>
      <c r="J15" s="387">
        <v>3</v>
      </c>
      <c r="K15" s="387"/>
      <c r="L15" s="411">
        <v>4</v>
      </c>
      <c r="M15" s="411"/>
      <c r="N15" s="399">
        <v>0</v>
      </c>
      <c r="O15" s="400"/>
    </row>
    <row r="16" spans="1:17" ht="15" customHeight="1" x14ac:dyDescent="0.15">
      <c r="A16" s="163"/>
      <c r="B16" s="441" t="s">
        <v>85</v>
      </c>
      <c r="C16" s="441"/>
      <c r="D16" s="441"/>
      <c r="E16" s="442"/>
      <c r="F16" s="401">
        <v>4</v>
      </c>
      <c r="G16" s="402"/>
      <c r="H16" s="403">
        <v>4</v>
      </c>
      <c r="I16" s="403"/>
      <c r="J16" s="403">
        <v>4</v>
      </c>
      <c r="K16" s="403"/>
      <c r="L16" s="398">
        <v>0</v>
      </c>
      <c r="M16" s="398"/>
      <c r="N16" s="399">
        <v>3</v>
      </c>
      <c r="O16" s="400"/>
    </row>
    <row r="17" spans="1:17" ht="15" customHeight="1" x14ac:dyDescent="0.15">
      <c r="A17" s="163"/>
      <c r="B17" s="396" t="s">
        <v>86</v>
      </c>
      <c r="C17" s="396"/>
      <c r="D17" s="396"/>
      <c r="E17" s="397"/>
      <c r="F17" s="401">
        <v>3</v>
      </c>
      <c r="G17" s="402"/>
      <c r="H17" s="387">
        <v>0</v>
      </c>
      <c r="I17" s="387"/>
      <c r="J17" s="387">
        <v>0</v>
      </c>
      <c r="K17" s="387"/>
      <c r="L17" s="398">
        <v>1</v>
      </c>
      <c r="M17" s="398"/>
      <c r="N17" s="399">
        <v>2</v>
      </c>
      <c r="O17" s="400"/>
    </row>
    <row r="18" spans="1:17" ht="15" customHeight="1" x14ac:dyDescent="0.15">
      <c r="A18" s="163"/>
      <c r="B18" s="396" t="s">
        <v>87</v>
      </c>
      <c r="C18" s="396"/>
      <c r="D18" s="396"/>
      <c r="E18" s="397"/>
      <c r="F18" s="401">
        <v>1</v>
      </c>
      <c r="G18" s="402"/>
      <c r="H18" s="387">
        <v>4</v>
      </c>
      <c r="I18" s="387"/>
      <c r="J18" s="387">
        <v>1</v>
      </c>
      <c r="K18" s="387"/>
      <c r="L18" s="398">
        <v>0</v>
      </c>
      <c r="M18" s="398"/>
      <c r="N18" s="399">
        <v>0</v>
      </c>
      <c r="O18" s="400"/>
    </row>
    <row r="19" spans="1:17" ht="15" customHeight="1" x14ac:dyDescent="0.15">
      <c r="A19" s="163"/>
      <c r="B19" s="396" t="s">
        <v>88</v>
      </c>
      <c r="C19" s="396"/>
      <c r="D19" s="396"/>
      <c r="E19" s="397"/>
      <c r="F19" s="401">
        <v>2</v>
      </c>
      <c r="G19" s="402"/>
      <c r="H19" s="387">
        <v>3</v>
      </c>
      <c r="I19" s="387"/>
      <c r="J19" s="387">
        <v>3</v>
      </c>
      <c r="K19" s="387"/>
      <c r="L19" s="398">
        <v>5</v>
      </c>
      <c r="M19" s="398"/>
      <c r="N19" s="399">
        <v>3</v>
      </c>
      <c r="O19" s="400"/>
    </row>
    <row r="20" spans="1:17" ht="15" customHeight="1" x14ac:dyDescent="0.15">
      <c r="A20" s="163"/>
      <c r="B20" s="396" t="s">
        <v>89</v>
      </c>
      <c r="C20" s="396"/>
      <c r="D20" s="396"/>
      <c r="E20" s="397"/>
      <c r="F20" s="401">
        <v>5</v>
      </c>
      <c r="G20" s="402"/>
      <c r="H20" s="387">
        <v>2</v>
      </c>
      <c r="I20" s="387"/>
      <c r="J20" s="387">
        <v>1</v>
      </c>
      <c r="K20" s="387"/>
      <c r="L20" s="398">
        <v>2</v>
      </c>
      <c r="M20" s="398"/>
      <c r="N20" s="399">
        <v>3</v>
      </c>
      <c r="O20" s="400"/>
    </row>
    <row r="21" spans="1:17" ht="15" customHeight="1" x14ac:dyDescent="0.15">
      <c r="A21" s="163"/>
      <c r="B21" s="396" t="s">
        <v>90</v>
      </c>
      <c r="C21" s="396"/>
      <c r="D21" s="396"/>
      <c r="E21" s="397"/>
      <c r="F21" s="401">
        <v>1</v>
      </c>
      <c r="G21" s="402"/>
      <c r="H21" s="387">
        <v>1</v>
      </c>
      <c r="I21" s="387"/>
      <c r="J21" s="387">
        <v>0</v>
      </c>
      <c r="K21" s="387"/>
      <c r="L21" s="398">
        <v>1</v>
      </c>
      <c r="M21" s="398"/>
      <c r="N21" s="399">
        <v>0</v>
      </c>
      <c r="O21" s="400"/>
    </row>
    <row r="22" spans="1:17" ht="15" customHeight="1" x14ac:dyDescent="0.15">
      <c r="A22" s="163"/>
      <c r="B22" s="396" t="s">
        <v>91</v>
      </c>
      <c r="C22" s="396"/>
      <c r="D22" s="396"/>
      <c r="E22" s="397"/>
      <c r="F22" s="401">
        <v>3</v>
      </c>
      <c r="G22" s="402"/>
      <c r="H22" s="387">
        <v>0</v>
      </c>
      <c r="I22" s="387"/>
      <c r="J22" s="387">
        <v>2</v>
      </c>
      <c r="K22" s="387"/>
      <c r="L22" s="398">
        <v>0</v>
      </c>
      <c r="M22" s="398"/>
      <c r="N22" s="399">
        <v>1</v>
      </c>
      <c r="O22" s="400"/>
    </row>
    <row r="23" spans="1:17" ht="15" customHeight="1" x14ac:dyDescent="0.15">
      <c r="A23" s="163"/>
      <c r="B23" s="396" t="s">
        <v>92</v>
      </c>
      <c r="C23" s="396"/>
      <c r="D23" s="396"/>
      <c r="E23" s="397"/>
      <c r="F23" s="419">
        <v>0</v>
      </c>
      <c r="G23" s="398"/>
      <c r="H23" s="387">
        <v>3</v>
      </c>
      <c r="I23" s="387"/>
      <c r="J23" s="387">
        <v>2</v>
      </c>
      <c r="K23" s="387"/>
      <c r="L23" s="398">
        <v>1</v>
      </c>
      <c r="M23" s="398"/>
      <c r="N23" s="399">
        <v>0</v>
      </c>
      <c r="O23" s="400"/>
    </row>
    <row r="24" spans="1:17" ht="15" customHeight="1" thickBot="1" x14ac:dyDescent="0.2">
      <c r="A24" s="164"/>
      <c r="B24" s="439" t="s">
        <v>93</v>
      </c>
      <c r="C24" s="439"/>
      <c r="D24" s="439"/>
      <c r="E24" s="440"/>
      <c r="F24" s="412">
        <v>3</v>
      </c>
      <c r="G24" s="413"/>
      <c r="H24" s="414">
        <v>0</v>
      </c>
      <c r="I24" s="414"/>
      <c r="J24" s="415">
        <v>2</v>
      </c>
      <c r="K24" s="415"/>
      <c r="L24" s="416">
        <v>0</v>
      </c>
      <c r="M24" s="416"/>
      <c r="N24" s="417">
        <v>0</v>
      </c>
      <c r="O24" s="418"/>
    </row>
    <row r="25" spans="1:17" ht="15" customHeight="1" x14ac:dyDescent="0.15">
      <c r="A25" s="12"/>
      <c r="B25" s="12"/>
      <c r="C25" s="12"/>
      <c r="F25" s="12"/>
      <c r="G25" s="12"/>
      <c r="H25" s="12"/>
      <c r="J25" s="12"/>
      <c r="K25" s="12"/>
      <c r="L25" s="12"/>
      <c r="M25" s="12"/>
      <c r="N25" s="12"/>
      <c r="O25" s="11" t="s">
        <v>49</v>
      </c>
      <c r="P25" s="11"/>
      <c r="Q25" s="11"/>
    </row>
    <row r="26" spans="1:17" ht="15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5" customHeight="1" thickBot="1" x14ac:dyDescent="0.2">
      <c r="A27" s="165" t="s">
        <v>246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40"/>
      <c r="N27" s="141"/>
      <c r="O27" s="141" t="s">
        <v>8</v>
      </c>
      <c r="P27" s="11"/>
      <c r="Q27" s="11"/>
    </row>
    <row r="28" spans="1:17" ht="30" customHeight="1" x14ac:dyDescent="0.15">
      <c r="A28" s="389" t="s">
        <v>206</v>
      </c>
      <c r="B28" s="390"/>
      <c r="C28" s="390"/>
      <c r="D28" s="390"/>
      <c r="E28" s="391"/>
      <c r="F28" s="392" t="s">
        <v>296</v>
      </c>
      <c r="G28" s="391"/>
      <c r="H28" s="392" t="s">
        <v>313</v>
      </c>
      <c r="I28" s="391"/>
      <c r="J28" s="392" t="s">
        <v>299</v>
      </c>
      <c r="K28" s="422"/>
      <c r="L28" s="420" t="s">
        <v>300</v>
      </c>
      <c r="M28" s="421"/>
      <c r="N28" s="380" t="s">
        <v>324</v>
      </c>
      <c r="O28" s="381"/>
    </row>
    <row r="29" spans="1:17" ht="20.100000000000001" customHeight="1" x14ac:dyDescent="0.15">
      <c r="A29" s="393" t="s">
        <v>247</v>
      </c>
      <c r="B29" s="394"/>
      <c r="C29" s="394"/>
      <c r="D29" s="394"/>
      <c r="E29" s="395"/>
      <c r="F29" s="424">
        <f>SUM(F30:G41)</f>
        <v>46</v>
      </c>
      <c r="G29" s="424"/>
      <c r="H29" s="382">
        <f>SUM(H30:I41)</f>
        <v>29</v>
      </c>
      <c r="I29" s="382"/>
      <c r="J29" s="424">
        <f>SUM(J30:K41)</f>
        <v>37</v>
      </c>
      <c r="K29" s="424"/>
      <c r="L29" s="385">
        <f>SUM(L30:M41)</f>
        <v>32</v>
      </c>
      <c r="M29" s="385"/>
      <c r="N29" s="425">
        <f>SUM(N30:O41)</f>
        <v>26</v>
      </c>
      <c r="O29" s="425"/>
    </row>
    <row r="30" spans="1:17" ht="15" customHeight="1" x14ac:dyDescent="0.15">
      <c r="A30" s="163"/>
      <c r="B30" s="445" t="s">
        <v>248</v>
      </c>
      <c r="C30" s="445"/>
      <c r="D30" s="445"/>
      <c r="E30" s="446"/>
      <c r="F30" s="401">
        <v>7</v>
      </c>
      <c r="G30" s="402"/>
      <c r="H30" s="426">
        <v>2</v>
      </c>
      <c r="I30" s="426"/>
      <c r="J30" s="426">
        <v>2</v>
      </c>
      <c r="K30" s="426"/>
      <c r="L30" s="427">
        <v>1</v>
      </c>
      <c r="M30" s="427"/>
      <c r="N30" s="407">
        <v>0</v>
      </c>
      <c r="O30" s="408"/>
    </row>
    <row r="31" spans="1:17" ht="15" customHeight="1" x14ac:dyDescent="0.15">
      <c r="A31" s="163"/>
      <c r="B31" s="445" t="s">
        <v>249</v>
      </c>
      <c r="C31" s="445"/>
      <c r="D31" s="445"/>
      <c r="E31" s="446"/>
      <c r="F31" s="401">
        <v>2</v>
      </c>
      <c r="G31" s="402"/>
      <c r="H31" s="410">
        <v>0</v>
      </c>
      <c r="I31" s="410"/>
      <c r="J31" s="410">
        <v>4</v>
      </c>
      <c r="K31" s="410"/>
      <c r="L31" s="423">
        <v>2</v>
      </c>
      <c r="M31" s="423"/>
      <c r="N31" s="407">
        <v>0</v>
      </c>
      <c r="O31" s="408"/>
    </row>
    <row r="32" spans="1:17" ht="15" customHeight="1" x14ac:dyDescent="0.15">
      <c r="A32" s="163"/>
      <c r="B32" s="445" t="s">
        <v>250</v>
      </c>
      <c r="C32" s="445"/>
      <c r="D32" s="445"/>
      <c r="E32" s="446"/>
      <c r="F32" s="409">
        <v>2</v>
      </c>
      <c r="G32" s="387"/>
      <c r="H32" s="426">
        <v>1</v>
      </c>
      <c r="I32" s="426"/>
      <c r="J32" s="426">
        <v>2</v>
      </c>
      <c r="K32" s="426"/>
      <c r="L32" s="423">
        <v>0</v>
      </c>
      <c r="M32" s="423"/>
      <c r="N32" s="407">
        <v>3</v>
      </c>
      <c r="O32" s="408"/>
    </row>
    <row r="33" spans="1:17" ht="15" customHeight="1" x14ac:dyDescent="0.15">
      <c r="A33" s="163"/>
      <c r="B33" s="445" t="s">
        <v>251</v>
      </c>
      <c r="C33" s="445"/>
      <c r="D33" s="445"/>
      <c r="E33" s="446"/>
      <c r="F33" s="401">
        <v>1</v>
      </c>
      <c r="G33" s="402"/>
      <c r="H33" s="410">
        <v>0</v>
      </c>
      <c r="I33" s="410"/>
      <c r="J33" s="410">
        <v>2</v>
      </c>
      <c r="K33" s="410"/>
      <c r="L33" s="423">
        <v>3</v>
      </c>
      <c r="M33" s="423"/>
      <c r="N33" s="407">
        <v>0</v>
      </c>
      <c r="O33" s="408"/>
    </row>
    <row r="34" spans="1:17" ht="15" customHeight="1" x14ac:dyDescent="0.15">
      <c r="A34" s="163"/>
      <c r="B34" s="445" t="s">
        <v>252</v>
      </c>
      <c r="C34" s="445"/>
      <c r="D34" s="445"/>
      <c r="E34" s="446"/>
      <c r="F34" s="401">
        <v>2</v>
      </c>
      <c r="G34" s="402"/>
      <c r="H34" s="410">
        <v>0</v>
      </c>
      <c r="I34" s="410"/>
      <c r="J34" s="410">
        <v>2</v>
      </c>
      <c r="K34" s="410"/>
      <c r="L34" s="423">
        <v>4</v>
      </c>
      <c r="M34" s="423"/>
      <c r="N34" s="407">
        <v>5</v>
      </c>
      <c r="O34" s="408"/>
    </row>
    <row r="35" spans="1:17" ht="15" customHeight="1" x14ac:dyDescent="0.15">
      <c r="A35" s="163"/>
      <c r="B35" s="445" t="s">
        <v>253</v>
      </c>
      <c r="C35" s="445"/>
      <c r="D35" s="445"/>
      <c r="E35" s="446"/>
      <c r="F35" s="409">
        <v>3</v>
      </c>
      <c r="G35" s="387"/>
      <c r="H35" s="426">
        <v>6</v>
      </c>
      <c r="I35" s="426"/>
      <c r="J35" s="426">
        <v>5</v>
      </c>
      <c r="K35" s="426"/>
      <c r="L35" s="427">
        <v>4</v>
      </c>
      <c r="M35" s="427"/>
      <c r="N35" s="428">
        <v>3</v>
      </c>
      <c r="O35" s="429"/>
    </row>
    <row r="36" spans="1:17" ht="15" customHeight="1" x14ac:dyDescent="0.15">
      <c r="A36" s="163"/>
      <c r="B36" s="445" t="s">
        <v>254</v>
      </c>
      <c r="C36" s="445"/>
      <c r="D36" s="445"/>
      <c r="E36" s="446"/>
      <c r="F36" s="401">
        <v>5</v>
      </c>
      <c r="G36" s="402"/>
      <c r="H36" s="426">
        <v>3</v>
      </c>
      <c r="I36" s="426"/>
      <c r="J36" s="426">
        <v>1</v>
      </c>
      <c r="K36" s="426"/>
      <c r="L36" s="427">
        <v>1</v>
      </c>
      <c r="M36" s="427"/>
      <c r="N36" s="428">
        <v>3</v>
      </c>
      <c r="O36" s="429"/>
    </row>
    <row r="37" spans="1:17" ht="15" customHeight="1" x14ac:dyDescent="0.15">
      <c r="A37" s="163"/>
      <c r="B37" s="445" t="s">
        <v>255</v>
      </c>
      <c r="C37" s="445"/>
      <c r="D37" s="445"/>
      <c r="E37" s="446"/>
      <c r="F37" s="401">
        <v>2</v>
      </c>
      <c r="G37" s="402"/>
      <c r="H37" s="426">
        <v>4</v>
      </c>
      <c r="I37" s="426"/>
      <c r="J37" s="426">
        <v>2</v>
      </c>
      <c r="K37" s="426"/>
      <c r="L37" s="427">
        <v>1</v>
      </c>
      <c r="M37" s="427"/>
      <c r="N37" s="428">
        <v>3</v>
      </c>
      <c r="O37" s="429"/>
    </row>
    <row r="38" spans="1:17" ht="15" customHeight="1" x14ac:dyDescent="0.15">
      <c r="A38" s="163"/>
      <c r="B38" s="445" t="s">
        <v>256</v>
      </c>
      <c r="C38" s="445"/>
      <c r="D38" s="445"/>
      <c r="E38" s="446"/>
      <c r="F38" s="409">
        <v>7</v>
      </c>
      <c r="G38" s="387"/>
      <c r="H38" s="426">
        <v>4</v>
      </c>
      <c r="I38" s="426"/>
      <c r="J38" s="426">
        <v>3</v>
      </c>
      <c r="K38" s="426"/>
      <c r="L38" s="411">
        <v>10</v>
      </c>
      <c r="M38" s="411"/>
      <c r="N38" s="428">
        <v>4</v>
      </c>
      <c r="O38" s="429"/>
    </row>
    <row r="39" spans="1:17" ht="15" customHeight="1" x14ac:dyDescent="0.15">
      <c r="A39" s="163"/>
      <c r="B39" s="445" t="s">
        <v>257</v>
      </c>
      <c r="C39" s="445"/>
      <c r="D39" s="445"/>
      <c r="E39" s="446"/>
      <c r="F39" s="401">
        <v>4</v>
      </c>
      <c r="G39" s="402"/>
      <c r="H39" s="426">
        <v>4</v>
      </c>
      <c r="I39" s="426"/>
      <c r="J39" s="426">
        <v>8</v>
      </c>
      <c r="K39" s="426"/>
      <c r="L39" s="426">
        <v>1</v>
      </c>
      <c r="M39" s="426"/>
      <c r="N39" s="428">
        <v>3</v>
      </c>
      <c r="O39" s="429"/>
    </row>
    <row r="40" spans="1:17" ht="15" customHeight="1" x14ac:dyDescent="0.15">
      <c r="A40" s="163"/>
      <c r="B40" s="445" t="s">
        <v>258</v>
      </c>
      <c r="C40" s="445"/>
      <c r="D40" s="445"/>
      <c r="E40" s="446"/>
      <c r="F40" s="409">
        <v>6</v>
      </c>
      <c r="G40" s="387"/>
      <c r="H40" s="426">
        <v>3</v>
      </c>
      <c r="I40" s="426"/>
      <c r="J40" s="426">
        <v>3</v>
      </c>
      <c r="K40" s="426"/>
      <c r="L40" s="426">
        <v>4</v>
      </c>
      <c r="M40" s="426"/>
      <c r="N40" s="428">
        <v>2</v>
      </c>
      <c r="O40" s="429"/>
    </row>
    <row r="41" spans="1:17" ht="15" customHeight="1" thickBot="1" x14ac:dyDescent="0.2">
      <c r="A41" s="164"/>
      <c r="B41" s="443" t="s">
        <v>259</v>
      </c>
      <c r="C41" s="443"/>
      <c r="D41" s="443"/>
      <c r="E41" s="444"/>
      <c r="F41" s="412">
        <v>5</v>
      </c>
      <c r="G41" s="413"/>
      <c r="H41" s="438">
        <v>2</v>
      </c>
      <c r="I41" s="438"/>
      <c r="J41" s="438">
        <v>3</v>
      </c>
      <c r="K41" s="438"/>
      <c r="L41" s="438">
        <v>1</v>
      </c>
      <c r="M41" s="438"/>
      <c r="N41" s="436">
        <v>0</v>
      </c>
      <c r="O41" s="437"/>
    </row>
    <row r="42" spans="1:17" ht="15" customHeight="1" x14ac:dyDescent="0.15">
      <c r="A42" s="12"/>
      <c r="B42" s="12"/>
      <c r="C42" s="12"/>
      <c r="F42" s="12"/>
      <c r="G42" s="12"/>
      <c r="H42" s="12"/>
      <c r="I42" s="12"/>
      <c r="J42" s="12"/>
      <c r="K42" s="12"/>
      <c r="L42" s="12"/>
      <c r="M42" s="12"/>
      <c r="N42" s="152"/>
      <c r="O42" s="153" t="s">
        <v>49</v>
      </c>
      <c r="P42" s="11"/>
      <c r="Q42" s="11"/>
    </row>
    <row r="43" spans="1:17" ht="1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ht="15" customHeight="1" thickBot="1" x14ac:dyDescent="0.2">
      <c r="A44" s="165" t="s">
        <v>310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41" t="s">
        <v>16</v>
      </c>
      <c r="P44" s="11"/>
      <c r="Q44" s="11"/>
    </row>
    <row r="45" spans="1:17" ht="30" customHeight="1" x14ac:dyDescent="0.15">
      <c r="A45" s="389" t="s">
        <v>94</v>
      </c>
      <c r="B45" s="391"/>
      <c r="C45" s="166" t="s">
        <v>95</v>
      </c>
      <c r="D45" s="166" t="s">
        <v>37</v>
      </c>
      <c r="E45" s="166" t="s">
        <v>38</v>
      </c>
      <c r="F45" s="166" t="s">
        <v>39</v>
      </c>
      <c r="G45" s="166" t="s">
        <v>40</v>
      </c>
      <c r="H45" s="166" t="s">
        <v>41</v>
      </c>
      <c r="I45" s="166" t="s">
        <v>42</v>
      </c>
      <c r="J45" s="166" t="s">
        <v>43</v>
      </c>
      <c r="K45" s="166" t="s">
        <v>44</v>
      </c>
      <c r="L45" s="166" t="s">
        <v>45</v>
      </c>
      <c r="M45" s="166" t="s">
        <v>46</v>
      </c>
      <c r="N45" s="166" t="s">
        <v>47</v>
      </c>
      <c r="O45" s="167" t="s">
        <v>48</v>
      </c>
      <c r="P45" s="96"/>
      <c r="Q45" s="96"/>
    </row>
    <row r="46" spans="1:17" ht="15" customHeight="1" x14ac:dyDescent="0.15">
      <c r="A46" s="434" t="s">
        <v>296</v>
      </c>
      <c r="B46" s="435"/>
      <c r="C46" s="183">
        <f>SUM(D46,E46,F46,G46,H46,I46,J46,K46,L46,M46,N46,O46,)</f>
        <v>439</v>
      </c>
      <c r="D46" s="193">
        <v>63</v>
      </c>
      <c r="E46" s="193">
        <v>57</v>
      </c>
      <c r="F46" s="193">
        <v>52</v>
      </c>
      <c r="G46" s="193">
        <v>27</v>
      </c>
      <c r="H46" s="193">
        <v>30</v>
      </c>
      <c r="I46" s="193">
        <v>48</v>
      </c>
      <c r="J46" s="193">
        <v>23</v>
      </c>
      <c r="K46" s="193">
        <v>47</v>
      </c>
      <c r="L46" s="193">
        <v>51</v>
      </c>
      <c r="M46" s="193">
        <v>7</v>
      </c>
      <c r="N46" s="193">
        <v>34</v>
      </c>
      <c r="O46" s="149">
        <v>0</v>
      </c>
      <c r="P46" s="9"/>
      <c r="Q46" s="9"/>
    </row>
    <row r="47" spans="1:17" ht="15" customHeight="1" x14ac:dyDescent="0.15">
      <c r="A47" s="432" t="s">
        <v>302</v>
      </c>
      <c r="B47" s="433"/>
      <c r="C47" s="184">
        <f>SUM(D47,E47,F47,G47,H47,I47,J47,K47,L47,M47,N47,O47,)</f>
        <v>259</v>
      </c>
      <c r="D47" s="193">
        <v>18</v>
      </c>
      <c r="E47" s="193">
        <v>27</v>
      </c>
      <c r="F47" s="193">
        <v>48</v>
      </c>
      <c r="G47" s="193">
        <v>31</v>
      </c>
      <c r="H47" s="193">
        <v>31</v>
      </c>
      <c r="I47" s="193">
        <v>19</v>
      </c>
      <c r="J47" s="193">
        <v>23</v>
      </c>
      <c r="K47" s="193">
        <v>42</v>
      </c>
      <c r="L47" s="193">
        <v>3</v>
      </c>
      <c r="M47" s="193">
        <v>17</v>
      </c>
      <c r="N47" s="193">
        <v>0</v>
      </c>
      <c r="O47" s="149">
        <v>0</v>
      </c>
      <c r="P47" s="9"/>
      <c r="Q47" s="9"/>
    </row>
    <row r="48" spans="1:17" ht="15" customHeight="1" x14ac:dyDescent="0.15">
      <c r="A48" s="432" t="s">
        <v>301</v>
      </c>
      <c r="B48" s="433"/>
      <c r="C48" s="184">
        <f>SUM(D48,E48,F48,G48,H48,I48,J48,K48,L48,M48,N48,O48,)</f>
        <v>352</v>
      </c>
      <c r="D48" s="193">
        <v>60</v>
      </c>
      <c r="E48" s="193">
        <v>0</v>
      </c>
      <c r="F48" s="193">
        <v>58</v>
      </c>
      <c r="G48" s="193">
        <v>40</v>
      </c>
      <c r="H48" s="193">
        <v>23</v>
      </c>
      <c r="I48" s="193">
        <v>20</v>
      </c>
      <c r="J48" s="193">
        <v>60</v>
      </c>
      <c r="K48" s="193">
        <v>33</v>
      </c>
      <c r="L48" s="193">
        <v>6</v>
      </c>
      <c r="M48" s="193">
        <v>25</v>
      </c>
      <c r="N48" s="193">
        <v>25</v>
      </c>
      <c r="O48" s="149">
        <v>2</v>
      </c>
      <c r="P48" s="9"/>
      <c r="Q48" s="9"/>
    </row>
    <row r="49" spans="1:17" ht="15" customHeight="1" x14ac:dyDescent="0.15">
      <c r="A49" s="432" t="s">
        <v>315</v>
      </c>
      <c r="B49" s="433"/>
      <c r="C49" s="255">
        <f>SUM(D49,E49,F49,G49,H49,I49,J49,K49,L49,M49,N49,O49,)</f>
        <v>309</v>
      </c>
      <c r="D49" s="256">
        <v>2</v>
      </c>
      <c r="E49" s="256">
        <v>26</v>
      </c>
      <c r="F49" s="256">
        <v>6</v>
      </c>
      <c r="G49" s="256">
        <v>23</v>
      </c>
      <c r="H49" s="256">
        <v>6</v>
      </c>
      <c r="I49" s="256">
        <v>0</v>
      </c>
      <c r="J49" s="256">
        <v>33</v>
      </c>
      <c r="K49" s="256">
        <v>6</v>
      </c>
      <c r="L49" s="256">
        <v>5</v>
      </c>
      <c r="M49" s="256">
        <v>36</v>
      </c>
      <c r="N49" s="257">
        <v>51</v>
      </c>
      <c r="O49" s="258">
        <v>115</v>
      </c>
      <c r="P49" s="9"/>
      <c r="Q49" s="9"/>
    </row>
    <row r="50" spans="1:17" ht="15" customHeight="1" thickBot="1" x14ac:dyDescent="0.2">
      <c r="A50" s="430" t="s">
        <v>332</v>
      </c>
      <c r="B50" s="431"/>
      <c r="C50" s="259">
        <f>SUM(D50,E50,F50,G50,H50,I50,J50,K50,L50,M50,N50,O50,)</f>
        <v>260</v>
      </c>
      <c r="D50" s="260">
        <v>16</v>
      </c>
      <c r="E50" s="260">
        <v>6</v>
      </c>
      <c r="F50" s="260">
        <v>27</v>
      </c>
      <c r="G50" s="260">
        <v>3</v>
      </c>
      <c r="H50" s="260">
        <v>35</v>
      </c>
      <c r="I50" s="260">
        <v>42</v>
      </c>
      <c r="J50" s="260">
        <v>55</v>
      </c>
      <c r="K50" s="260">
        <v>0</v>
      </c>
      <c r="L50" s="260">
        <v>2</v>
      </c>
      <c r="M50" s="260">
        <v>5</v>
      </c>
      <c r="N50" s="260">
        <v>42</v>
      </c>
      <c r="O50" s="261">
        <v>27</v>
      </c>
      <c r="P50" s="9"/>
      <c r="Q50" s="9"/>
    </row>
    <row r="51" spans="1:17" ht="15" customHeight="1" x14ac:dyDescent="0.15">
      <c r="A51" s="68"/>
      <c r="B51" s="68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 t="s">
        <v>49</v>
      </c>
      <c r="O51" s="12"/>
      <c r="P51" s="12"/>
      <c r="Q51" s="12"/>
    </row>
    <row r="52" spans="1:17" ht="15.95" customHeight="1" x14ac:dyDescent="0.15">
      <c r="A52" s="65"/>
      <c r="B52" s="65"/>
    </row>
  </sheetData>
  <sheetProtection selectLockedCells="1" selectUnlockedCells="1"/>
  <mergeCells count="222">
    <mergeCell ref="B7:E7"/>
    <mergeCell ref="B41:E41"/>
    <mergeCell ref="B40:E40"/>
    <mergeCell ref="B39:E39"/>
    <mergeCell ref="B38:E38"/>
    <mergeCell ref="B6:E6"/>
    <mergeCell ref="B11:E11"/>
    <mergeCell ref="B14:E14"/>
    <mergeCell ref="B13:E13"/>
    <mergeCell ref="B12:E12"/>
    <mergeCell ref="B8:E8"/>
    <mergeCell ref="B37:E37"/>
    <mergeCell ref="B36:E36"/>
    <mergeCell ref="B18:E18"/>
    <mergeCell ref="B32:E32"/>
    <mergeCell ref="B34:E34"/>
    <mergeCell ref="B33:E33"/>
    <mergeCell ref="B30:E30"/>
    <mergeCell ref="B35:E35"/>
    <mergeCell ref="B31:E31"/>
    <mergeCell ref="B22:E22"/>
    <mergeCell ref="B10:E10"/>
    <mergeCell ref="B9:E9"/>
    <mergeCell ref="B21:E21"/>
    <mergeCell ref="B20:E20"/>
    <mergeCell ref="B19:E19"/>
    <mergeCell ref="B17:E17"/>
    <mergeCell ref="A29:E29"/>
    <mergeCell ref="B24:E24"/>
    <mergeCell ref="B23:E23"/>
    <mergeCell ref="A28:E28"/>
    <mergeCell ref="B16:E16"/>
    <mergeCell ref="B15:E15"/>
    <mergeCell ref="F40:G40"/>
    <mergeCell ref="H40:I40"/>
    <mergeCell ref="J40:K40"/>
    <mergeCell ref="L40:M40"/>
    <mergeCell ref="N38:O38"/>
    <mergeCell ref="A45:B45"/>
    <mergeCell ref="A50:B50"/>
    <mergeCell ref="A49:B49"/>
    <mergeCell ref="A48:B48"/>
    <mergeCell ref="A47:B47"/>
    <mergeCell ref="A46:B46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F24:G24"/>
    <mergeCell ref="H24:I24"/>
    <mergeCell ref="J24:K24"/>
    <mergeCell ref="L24:M24"/>
    <mergeCell ref="N24:O24"/>
    <mergeCell ref="F23:G23"/>
    <mergeCell ref="H23:I23"/>
    <mergeCell ref="J23:K23"/>
    <mergeCell ref="N28:O28"/>
    <mergeCell ref="L28:M28"/>
    <mergeCell ref="F28:G28"/>
    <mergeCell ref="H28:I28"/>
    <mergeCell ref="J28:K28"/>
    <mergeCell ref="F22:G22"/>
    <mergeCell ref="H22:I22"/>
    <mergeCell ref="J22:K22"/>
    <mergeCell ref="L22:M22"/>
    <mergeCell ref="N22:O22"/>
    <mergeCell ref="F21:G21"/>
    <mergeCell ref="H21:I21"/>
    <mergeCell ref="J21:K21"/>
    <mergeCell ref="L23:M23"/>
    <mergeCell ref="N23:O23"/>
    <mergeCell ref="F20:G20"/>
    <mergeCell ref="H20:I20"/>
    <mergeCell ref="J20:K20"/>
    <mergeCell ref="L20:M20"/>
    <mergeCell ref="N20:O20"/>
    <mergeCell ref="F19:G19"/>
    <mergeCell ref="H19:I19"/>
    <mergeCell ref="J19:K19"/>
    <mergeCell ref="L21:M21"/>
    <mergeCell ref="N21:O21"/>
    <mergeCell ref="F18:G18"/>
    <mergeCell ref="H18:I18"/>
    <mergeCell ref="J18:K18"/>
    <mergeCell ref="L18:M18"/>
    <mergeCell ref="N18:O18"/>
    <mergeCell ref="F17:G17"/>
    <mergeCell ref="H17:I17"/>
    <mergeCell ref="J17:K17"/>
    <mergeCell ref="L19:M19"/>
    <mergeCell ref="N19:O19"/>
    <mergeCell ref="F16:G16"/>
    <mergeCell ref="H16:I16"/>
    <mergeCell ref="J16:K16"/>
    <mergeCell ref="L16:M16"/>
    <mergeCell ref="N16:O16"/>
    <mergeCell ref="F15:G15"/>
    <mergeCell ref="H15:I15"/>
    <mergeCell ref="J15:K15"/>
    <mergeCell ref="L17:M17"/>
    <mergeCell ref="N17:O17"/>
    <mergeCell ref="F14:G14"/>
    <mergeCell ref="H14:I14"/>
    <mergeCell ref="J14:K14"/>
    <mergeCell ref="L14:M14"/>
    <mergeCell ref="N14:O14"/>
    <mergeCell ref="F13:G13"/>
    <mergeCell ref="H13:I13"/>
    <mergeCell ref="J13:K13"/>
    <mergeCell ref="L15:M15"/>
    <mergeCell ref="N15:O15"/>
    <mergeCell ref="F12:G12"/>
    <mergeCell ref="H12:I12"/>
    <mergeCell ref="J12:K12"/>
    <mergeCell ref="L12:M12"/>
    <mergeCell ref="N12:O12"/>
    <mergeCell ref="F11:G11"/>
    <mergeCell ref="H11:I11"/>
    <mergeCell ref="J11:K11"/>
    <mergeCell ref="L13:M13"/>
    <mergeCell ref="N13:O13"/>
    <mergeCell ref="F10:G10"/>
    <mergeCell ref="H10:I10"/>
    <mergeCell ref="J10:K10"/>
    <mergeCell ref="L10:M10"/>
    <mergeCell ref="N10:O10"/>
    <mergeCell ref="F9:G9"/>
    <mergeCell ref="H9:I9"/>
    <mergeCell ref="J9:K9"/>
    <mergeCell ref="L11:M11"/>
    <mergeCell ref="N11:O11"/>
    <mergeCell ref="F8:G8"/>
    <mergeCell ref="H8:I8"/>
    <mergeCell ref="J8:K8"/>
    <mergeCell ref="L8:M8"/>
    <mergeCell ref="N8:O8"/>
    <mergeCell ref="F7:G7"/>
    <mergeCell ref="H7:I7"/>
    <mergeCell ref="J7:K7"/>
    <mergeCell ref="L9:M9"/>
    <mergeCell ref="N9:O9"/>
    <mergeCell ref="F6:G6"/>
    <mergeCell ref="H6:I6"/>
    <mergeCell ref="J6:K6"/>
    <mergeCell ref="L6:M6"/>
    <mergeCell ref="N6:O6"/>
    <mergeCell ref="F5:G5"/>
    <mergeCell ref="H5:I5"/>
    <mergeCell ref="L7:M7"/>
    <mergeCell ref="N7:O7"/>
    <mergeCell ref="N3:O3"/>
    <mergeCell ref="F4:G4"/>
    <mergeCell ref="H4:I4"/>
    <mergeCell ref="J4:K4"/>
    <mergeCell ref="L4:M4"/>
    <mergeCell ref="N4:O4"/>
    <mergeCell ref="J5:K5"/>
    <mergeCell ref="L3:M3"/>
    <mergeCell ref="A3:E3"/>
    <mergeCell ref="F3:G3"/>
    <mergeCell ref="H3:I3"/>
    <mergeCell ref="J3:K3"/>
    <mergeCell ref="A4:E4"/>
    <mergeCell ref="B5:E5"/>
    <mergeCell ref="L5:M5"/>
    <mergeCell ref="N5:O5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9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Normal="100" zoomScaleSheetLayoutView="100" workbookViewId="0">
      <selection activeCell="A2" sqref="A2"/>
    </sheetView>
  </sheetViews>
  <sheetFormatPr defaultRowHeight="18.95" customHeight="1" x14ac:dyDescent="0.15"/>
  <cols>
    <col min="1" max="1" width="13.7109375" style="12" customWidth="1"/>
    <col min="2" max="2" width="9.28515625" style="12" customWidth="1"/>
    <col min="3" max="5" width="6.7109375" style="12" customWidth="1"/>
    <col min="6" max="6" width="7" style="12" customWidth="1"/>
    <col min="7" max="8" width="6.7109375" style="12" customWidth="1"/>
    <col min="9" max="9" width="7" style="12" customWidth="1"/>
    <col min="10" max="11" width="6.7109375" style="12" customWidth="1"/>
    <col min="12" max="12" width="9.7109375" style="12" bestFit="1" customWidth="1"/>
    <col min="13" max="13" width="7" style="12" customWidth="1"/>
    <col min="14" max="16384" width="9.140625" style="12"/>
  </cols>
  <sheetData>
    <row r="1" spans="1:13" ht="5.0999999999999996" customHeight="1" x14ac:dyDescent="0.15">
      <c r="A1" s="53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1"/>
    </row>
    <row r="2" spans="1:13" ht="15" customHeight="1" thickBot="1" x14ac:dyDescent="0.2">
      <c r="A2" s="12" t="s">
        <v>203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11" t="s">
        <v>16</v>
      </c>
    </row>
    <row r="3" spans="1:13" ht="20.100000000000001" customHeight="1" thickBot="1" x14ac:dyDescent="0.2">
      <c r="A3" s="351" t="s">
        <v>96</v>
      </c>
      <c r="B3" s="309" t="s">
        <v>97</v>
      </c>
      <c r="C3" s="309" t="s">
        <v>98</v>
      </c>
      <c r="D3" s="123" t="s">
        <v>99</v>
      </c>
      <c r="E3" s="123" t="s">
        <v>100</v>
      </c>
      <c r="F3" s="123" t="s">
        <v>101</v>
      </c>
      <c r="G3" s="123" t="s">
        <v>102</v>
      </c>
      <c r="H3" s="123" t="s">
        <v>103</v>
      </c>
      <c r="I3" s="123" t="s">
        <v>104</v>
      </c>
      <c r="J3" s="309" t="s">
        <v>105</v>
      </c>
      <c r="K3" s="123" t="s">
        <v>106</v>
      </c>
      <c r="L3" s="309" t="s">
        <v>107</v>
      </c>
      <c r="M3" s="310" t="s">
        <v>25</v>
      </c>
    </row>
    <row r="4" spans="1:13" ht="20.100000000000001" customHeight="1" x14ac:dyDescent="0.15">
      <c r="A4" s="351"/>
      <c r="B4" s="309"/>
      <c r="C4" s="309"/>
      <c r="D4" s="124" t="s">
        <v>108</v>
      </c>
      <c r="E4" s="124" t="s">
        <v>109</v>
      </c>
      <c r="F4" s="124" t="s">
        <v>109</v>
      </c>
      <c r="G4" s="124" t="s">
        <v>108</v>
      </c>
      <c r="H4" s="124" t="s">
        <v>110</v>
      </c>
      <c r="I4" s="124" t="s">
        <v>111</v>
      </c>
      <c r="J4" s="309"/>
      <c r="K4" s="124" t="s">
        <v>112</v>
      </c>
      <c r="L4" s="309"/>
      <c r="M4" s="310"/>
    </row>
    <row r="5" spans="1:13" ht="20.100000000000001" customHeight="1" x14ac:dyDescent="0.15">
      <c r="A5" s="201" t="s">
        <v>321</v>
      </c>
      <c r="B5" s="186">
        <f>SUM(C5:M5)</f>
        <v>4245</v>
      </c>
      <c r="C5" s="150">
        <v>4</v>
      </c>
      <c r="D5" s="150">
        <v>3</v>
      </c>
      <c r="E5" s="150">
        <v>3</v>
      </c>
      <c r="F5" s="150">
        <v>445</v>
      </c>
      <c r="G5" s="150">
        <v>23</v>
      </c>
      <c r="H5" s="150">
        <v>35</v>
      </c>
      <c r="I5" s="150">
        <v>545</v>
      </c>
      <c r="J5" s="150">
        <v>31</v>
      </c>
      <c r="K5" s="150">
        <v>52</v>
      </c>
      <c r="L5" s="150">
        <v>2527</v>
      </c>
      <c r="M5" s="151">
        <v>577</v>
      </c>
    </row>
    <row r="6" spans="1:13" ht="20.100000000000001" customHeight="1" x14ac:dyDescent="0.15">
      <c r="A6" s="127" t="s">
        <v>297</v>
      </c>
      <c r="B6" s="185">
        <f>SUM(C6:M6)</f>
        <v>4179</v>
      </c>
      <c r="C6" s="150">
        <v>0</v>
      </c>
      <c r="D6" s="150">
        <v>7</v>
      </c>
      <c r="E6" s="150">
        <v>2</v>
      </c>
      <c r="F6" s="150">
        <v>474</v>
      </c>
      <c r="G6" s="150">
        <v>25</v>
      </c>
      <c r="H6" s="150">
        <v>25</v>
      </c>
      <c r="I6" s="150">
        <v>559</v>
      </c>
      <c r="J6" s="150">
        <v>28</v>
      </c>
      <c r="K6" s="150">
        <v>37</v>
      </c>
      <c r="L6" s="150">
        <v>2480</v>
      </c>
      <c r="M6" s="151">
        <v>542</v>
      </c>
    </row>
    <row r="7" spans="1:13" ht="20.100000000000001" customHeight="1" x14ac:dyDescent="0.15">
      <c r="A7" s="127" t="s">
        <v>303</v>
      </c>
      <c r="B7" s="185">
        <f>SUM(C7:M7)</f>
        <v>4223</v>
      </c>
      <c r="C7" s="150">
        <v>4</v>
      </c>
      <c r="D7" s="150">
        <v>0</v>
      </c>
      <c r="E7" s="150">
        <v>3</v>
      </c>
      <c r="F7" s="150">
        <v>511</v>
      </c>
      <c r="G7" s="150">
        <v>31</v>
      </c>
      <c r="H7" s="150">
        <v>30</v>
      </c>
      <c r="I7" s="150">
        <v>565</v>
      </c>
      <c r="J7" s="150">
        <v>31</v>
      </c>
      <c r="K7" s="150">
        <v>47</v>
      </c>
      <c r="L7" s="150">
        <v>2458</v>
      </c>
      <c r="M7" s="151">
        <v>543</v>
      </c>
    </row>
    <row r="8" spans="1:13" ht="20.100000000000001" customHeight="1" x14ac:dyDescent="0.15">
      <c r="A8" s="201" t="s">
        <v>322</v>
      </c>
      <c r="B8" s="185">
        <f>SUM(C8:M8)</f>
        <v>4445</v>
      </c>
      <c r="C8" s="150">
        <v>7</v>
      </c>
      <c r="D8" s="150">
        <v>3</v>
      </c>
      <c r="E8" s="150">
        <v>4</v>
      </c>
      <c r="F8" s="150">
        <v>421</v>
      </c>
      <c r="G8" s="150">
        <v>34</v>
      </c>
      <c r="H8" s="150">
        <v>40</v>
      </c>
      <c r="I8" s="150">
        <v>593</v>
      </c>
      <c r="J8" s="150">
        <v>31</v>
      </c>
      <c r="K8" s="150">
        <v>42</v>
      </c>
      <c r="L8" s="150">
        <v>2681</v>
      </c>
      <c r="M8" s="151">
        <v>589</v>
      </c>
    </row>
    <row r="9" spans="1:13" ht="20.100000000000001" customHeight="1" thickBot="1" x14ac:dyDescent="0.2">
      <c r="A9" s="202" t="s">
        <v>328</v>
      </c>
      <c r="B9" s="203">
        <f>SUM(C9:M9)</f>
        <v>4147</v>
      </c>
      <c r="C9" s="204">
        <v>6</v>
      </c>
      <c r="D9" s="204">
        <v>2</v>
      </c>
      <c r="E9" s="204">
        <v>0</v>
      </c>
      <c r="F9" s="204">
        <v>454</v>
      </c>
      <c r="G9" s="204">
        <v>32</v>
      </c>
      <c r="H9" s="204">
        <v>39</v>
      </c>
      <c r="I9" s="204">
        <v>535</v>
      </c>
      <c r="J9" s="204">
        <v>20</v>
      </c>
      <c r="K9" s="204">
        <v>35</v>
      </c>
      <c r="L9" s="204">
        <v>2505</v>
      </c>
      <c r="M9" s="205">
        <v>519</v>
      </c>
    </row>
    <row r="10" spans="1:13" ht="15" customHeight="1" x14ac:dyDescent="0.15">
      <c r="A10" s="70"/>
      <c r="J10" s="447" t="s">
        <v>113</v>
      </c>
      <c r="K10" s="447"/>
      <c r="L10" s="447"/>
      <c r="M10" s="447"/>
    </row>
    <row r="11" spans="1:13" ht="15" customHeight="1" x14ac:dyDescent="0.15">
      <c r="A11" s="70"/>
    </row>
    <row r="12" spans="1:13" ht="15" customHeight="1" thickBot="1" x14ac:dyDescent="0.2">
      <c r="A12" s="70" t="s">
        <v>329</v>
      </c>
      <c r="M12" s="11" t="s">
        <v>16</v>
      </c>
    </row>
    <row r="13" spans="1:13" ht="20.100000000000001" customHeight="1" thickBot="1" x14ac:dyDescent="0.2">
      <c r="A13" s="308" t="s">
        <v>114</v>
      </c>
      <c r="B13" s="309" t="s">
        <v>97</v>
      </c>
      <c r="C13" s="309" t="s">
        <v>98</v>
      </c>
      <c r="D13" s="125" t="s">
        <v>99</v>
      </c>
      <c r="E13" s="125" t="s">
        <v>100</v>
      </c>
      <c r="F13" s="125" t="s">
        <v>101</v>
      </c>
      <c r="G13" s="125" t="s">
        <v>102</v>
      </c>
      <c r="H13" s="125" t="s">
        <v>103</v>
      </c>
      <c r="I13" s="125" t="s">
        <v>104</v>
      </c>
      <c r="J13" s="309" t="s">
        <v>105</v>
      </c>
      <c r="K13" s="125" t="s">
        <v>106</v>
      </c>
      <c r="L13" s="309" t="s">
        <v>107</v>
      </c>
      <c r="M13" s="310" t="s">
        <v>25</v>
      </c>
    </row>
    <row r="14" spans="1:13" ht="20.100000000000001" customHeight="1" x14ac:dyDescent="0.15">
      <c r="A14" s="308"/>
      <c r="B14" s="309"/>
      <c r="C14" s="309"/>
      <c r="D14" s="126" t="s">
        <v>108</v>
      </c>
      <c r="E14" s="126" t="s">
        <v>109</v>
      </c>
      <c r="F14" s="126" t="s">
        <v>109</v>
      </c>
      <c r="G14" s="126" t="s">
        <v>108</v>
      </c>
      <c r="H14" s="126" t="s">
        <v>110</v>
      </c>
      <c r="I14" s="126" t="s">
        <v>111</v>
      </c>
      <c r="J14" s="309"/>
      <c r="K14" s="126" t="s">
        <v>112</v>
      </c>
      <c r="L14" s="309"/>
      <c r="M14" s="310"/>
    </row>
    <row r="15" spans="1:13" ht="20.100000000000001" customHeight="1" x14ac:dyDescent="0.15">
      <c r="A15" s="155" t="s">
        <v>56</v>
      </c>
      <c r="B15" s="206">
        <f t="shared" ref="B15:B27" si="0">SUM(C15:M15)</f>
        <v>4147</v>
      </c>
      <c r="C15" s="207">
        <f t="shared" ref="C15:M15" si="1">SUM(C16:C27)</f>
        <v>6</v>
      </c>
      <c r="D15" s="207">
        <f t="shared" si="1"/>
        <v>2</v>
      </c>
      <c r="E15" s="207">
        <f t="shared" si="1"/>
        <v>0</v>
      </c>
      <c r="F15" s="207">
        <f>SUM(F16:F27)</f>
        <v>454</v>
      </c>
      <c r="G15" s="207">
        <f t="shared" si="1"/>
        <v>32</v>
      </c>
      <c r="H15" s="207">
        <f t="shared" si="1"/>
        <v>39</v>
      </c>
      <c r="I15" s="207">
        <f t="shared" si="1"/>
        <v>535</v>
      </c>
      <c r="J15" s="207">
        <f t="shared" si="1"/>
        <v>20</v>
      </c>
      <c r="K15" s="207">
        <f t="shared" si="1"/>
        <v>35</v>
      </c>
      <c r="L15" s="207">
        <f t="shared" si="1"/>
        <v>2505</v>
      </c>
      <c r="M15" s="208">
        <f t="shared" si="1"/>
        <v>519</v>
      </c>
    </row>
    <row r="16" spans="1:13" ht="20.100000000000001" customHeight="1" x14ac:dyDescent="0.15">
      <c r="A16" s="156" t="s">
        <v>115</v>
      </c>
      <c r="B16" s="185">
        <f t="shared" si="0"/>
        <v>222</v>
      </c>
      <c r="C16" s="150">
        <v>0</v>
      </c>
      <c r="D16" s="150">
        <v>0</v>
      </c>
      <c r="E16" s="150">
        <v>0</v>
      </c>
      <c r="F16" s="150">
        <v>31</v>
      </c>
      <c r="G16" s="150">
        <v>0</v>
      </c>
      <c r="H16" s="150">
        <v>0</v>
      </c>
      <c r="I16" s="150">
        <v>36</v>
      </c>
      <c r="J16" s="150">
        <v>1</v>
      </c>
      <c r="K16" s="150">
        <v>2</v>
      </c>
      <c r="L16" s="150">
        <v>147</v>
      </c>
      <c r="M16" s="151">
        <v>5</v>
      </c>
    </row>
    <row r="17" spans="1:13" ht="20.100000000000001" customHeight="1" x14ac:dyDescent="0.15">
      <c r="A17" s="157" t="s">
        <v>116</v>
      </c>
      <c r="B17" s="185">
        <f t="shared" si="0"/>
        <v>176</v>
      </c>
      <c r="C17" s="150">
        <v>0</v>
      </c>
      <c r="D17" s="150">
        <v>0</v>
      </c>
      <c r="E17" s="150">
        <v>0</v>
      </c>
      <c r="F17" s="150">
        <v>5</v>
      </c>
      <c r="G17" s="150">
        <v>0</v>
      </c>
      <c r="H17" s="150">
        <v>0</v>
      </c>
      <c r="I17" s="150">
        <v>24</v>
      </c>
      <c r="J17" s="150">
        <v>8</v>
      </c>
      <c r="K17" s="150">
        <v>4</v>
      </c>
      <c r="L17" s="150">
        <v>127</v>
      </c>
      <c r="M17" s="151">
        <v>8</v>
      </c>
    </row>
    <row r="18" spans="1:13" ht="20.100000000000001" customHeight="1" x14ac:dyDescent="0.15">
      <c r="A18" s="157" t="s">
        <v>117</v>
      </c>
      <c r="B18" s="185">
        <f t="shared" si="0"/>
        <v>153</v>
      </c>
      <c r="C18" s="150">
        <v>0</v>
      </c>
      <c r="D18" s="150">
        <v>0</v>
      </c>
      <c r="E18" s="150">
        <v>0</v>
      </c>
      <c r="F18" s="150">
        <v>14</v>
      </c>
      <c r="G18" s="150">
        <v>0</v>
      </c>
      <c r="H18" s="150">
        <v>0</v>
      </c>
      <c r="I18" s="150">
        <v>11</v>
      </c>
      <c r="J18" s="150">
        <v>2</v>
      </c>
      <c r="K18" s="150">
        <v>3</v>
      </c>
      <c r="L18" s="150">
        <v>118</v>
      </c>
      <c r="M18" s="151">
        <v>5</v>
      </c>
    </row>
    <row r="19" spans="1:13" ht="20.100000000000001" customHeight="1" x14ac:dyDescent="0.15">
      <c r="A19" s="157" t="s">
        <v>118</v>
      </c>
      <c r="B19" s="185">
        <f t="shared" si="0"/>
        <v>232</v>
      </c>
      <c r="C19" s="150">
        <v>0</v>
      </c>
      <c r="D19" s="150">
        <v>0</v>
      </c>
      <c r="E19" s="150">
        <v>0</v>
      </c>
      <c r="F19" s="150">
        <v>36</v>
      </c>
      <c r="G19" s="150">
        <v>1</v>
      </c>
      <c r="H19" s="150">
        <v>0</v>
      </c>
      <c r="I19" s="150">
        <v>35</v>
      </c>
      <c r="J19" s="150">
        <v>2</v>
      </c>
      <c r="K19" s="150">
        <v>3</v>
      </c>
      <c r="L19" s="150">
        <v>151</v>
      </c>
      <c r="M19" s="151">
        <v>4</v>
      </c>
    </row>
    <row r="20" spans="1:13" ht="20.100000000000001" customHeight="1" x14ac:dyDescent="0.15">
      <c r="A20" s="157" t="s">
        <v>119</v>
      </c>
      <c r="B20" s="185">
        <f t="shared" si="0"/>
        <v>436</v>
      </c>
      <c r="C20" s="150">
        <v>2</v>
      </c>
      <c r="D20" s="150">
        <v>0</v>
      </c>
      <c r="E20" s="150">
        <v>0</v>
      </c>
      <c r="F20" s="150">
        <v>50</v>
      </c>
      <c r="G20" s="150">
        <v>8</v>
      </c>
      <c r="H20" s="150">
        <v>4</v>
      </c>
      <c r="I20" s="150">
        <v>48</v>
      </c>
      <c r="J20" s="150">
        <v>0</v>
      </c>
      <c r="K20" s="150">
        <v>2</v>
      </c>
      <c r="L20" s="150">
        <v>282</v>
      </c>
      <c r="M20" s="151">
        <v>40</v>
      </c>
    </row>
    <row r="21" spans="1:13" ht="20.100000000000001" customHeight="1" x14ac:dyDescent="0.15">
      <c r="A21" s="157" t="s">
        <v>120</v>
      </c>
      <c r="B21" s="185">
        <f t="shared" si="0"/>
        <v>496</v>
      </c>
      <c r="C21" s="150">
        <v>0</v>
      </c>
      <c r="D21" s="150">
        <v>0</v>
      </c>
      <c r="E21" s="150">
        <v>0</v>
      </c>
      <c r="F21" s="150">
        <v>38</v>
      </c>
      <c r="G21" s="150">
        <v>6</v>
      </c>
      <c r="H21" s="150">
        <v>9</v>
      </c>
      <c r="I21" s="150">
        <v>61</v>
      </c>
      <c r="J21" s="150">
        <v>1</v>
      </c>
      <c r="K21" s="150">
        <v>1</v>
      </c>
      <c r="L21" s="150">
        <v>264</v>
      </c>
      <c r="M21" s="151">
        <v>116</v>
      </c>
    </row>
    <row r="22" spans="1:13" ht="20.100000000000001" customHeight="1" x14ac:dyDescent="0.15">
      <c r="A22" s="157" t="s">
        <v>121</v>
      </c>
      <c r="B22" s="185">
        <f t="shared" si="0"/>
        <v>457</v>
      </c>
      <c r="C22" s="150">
        <v>0</v>
      </c>
      <c r="D22" s="150">
        <v>1</v>
      </c>
      <c r="E22" s="150">
        <v>0</v>
      </c>
      <c r="F22" s="150">
        <v>31</v>
      </c>
      <c r="G22" s="150">
        <v>2</v>
      </c>
      <c r="H22" s="150">
        <v>5</v>
      </c>
      <c r="I22" s="150">
        <v>58</v>
      </c>
      <c r="J22" s="150">
        <v>0</v>
      </c>
      <c r="K22" s="150">
        <v>6</v>
      </c>
      <c r="L22" s="150">
        <v>252</v>
      </c>
      <c r="M22" s="151">
        <v>102</v>
      </c>
    </row>
    <row r="23" spans="1:13" ht="20.100000000000001" customHeight="1" x14ac:dyDescent="0.15">
      <c r="A23" s="157" t="s">
        <v>122</v>
      </c>
      <c r="B23" s="185">
        <f t="shared" si="0"/>
        <v>431</v>
      </c>
      <c r="C23" s="150">
        <v>1</v>
      </c>
      <c r="D23" s="150">
        <v>0</v>
      </c>
      <c r="E23" s="150">
        <v>0</v>
      </c>
      <c r="F23" s="150">
        <v>46</v>
      </c>
      <c r="G23" s="150">
        <v>6</v>
      </c>
      <c r="H23" s="150">
        <v>14</v>
      </c>
      <c r="I23" s="150">
        <v>58</v>
      </c>
      <c r="J23" s="150">
        <v>1</v>
      </c>
      <c r="K23" s="150">
        <v>2</v>
      </c>
      <c r="L23" s="150">
        <v>220</v>
      </c>
      <c r="M23" s="151">
        <v>83</v>
      </c>
    </row>
    <row r="24" spans="1:13" ht="20.100000000000001" customHeight="1" x14ac:dyDescent="0.15">
      <c r="A24" s="157" t="s">
        <v>123</v>
      </c>
      <c r="B24" s="185">
        <f t="shared" si="0"/>
        <v>498</v>
      </c>
      <c r="C24" s="150">
        <v>0</v>
      </c>
      <c r="D24" s="150">
        <v>0</v>
      </c>
      <c r="E24" s="150">
        <v>0</v>
      </c>
      <c r="F24" s="150">
        <v>78</v>
      </c>
      <c r="G24" s="150">
        <v>7</v>
      </c>
      <c r="H24" s="150">
        <v>3</v>
      </c>
      <c r="I24" s="150">
        <v>59</v>
      </c>
      <c r="J24" s="150">
        <v>2</v>
      </c>
      <c r="K24" s="150">
        <v>4</v>
      </c>
      <c r="L24" s="150">
        <v>247</v>
      </c>
      <c r="M24" s="151">
        <v>98</v>
      </c>
    </row>
    <row r="25" spans="1:13" ht="20.100000000000001" customHeight="1" x14ac:dyDescent="0.15">
      <c r="A25" s="157" t="s">
        <v>124</v>
      </c>
      <c r="B25" s="185">
        <f t="shared" si="0"/>
        <v>413</v>
      </c>
      <c r="C25" s="150">
        <v>1</v>
      </c>
      <c r="D25" s="150">
        <v>1</v>
      </c>
      <c r="E25" s="150">
        <v>0</v>
      </c>
      <c r="F25" s="150">
        <v>54</v>
      </c>
      <c r="G25" s="150">
        <v>1</v>
      </c>
      <c r="H25" s="150">
        <v>3</v>
      </c>
      <c r="I25" s="150">
        <v>50</v>
      </c>
      <c r="J25" s="150">
        <v>0</v>
      </c>
      <c r="K25" s="150">
        <v>3</v>
      </c>
      <c r="L25" s="150">
        <v>270</v>
      </c>
      <c r="M25" s="151">
        <v>30</v>
      </c>
    </row>
    <row r="26" spans="1:13" ht="20.100000000000001" customHeight="1" x14ac:dyDescent="0.15">
      <c r="A26" s="157" t="s">
        <v>125</v>
      </c>
      <c r="B26" s="185">
        <f t="shared" si="0"/>
        <v>339</v>
      </c>
      <c r="C26" s="150">
        <v>2</v>
      </c>
      <c r="D26" s="150">
        <v>0</v>
      </c>
      <c r="E26" s="150">
        <v>0</v>
      </c>
      <c r="F26" s="150">
        <v>43</v>
      </c>
      <c r="G26" s="150">
        <v>1</v>
      </c>
      <c r="H26" s="150">
        <v>1</v>
      </c>
      <c r="I26" s="150">
        <v>44</v>
      </c>
      <c r="J26" s="150">
        <v>0</v>
      </c>
      <c r="K26" s="150">
        <v>3</v>
      </c>
      <c r="L26" s="150">
        <v>225</v>
      </c>
      <c r="M26" s="151">
        <v>20</v>
      </c>
    </row>
    <row r="27" spans="1:13" ht="20.100000000000001" customHeight="1" thickBot="1" x14ac:dyDescent="0.2">
      <c r="A27" s="158" t="s">
        <v>126</v>
      </c>
      <c r="B27" s="209">
        <f t="shared" si="0"/>
        <v>294</v>
      </c>
      <c r="C27" s="210">
        <v>0</v>
      </c>
      <c r="D27" s="210">
        <v>0</v>
      </c>
      <c r="E27" s="210">
        <v>0</v>
      </c>
      <c r="F27" s="210">
        <v>28</v>
      </c>
      <c r="G27" s="210">
        <v>0</v>
      </c>
      <c r="H27" s="210">
        <v>0</v>
      </c>
      <c r="I27" s="210">
        <v>51</v>
      </c>
      <c r="J27" s="210">
        <v>3</v>
      </c>
      <c r="K27" s="210">
        <v>2</v>
      </c>
      <c r="L27" s="210">
        <v>202</v>
      </c>
      <c r="M27" s="211">
        <v>8</v>
      </c>
    </row>
    <row r="28" spans="1:13" ht="15" customHeight="1" x14ac:dyDescent="0.15">
      <c r="J28" s="447" t="s">
        <v>113</v>
      </c>
      <c r="K28" s="447"/>
      <c r="L28" s="447"/>
      <c r="M28" s="447"/>
    </row>
    <row r="29" spans="1:13" ht="15" customHeight="1" x14ac:dyDescent="0.15"/>
    <row r="30" spans="1:13" ht="15" customHeight="1" thickBot="1" x14ac:dyDescent="0.2">
      <c r="A30" s="12" t="s">
        <v>330</v>
      </c>
      <c r="M30" s="11" t="s">
        <v>8</v>
      </c>
    </row>
    <row r="31" spans="1:13" ht="20.100000000000001" customHeight="1" thickBot="1" x14ac:dyDescent="0.2">
      <c r="A31" s="351" t="s">
        <v>127</v>
      </c>
      <c r="B31" s="309" t="s">
        <v>97</v>
      </c>
      <c r="C31" s="309" t="s">
        <v>98</v>
      </c>
      <c r="D31" s="125" t="s">
        <v>99</v>
      </c>
      <c r="E31" s="125" t="s">
        <v>100</v>
      </c>
      <c r="F31" s="125" t="s">
        <v>101</v>
      </c>
      <c r="G31" s="125" t="s">
        <v>102</v>
      </c>
      <c r="H31" s="125" t="s">
        <v>103</v>
      </c>
      <c r="I31" s="125" t="s">
        <v>104</v>
      </c>
      <c r="J31" s="309" t="s">
        <v>105</v>
      </c>
      <c r="K31" s="125" t="s">
        <v>106</v>
      </c>
      <c r="L31" s="309" t="s">
        <v>107</v>
      </c>
      <c r="M31" s="310" t="s">
        <v>25</v>
      </c>
    </row>
    <row r="32" spans="1:13" ht="20.100000000000001" customHeight="1" x14ac:dyDescent="0.15">
      <c r="A32" s="351"/>
      <c r="B32" s="309"/>
      <c r="C32" s="309"/>
      <c r="D32" s="126" t="s">
        <v>108</v>
      </c>
      <c r="E32" s="126" t="s">
        <v>109</v>
      </c>
      <c r="F32" s="126" t="s">
        <v>109</v>
      </c>
      <c r="G32" s="126" t="s">
        <v>108</v>
      </c>
      <c r="H32" s="126" t="s">
        <v>110</v>
      </c>
      <c r="I32" s="126" t="s">
        <v>111</v>
      </c>
      <c r="J32" s="309"/>
      <c r="K32" s="126" t="s">
        <v>112</v>
      </c>
      <c r="L32" s="309"/>
      <c r="M32" s="310"/>
    </row>
    <row r="33" spans="1:13" ht="20.100000000000001" customHeight="1" x14ac:dyDescent="0.15">
      <c r="A33" s="155" t="s">
        <v>56</v>
      </c>
      <c r="B33" s="206">
        <f t="shared" ref="B33:B40" si="2">SUM(C33:M33)</f>
        <v>4147</v>
      </c>
      <c r="C33" s="207">
        <f t="shared" ref="C33:M33" si="3">SUM(C34:C40)</f>
        <v>6</v>
      </c>
      <c r="D33" s="207">
        <f t="shared" si="3"/>
        <v>2</v>
      </c>
      <c r="E33" s="207">
        <f t="shared" si="3"/>
        <v>0</v>
      </c>
      <c r="F33" s="207">
        <f t="shared" si="3"/>
        <v>454</v>
      </c>
      <c r="G33" s="207">
        <f t="shared" si="3"/>
        <v>32</v>
      </c>
      <c r="H33" s="207">
        <f t="shared" si="3"/>
        <v>39</v>
      </c>
      <c r="I33" s="207">
        <f t="shared" si="3"/>
        <v>535</v>
      </c>
      <c r="J33" s="207">
        <f t="shared" si="3"/>
        <v>20</v>
      </c>
      <c r="K33" s="207">
        <f t="shared" si="3"/>
        <v>35</v>
      </c>
      <c r="L33" s="207">
        <f t="shared" si="3"/>
        <v>2505</v>
      </c>
      <c r="M33" s="208">
        <f t="shared" si="3"/>
        <v>519</v>
      </c>
    </row>
    <row r="34" spans="1:13" ht="20.100000000000001" customHeight="1" x14ac:dyDescent="0.15">
      <c r="A34" s="157" t="s">
        <v>128</v>
      </c>
      <c r="B34" s="212">
        <f t="shared" si="2"/>
        <v>606</v>
      </c>
      <c r="C34" s="150">
        <v>1</v>
      </c>
      <c r="D34" s="150">
        <v>1</v>
      </c>
      <c r="E34" s="150">
        <v>0</v>
      </c>
      <c r="F34" s="147">
        <v>63</v>
      </c>
      <c r="G34" s="147">
        <v>8</v>
      </c>
      <c r="H34" s="147">
        <v>2</v>
      </c>
      <c r="I34" s="147">
        <v>66</v>
      </c>
      <c r="J34" s="147">
        <v>7</v>
      </c>
      <c r="K34" s="147">
        <v>8</v>
      </c>
      <c r="L34" s="147">
        <v>359</v>
      </c>
      <c r="M34" s="148">
        <v>91</v>
      </c>
    </row>
    <row r="35" spans="1:13" ht="20.100000000000001" customHeight="1" x14ac:dyDescent="0.15">
      <c r="A35" s="157" t="s">
        <v>129</v>
      </c>
      <c r="B35" s="212">
        <f t="shared" si="2"/>
        <v>621</v>
      </c>
      <c r="C35" s="147">
        <v>0</v>
      </c>
      <c r="D35" s="150">
        <v>0</v>
      </c>
      <c r="E35" s="147">
        <v>0</v>
      </c>
      <c r="F35" s="147">
        <v>62</v>
      </c>
      <c r="G35" s="147">
        <v>5</v>
      </c>
      <c r="H35" s="150">
        <v>2</v>
      </c>
      <c r="I35" s="147">
        <v>69</v>
      </c>
      <c r="J35" s="147">
        <v>1</v>
      </c>
      <c r="K35" s="147">
        <v>9</v>
      </c>
      <c r="L35" s="147">
        <v>389</v>
      </c>
      <c r="M35" s="148">
        <v>84</v>
      </c>
    </row>
    <row r="36" spans="1:13" ht="20.100000000000001" customHeight="1" x14ac:dyDescent="0.15">
      <c r="A36" s="157" t="s">
        <v>130</v>
      </c>
      <c r="B36" s="212">
        <f t="shared" si="2"/>
        <v>580</v>
      </c>
      <c r="C36" s="150">
        <v>2</v>
      </c>
      <c r="D36" s="150">
        <v>0</v>
      </c>
      <c r="E36" s="150">
        <v>0</v>
      </c>
      <c r="F36" s="147">
        <v>50</v>
      </c>
      <c r="G36" s="147">
        <v>5</v>
      </c>
      <c r="H36" s="150">
        <v>2</v>
      </c>
      <c r="I36" s="147">
        <v>81</v>
      </c>
      <c r="J36" s="147">
        <v>2</v>
      </c>
      <c r="K36" s="147">
        <v>4</v>
      </c>
      <c r="L36" s="147">
        <v>358</v>
      </c>
      <c r="M36" s="148">
        <v>76</v>
      </c>
    </row>
    <row r="37" spans="1:13" ht="20.100000000000001" customHeight="1" x14ac:dyDescent="0.15">
      <c r="A37" s="157" t="s">
        <v>131</v>
      </c>
      <c r="B37" s="212">
        <f t="shared" si="2"/>
        <v>593</v>
      </c>
      <c r="C37" s="147">
        <v>0</v>
      </c>
      <c r="D37" s="150">
        <v>1</v>
      </c>
      <c r="E37" s="150">
        <v>0</v>
      </c>
      <c r="F37" s="147">
        <v>60</v>
      </c>
      <c r="G37" s="147">
        <v>5</v>
      </c>
      <c r="H37" s="150">
        <v>7</v>
      </c>
      <c r="I37" s="147">
        <v>68</v>
      </c>
      <c r="J37" s="147">
        <v>0</v>
      </c>
      <c r="K37" s="147">
        <v>4</v>
      </c>
      <c r="L37" s="147">
        <v>372</v>
      </c>
      <c r="M37" s="148">
        <v>76</v>
      </c>
    </row>
    <row r="38" spans="1:13" ht="20.100000000000001" customHeight="1" x14ac:dyDescent="0.15">
      <c r="A38" s="157" t="s">
        <v>132</v>
      </c>
      <c r="B38" s="212">
        <f t="shared" si="2"/>
        <v>612</v>
      </c>
      <c r="C38" s="150">
        <v>1</v>
      </c>
      <c r="D38" s="150">
        <v>0</v>
      </c>
      <c r="E38" s="150">
        <v>0</v>
      </c>
      <c r="F38" s="147">
        <v>86</v>
      </c>
      <c r="G38" s="147">
        <v>2</v>
      </c>
      <c r="H38" s="147">
        <v>9</v>
      </c>
      <c r="I38" s="147">
        <v>74</v>
      </c>
      <c r="J38" s="147">
        <v>4</v>
      </c>
      <c r="K38" s="147">
        <v>5</v>
      </c>
      <c r="L38" s="147">
        <v>344</v>
      </c>
      <c r="M38" s="148">
        <v>87</v>
      </c>
    </row>
    <row r="39" spans="1:13" ht="20.100000000000001" customHeight="1" x14ac:dyDescent="0.15">
      <c r="A39" s="157" t="s">
        <v>133</v>
      </c>
      <c r="B39" s="212">
        <f t="shared" si="2"/>
        <v>582</v>
      </c>
      <c r="C39" s="150">
        <v>2</v>
      </c>
      <c r="D39" s="150">
        <v>0</v>
      </c>
      <c r="E39" s="150">
        <v>0</v>
      </c>
      <c r="F39" s="147">
        <v>70</v>
      </c>
      <c r="G39" s="147">
        <v>6</v>
      </c>
      <c r="H39" s="147">
        <v>5</v>
      </c>
      <c r="I39" s="147">
        <v>86</v>
      </c>
      <c r="J39" s="147">
        <v>5</v>
      </c>
      <c r="K39" s="147">
        <v>3</v>
      </c>
      <c r="L39" s="147">
        <v>324</v>
      </c>
      <c r="M39" s="148">
        <v>81</v>
      </c>
    </row>
    <row r="40" spans="1:13" ht="20.100000000000001" customHeight="1" thickBot="1" x14ac:dyDescent="0.2">
      <c r="A40" s="158" t="s">
        <v>134</v>
      </c>
      <c r="B40" s="213">
        <f t="shared" si="2"/>
        <v>553</v>
      </c>
      <c r="C40" s="214">
        <v>0</v>
      </c>
      <c r="D40" s="210">
        <v>0</v>
      </c>
      <c r="E40" s="210">
        <v>0</v>
      </c>
      <c r="F40" s="214">
        <v>63</v>
      </c>
      <c r="G40" s="214">
        <v>1</v>
      </c>
      <c r="H40" s="214">
        <v>12</v>
      </c>
      <c r="I40" s="214">
        <v>91</v>
      </c>
      <c r="J40" s="214">
        <v>1</v>
      </c>
      <c r="K40" s="214">
        <v>2</v>
      </c>
      <c r="L40" s="214">
        <v>359</v>
      </c>
      <c r="M40" s="215">
        <v>24</v>
      </c>
    </row>
    <row r="41" spans="1:13" ht="18" customHeight="1" x14ac:dyDescent="0.15">
      <c r="J41" s="447" t="s">
        <v>113</v>
      </c>
      <c r="K41" s="447"/>
      <c r="L41" s="447"/>
      <c r="M41" s="447"/>
    </row>
  </sheetData>
  <sheetProtection selectLockedCells="1" selectUnlockedCells="1"/>
  <mergeCells count="21">
    <mergeCell ref="C31:C32"/>
    <mergeCell ref="J31:J32"/>
    <mergeCell ref="J41:M41"/>
    <mergeCell ref="L31:L32"/>
    <mergeCell ref="M31:M32"/>
    <mergeCell ref="A31:A32"/>
    <mergeCell ref="B31:B32"/>
    <mergeCell ref="L3:L4"/>
    <mergeCell ref="M3:M4"/>
    <mergeCell ref="C13:C14"/>
    <mergeCell ref="J13:J14"/>
    <mergeCell ref="C3:C4"/>
    <mergeCell ref="J3:J4"/>
    <mergeCell ref="J10:M10"/>
    <mergeCell ref="J28:M28"/>
    <mergeCell ref="L13:L14"/>
    <mergeCell ref="M13:M14"/>
    <mergeCell ref="A3:A4"/>
    <mergeCell ref="B3:B4"/>
    <mergeCell ref="A13:A14"/>
    <mergeCell ref="B13:B1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0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view="pageBreakPreview" zoomScaleNormal="100" zoomScaleSheetLayoutView="100" workbookViewId="0">
      <selection activeCell="A2" sqref="A2"/>
    </sheetView>
  </sheetViews>
  <sheetFormatPr defaultRowHeight="17.45" customHeight="1" x14ac:dyDescent="0.15"/>
  <cols>
    <col min="1" max="1" width="9" style="25" customWidth="1"/>
    <col min="2" max="2" width="4.5703125" style="25" customWidth="1"/>
    <col min="3" max="3" width="4.42578125" style="25" customWidth="1"/>
    <col min="4" max="4" width="4.140625" style="25" customWidth="1"/>
    <col min="5" max="5" width="4.28515625" style="25" customWidth="1"/>
    <col min="6" max="6" width="3.85546875" style="25" customWidth="1"/>
    <col min="7" max="7" width="5" style="25" customWidth="1"/>
    <col min="8" max="8" width="2.140625" style="25" customWidth="1"/>
    <col min="9" max="9" width="2.28515625" style="25" customWidth="1"/>
    <col min="10" max="10" width="1.28515625" style="25" customWidth="1"/>
    <col min="11" max="11" width="3.140625" style="25" customWidth="1"/>
    <col min="12" max="12" width="4.28515625" style="25" customWidth="1"/>
    <col min="13" max="13" width="3.28515625" style="25" customWidth="1"/>
    <col min="14" max="14" width="1.28515625" style="25" customWidth="1"/>
    <col min="15" max="15" width="1.140625" style="25" customWidth="1"/>
    <col min="16" max="16" width="3.42578125" style="25" customWidth="1"/>
    <col min="17" max="17" width="2.42578125" style="25" customWidth="1"/>
    <col min="18" max="18" width="2" style="25" customWidth="1"/>
    <col min="19" max="20" width="2.28515625" style="25" customWidth="1"/>
    <col min="21" max="23" width="1.5703125" style="25" customWidth="1"/>
    <col min="24" max="24" width="1" style="25" customWidth="1"/>
    <col min="25" max="25" width="3.5703125" style="25" customWidth="1"/>
    <col min="26" max="26" width="1.85546875" style="25" customWidth="1"/>
    <col min="27" max="27" width="2.42578125" style="25" customWidth="1"/>
    <col min="28" max="28" width="2" style="25" customWidth="1"/>
    <col min="29" max="29" width="2.28515625" style="25" customWidth="1"/>
    <col min="30" max="30" width="2.5703125" style="25" customWidth="1"/>
    <col min="31" max="31" width="2.140625" style="25" customWidth="1"/>
    <col min="32" max="33" width="2.28515625" style="25" customWidth="1"/>
    <col min="34" max="34" width="1.85546875" style="25" customWidth="1"/>
    <col min="35" max="35" width="5.28515625" style="25" customWidth="1"/>
    <col min="36" max="16384" width="9.140625" style="25"/>
  </cols>
  <sheetData>
    <row r="1" spans="1:37" ht="5.0999999999999996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1"/>
      <c r="AJ1" s="65"/>
      <c r="AK1" s="65"/>
    </row>
    <row r="2" spans="1:37" ht="15" customHeight="1" thickBot="1" x14ac:dyDescent="0.2">
      <c r="A2" s="53" t="s">
        <v>331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1" t="s">
        <v>16</v>
      </c>
      <c r="AJ2" s="65"/>
      <c r="AK2" s="65"/>
    </row>
    <row r="3" spans="1:37" ht="15" customHeight="1" x14ac:dyDescent="0.15">
      <c r="A3" s="128"/>
      <c r="B3" s="129"/>
      <c r="C3" s="129"/>
      <c r="D3" s="129"/>
      <c r="E3" s="129"/>
      <c r="F3" s="485" t="s">
        <v>207</v>
      </c>
      <c r="G3" s="486"/>
      <c r="H3" s="471" t="s">
        <v>260</v>
      </c>
      <c r="I3" s="471"/>
      <c r="J3" s="473"/>
      <c r="K3" s="471" t="s">
        <v>261</v>
      </c>
      <c r="L3" s="472"/>
      <c r="M3" s="470" t="s">
        <v>262</v>
      </c>
      <c r="N3" s="471"/>
      <c r="O3" s="471"/>
      <c r="P3" s="470" t="s">
        <v>263</v>
      </c>
      <c r="Q3" s="473"/>
      <c r="R3" s="474" t="s">
        <v>264</v>
      </c>
      <c r="S3" s="471"/>
      <c r="T3" s="472"/>
      <c r="U3" s="470" t="s">
        <v>265</v>
      </c>
      <c r="V3" s="471"/>
      <c r="W3" s="471"/>
      <c r="X3" s="472"/>
      <c r="Y3" s="470" t="s">
        <v>266</v>
      </c>
      <c r="Z3" s="473"/>
      <c r="AA3" s="471" t="s">
        <v>267</v>
      </c>
      <c r="AB3" s="471"/>
      <c r="AC3" s="472"/>
      <c r="AD3" s="470" t="s">
        <v>261</v>
      </c>
      <c r="AE3" s="473"/>
      <c r="AF3" s="471" t="s">
        <v>208</v>
      </c>
      <c r="AG3" s="471"/>
      <c r="AH3" s="473"/>
      <c r="AI3" s="448" t="s">
        <v>268</v>
      </c>
      <c r="AJ3" s="65"/>
      <c r="AK3" s="65"/>
    </row>
    <row r="4" spans="1:37" ht="15" customHeight="1" x14ac:dyDescent="0.15">
      <c r="A4" s="130"/>
      <c r="B4" s="131"/>
      <c r="C4" s="131"/>
      <c r="D4" s="131"/>
      <c r="E4" s="131"/>
      <c r="F4" s="466"/>
      <c r="G4" s="467"/>
      <c r="H4" s="468"/>
      <c r="I4" s="468"/>
      <c r="J4" s="467"/>
      <c r="K4" s="453" t="s">
        <v>269</v>
      </c>
      <c r="L4" s="464"/>
      <c r="M4" s="465" t="s">
        <v>270</v>
      </c>
      <c r="N4" s="453"/>
      <c r="O4" s="453"/>
      <c r="P4" s="465" t="s">
        <v>271</v>
      </c>
      <c r="Q4" s="454"/>
      <c r="R4" s="469" t="s">
        <v>209</v>
      </c>
      <c r="S4" s="453"/>
      <c r="T4" s="464"/>
      <c r="U4" s="465" t="s">
        <v>272</v>
      </c>
      <c r="V4" s="453"/>
      <c r="W4" s="453"/>
      <c r="X4" s="464"/>
      <c r="Y4" s="465" t="s">
        <v>273</v>
      </c>
      <c r="Z4" s="454"/>
      <c r="AA4" s="453"/>
      <c r="AB4" s="453"/>
      <c r="AC4" s="464"/>
      <c r="AD4" s="465" t="s">
        <v>274</v>
      </c>
      <c r="AE4" s="454"/>
      <c r="AF4" s="453"/>
      <c r="AG4" s="453"/>
      <c r="AH4" s="454"/>
      <c r="AI4" s="449"/>
    </row>
    <row r="5" spans="1:37" ht="15" customHeight="1" x14ac:dyDescent="0.15">
      <c r="A5" s="475" t="s">
        <v>135</v>
      </c>
      <c r="B5" s="476"/>
      <c r="C5" s="476"/>
      <c r="D5" s="476"/>
      <c r="E5" s="476"/>
      <c r="F5" s="466"/>
      <c r="G5" s="467"/>
      <c r="H5" s="468"/>
      <c r="I5" s="468"/>
      <c r="J5" s="467"/>
      <c r="K5" s="453" t="s">
        <v>275</v>
      </c>
      <c r="L5" s="464"/>
      <c r="M5" s="465" t="s">
        <v>276</v>
      </c>
      <c r="N5" s="453"/>
      <c r="O5" s="453"/>
      <c r="P5" s="465" t="s">
        <v>276</v>
      </c>
      <c r="Q5" s="454"/>
      <c r="R5" s="469" t="s">
        <v>275</v>
      </c>
      <c r="S5" s="453"/>
      <c r="T5" s="464"/>
      <c r="U5" s="465" t="s">
        <v>277</v>
      </c>
      <c r="V5" s="453"/>
      <c r="W5" s="453"/>
      <c r="X5" s="464"/>
      <c r="Y5" s="465" t="s">
        <v>278</v>
      </c>
      <c r="Z5" s="454"/>
      <c r="AA5" s="453"/>
      <c r="AB5" s="453"/>
      <c r="AC5" s="464"/>
      <c r="AD5" s="465" t="s">
        <v>279</v>
      </c>
      <c r="AE5" s="454"/>
      <c r="AF5" s="453"/>
      <c r="AG5" s="453"/>
      <c r="AH5" s="454"/>
      <c r="AI5" s="449"/>
      <c r="AJ5" s="65"/>
    </row>
    <row r="6" spans="1:37" ht="15" customHeight="1" x14ac:dyDescent="0.15">
      <c r="A6" s="132"/>
      <c r="B6" s="131"/>
      <c r="C6" s="131"/>
      <c r="D6" s="131"/>
      <c r="E6" s="131"/>
      <c r="F6" s="455" t="s">
        <v>210</v>
      </c>
      <c r="G6" s="456"/>
      <c r="H6" s="457" t="s">
        <v>275</v>
      </c>
      <c r="I6" s="457"/>
      <c r="J6" s="458"/>
      <c r="K6" s="457" t="s">
        <v>280</v>
      </c>
      <c r="L6" s="459"/>
      <c r="M6" s="460" t="s">
        <v>281</v>
      </c>
      <c r="N6" s="457"/>
      <c r="O6" s="457"/>
      <c r="P6" s="460" t="s">
        <v>281</v>
      </c>
      <c r="Q6" s="458"/>
      <c r="R6" s="461" t="s">
        <v>280</v>
      </c>
      <c r="S6" s="457"/>
      <c r="T6" s="459"/>
      <c r="U6" s="460" t="s">
        <v>282</v>
      </c>
      <c r="V6" s="457"/>
      <c r="W6" s="457"/>
      <c r="X6" s="459"/>
      <c r="Y6" s="462" t="s">
        <v>283</v>
      </c>
      <c r="Z6" s="463"/>
      <c r="AA6" s="453" t="s">
        <v>280</v>
      </c>
      <c r="AB6" s="453"/>
      <c r="AC6" s="464"/>
      <c r="AD6" s="465" t="s">
        <v>284</v>
      </c>
      <c r="AE6" s="464"/>
      <c r="AF6" s="460" t="s">
        <v>211</v>
      </c>
      <c r="AG6" s="457"/>
      <c r="AH6" s="458"/>
      <c r="AI6" s="450"/>
    </row>
    <row r="7" spans="1:37" ht="24.95" customHeight="1" x14ac:dyDescent="0.15">
      <c r="A7" s="480" t="s">
        <v>285</v>
      </c>
      <c r="B7" s="481"/>
      <c r="C7" s="481"/>
      <c r="D7" s="481"/>
      <c r="E7" s="482"/>
      <c r="F7" s="529">
        <f>SUM(H7:AI7)</f>
        <v>4147</v>
      </c>
      <c r="G7" s="530"/>
      <c r="H7" s="484">
        <f>SUM(H8:J17)</f>
        <v>6</v>
      </c>
      <c r="I7" s="484"/>
      <c r="J7" s="484"/>
      <c r="K7" s="484">
        <f>SUM(K8:L17)</f>
        <v>2</v>
      </c>
      <c r="L7" s="484"/>
      <c r="M7" s="484">
        <f>SUM(M8:O17)</f>
        <v>0</v>
      </c>
      <c r="N7" s="484"/>
      <c r="O7" s="484"/>
      <c r="P7" s="483">
        <f>SUM(P8:Q17)</f>
        <v>454</v>
      </c>
      <c r="Q7" s="483"/>
      <c r="R7" s="483">
        <f>SUM(R8:T17)</f>
        <v>32</v>
      </c>
      <c r="S7" s="483"/>
      <c r="T7" s="483"/>
      <c r="U7" s="483">
        <f>SUM(U8:X17)</f>
        <v>39</v>
      </c>
      <c r="V7" s="483"/>
      <c r="W7" s="483"/>
      <c r="X7" s="483"/>
      <c r="Y7" s="533">
        <f>SUM(Y8:Z17)</f>
        <v>535</v>
      </c>
      <c r="Z7" s="533"/>
      <c r="AA7" s="484">
        <f>SUM(AA8:AC17)</f>
        <v>20</v>
      </c>
      <c r="AB7" s="484"/>
      <c r="AC7" s="484"/>
      <c r="AD7" s="533">
        <f>SUM(AD8:AE17)</f>
        <v>35</v>
      </c>
      <c r="AE7" s="533"/>
      <c r="AF7" s="483">
        <f>SUM(AF8:AH17)</f>
        <v>2505</v>
      </c>
      <c r="AG7" s="483"/>
      <c r="AH7" s="483"/>
      <c r="AI7" s="216">
        <f>SUM(AI8:AI17)</f>
        <v>519</v>
      </c>
    </row>
    <row r="8" spans="1:37" ht="20.100000000000001" customHeight="1" x14ac:dyDescent="0.15">
      <c r="A8" s="487" t="s">
        <v>136</v>
      </c>
      <c r="B8" s="488"/>
      <c r="C8" s="488"/>
      <c r="D8" s="488"/>
      <c r="E8" s="488"/>
      <c r="F8" s="489">
        <f>SUM(H8:AI9)</f>
        <v>27</v>
      </c>
      <c r="G8" s="490"/>
      <c r="H8" s="410">
        <v>0</v>
      </c>
      <c r="I8" s="410"/>
      <c r="J8" s="410"/>
      <c r="K8" s="410">
        <v>0</v>
      </c>
      <c r="L8" s="410"/>
      <c r="M8" s="410">
        <v>0</v>
      </c>
      <c r="N8" s="410"/>
      <c r="O8" s="410"/>
      <c r="P8" s="410">
        <v>0</v>
      </c>
      <c r="Q8" s="410"/>
      <c r="R8" s="410">
        <v>0</v>
      </c>
      <c r="S8" s="410"/>
      <c r="T8" s="410"/>
      <c r="U8" s="410">
        <v>0</v>
      </c>
      <c r="V8" s="410"/>
      <c r="W8" s="410"/>
      <c r="X8" s="410"/>
      <c r="Y8" s="410">
        <v>1</v>
      </c>
      <c r="Z8" s="410"/>
      <c r="AA8" s="410">
        <v>0</v>
      </c>
      <c r="AB8" s="410"/>
      <c r="AC8" s="410"/>
      <c r="AD8" s="410">
        <v>0</v>
      </c>
      <c r="AE8" s="410"/>
      <c r="AF8" s="410">
        <v>2</v>
      </c>
      <c r="AG8" s="410"/>
      <c r="AH8" s="410"/>
      <c r="AI8" s="451">
        <v>24</v>
      </c>
    </row>
    <row r="9" spans="1:37" ht="20.100000000000001" customHeight="1" x14ac:dyDescent="0.15">
      <c r="A9" s="491" t="s">
        <v>137</v>
      </c>
      <c r="B9" s="492"/>
      <c r="C9" s="492"/>
      <c r="D9" s="492"/>
      <c r="E9" s="492"/>
      <c r="F9" s="489"/>
      <c r="G9" s="49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0"/>
      <c r="AG9" s="410"/>
      <c r="AH9" s="410"/>
      <c r="AI9" s="451"/>
    </row>
    <row r="10" spans="1:37" ht="20.100000000000001" customHeight="1" x14ac:dyDescent="0.15">
      <c r="A10" s="487" t="s">
        <v>286</v>
      </c>
      <c r="B10" s="488"/>
      <c r="C10" s="488"/>
      <c r="D10" s="488"/>
      <c r="E10" s="488"/>
      <c r="F10" s="489">
        <f>SUM(H10:AI11)</f>
        <v>234</v>
      </c>
      <c r="G10" s="490"/>
      <c r="H10" s="410">
        <v>0</v>
      </c>
      <c r="I10" s="410"/>
      <c r="J10" s="410"/>
      <c r="K10" s="410">
        <v>0</v>
      </c>
      <c r="L10" s="410"/>
      <c r="M10" s="410">
        <v>0</v>
      </c>
      <c r="N10" s="410"/>
      <c r="O10" s="410"/>
      <c r="P10" s="477">
        <v>16</v>
      </c>
      <c r="Q10" s="477"/>
      <c r="R10" s="410">
        <v>0</v>
      </c>
      <c r="S10" s="410"/>
      <c r="T10" s="410"/>
      <c r="U10" s="410">
        <v>0</v>
      </c>
      <c r="V10" s="410"/>
      <c r="W10" s="410"/>
      <c r="X10" s="410"/>
      <c r="Y10" s="477">
        <v>35</v>
      </c>
      <c r="Z10" s="477"/>
      <c r="AA10" s="410">
        <v>0</v>
      </c>
      <c r="AB10" s="410"/>
      <c r="AC10" s="410"/>
      <c r="AD10" s="410">
        <v>0</v>
      </c>
      <c r="AE10" s="410"/>
      <c r="AF10" s="477">
        <v>172</v>
      </c>
      <c r="AG10" s="477"/>
      <c r="AH10" s="477"/>
      <c r="AI10" s="451">
        <v>11</v>
      </c>
    </row>
    <row r="11" spans="1:37" ht="20.100000000000001" customHeight="1" x14ac:dyDescent="0.15">
      <c r="A11" s="478" t="s">
        <v>138</v>
      </c>
      <c r="B11" s="479"/>
      <c r="C11" s="479"/>
      <c r="D11" s="479"/>
      <c r="E11" s="479"/>
      <c r="F11" s="489"/>
      <c r="G11" s="490"/>
      <c r="H11" s="410"/>
      <c r="I11" s="410"/>
      <c r="J11" s="410"/>
      <c r="K11" s="410"/>
      <c r="L11" s="410"/>
      <c r="M11" s="410"/>
      <c r="N11" s="410"/>
      <c r="O11" s="410"/>
      <c r="P11" s="477"/>
      <c r="Q11" s="477"/>
      <c r="R11" s="410"/>
      <c r="S11" s="410"/>
      <c r="T11" s="410"/>
      <c r="U11" s="410"/>
      <c r="V11" s="410"/>
      <c r="W11" s="410"/>
      <c r="X11" s="410"/>
      <c r="Y11" s="477"/>
      <c r="Z11" s="477"/>
      <c r="AA11" s="410"/>
      <c r="AB11" s="410"/>
      <c r="AC11" s="410"/>
      <c r="AD11" s="410"/>
      <c r="AE11" s="410"/>
      <c r="AF11" s="477"/>
      <c r="AG11" s="477"/>
      <c r="AH11" s="477"/>
      <c r="AI11" s="451"/>
    </row>
    <row r="12" spans="1:37" ht="20.100000000000001" customHeight="1" x14ac:dyDescent="0.15">
      <c r="A12" s="487" t="s">
        <v>287</v>
      </c>
      <c r="B12" s="488"/>
      <c r="C12" s="488"/>
      <c r="D12" s="488"/>
      <c r="E12" s="488"/>
      <c r="F12" s="489">
        <f>SUM(H12:AI13)</f>
        <v>260</v>
      </c>
      <c r="G12" s="490"/>
      <c r="H12" s="410">
        <v>1</v>
      </c>
      <c r="I12" s="410"/>
      <c r="J12" s="410"/>
      <c r="K12" s="410">
        <v>0</v>
      </c>
      <c r="L12" s="410"/>
      <c r="M12" s="410">
        <v>0</v>
      </c>
      <c r="N12" s="410"/>
      <c r="O12" s="410"/>
      <c r="P12" s="477">
        <v>84</v>
      </c>
      <c r="Q12" s="477"/>
      <c r="R12" s="410">
        <v>2</v>
      </c>
      <c r="S12" s="410"/>
      <c r="T12" s="410"/>
      <c r="U12" s="410">
        <v>31</v>
      </c>
      <c r="V12" s="410"/>
      <c r="W12" s="410"/>
      <c r="X12" s="410"/>
      <c r="Y12" s="477">
        <v>42</v>
      </c>
      <c r="Z12" s="477"/>
      <c r="AA12" s="410">
        <v>1</v>
      </c>
      <c r="AB12" s="410"/>
      <c r="AC12" s="410"/>
      <c r="AD12" s="477">
        <v>1</v>
      </c>
      <c r="AE12" s="477"/>
      <c r="AF12" s="477">
        <v>89</v>
      </c>
      <c r="AG12" s="477"/>
      <c r="AH12" s="477"/>
      <c r="AI12" s="451">
        <v>9</v>
      </c>
    </row>
    <row r="13" spans="1:37" ht="20.100000000000001" customHeight="1" x14ac:dyDescent="0.15">
      <c r="A13" s="478" t="s">
        <v>139</v>
      </c>
      <c r="B13" s="479"/>
      <c r="C13" s="479"/>
      <c r="D13" s="479"/>
      <c r="E13" s="479"/>
      <c r="F13" s="489"/>
      <c r="G13" s="490"/>
      <c r="H13" s="410"/>
      <c r="I13" s="410"/>
      <c r="J13" s="410"/>
      <c r="K13" s="410"/>
      <c r="L13" s="410"/>
      <c r="M13" s="410"/>
      <c r="N13" s="410"/>
      <c r="O13" s="410"/>
      <c r="P13" s="477"/>
      <c r="Q13" s="477"/>
      <c r="R13" s="410"/>
      <c r="S13" s="410"/>
      <c r="T13" s="410"/>
      <c r="U13" s="410"/>
      <c r="V13" s="410"/>
      <c r="W13" s="410"/>
      <c r="X13" s="410"/>
      <c r="Y13" s="477"/>
      <c r="Z13" s="477"/>
      <c r="AA13" s="410"/>
      <c r="AB13" s="410"/>
      <c r="AC13" s="410"/>
      <c r="AD13" s="477"/>
      <c r="AE13" s="477"/>
      <c r="AF13" s="477"/>
      <c r="AG13" s="477"/>
      <c r="AH13" s="477"/>
      <c r="AI13" s="451"/>
    </row>
    <row r="14" spans="1:37" ht="20.100000000000001" customHeight="1" x14ac:dyDescent="0.15">
      <c r="A14" s="487" t="s">
        <v>288</v>
      </c>
      <c r="B14" s="488"/>
      <c r="C14" s="488"/>
      <c r="D14" s="488"/>
      <c r="E14" s="488"/>
      <c r="F14" s="489">
        <f>SUM(H14:AI15)</f>
        <v>1681</v>
      </c>
      <c r="G14" s="490"/>
      <c r="H14" s="410">
        <v>3</v>
      </c>
      <c r="I14" s="410"/>
      <c r="J14" s="410"/>
      <c r="K14" s="410">
        <v>2</v>
      </c>
      <c r="L14" s="410"/>
      <c r="M14" s="410">
        <v>0</v>
      </c>
      <c r="N14" s="410"/>
      <c r="O14" s="410"/>
      <c r="P14" s="495">
        <v>290</v>
      </c>
      <c r="Q14" s="495"/>
      <c r="R14" s="410">
        <v>30</v>
      </c>
      <c r="S14" s="410"/>
      <c r="T14" s="410"/>
      <c r="U14" s="410">
        <v>8</v>
      </c>
      <c r="V14" s="410"/>
      <c r="W14" s="410"/>
      <c r="X14" s="410"/>
      <c r="Y14" s="477">
        <v>158</v>
      </c>
      <c r="Z14" s="477"/>
      <c r="AA14" s="410">
        <v>18</v>
      </c>
      <c r="AB14" s="410"/>
      <c r="AC14" s="410"/>
      <c r="AD14" s="477">
        <v>28</v>
      </c>
      <c r="AE14" s="477"/>
      <c r="AF14" s="477">
        <v>944</v>
      </c>
      <c r="AG14" s="477"/>
      <c r="AH14" s="477"/>
      <c r="AI14" s="451">
        <v>200</v>
      </c>
    </row>
    <row r="15" spans="1:37" ht="20.100000000000001" customHeight="1" x14ac:dyDescent="0.15">
      <c r="A15" s="478" t="s">
        <v>140</v>
      </c>
      <c r="B15" s="479"/>
      <c r="C15" s="479"/>
      <c r="D15" s="479"/>
      <c r="E15" s="479"/>
      <c r="F15" s="489"/>
      <c r="G15" s="490"/>
      <c r="H15" s="410"/>
      <c r="I15" s="410"/>
      <c r="J15" s="410"/>
      <c r="K15" s="410"/>
      <c r="L15" s="410"/>
      <c r="M15" s="410"/>
      <c r="N15" s="410"/>
      <c r="O15" s="410"/>
      <c r="P15" s="495"/>
      <c r="Q15" s="495"/>
      <c r="R15" s="410"/>
      <c r="S15" s="410"/>
      <c r="T15" s="410"/>
      <c r="U15" s="410"/>
      <c r="V15" s="410"/>
      <c r="W15" s="410"/>
      <c r="X15" s="410"/>
      <c r="Y15" s="477"/>
      <c r="Z15" s="477"/>
      <c r="AA15" s="410"/>
      <c r="AB15" s="410"/>
      <c r="AC15" s="410"/>
      <c r="AD15" s="477"/>
      <c r="AE15" s="477"/>
      <c r="AF15" s="477"/>
      <c r="AG15" s="477"/>
      <c r="AH15" s="477"/>
      <c r="AI15" s="451"/>
    </row>
    <row r="16" spans="1:37" ht="20.100000000000001" customHeight="1" x14ac:dyDescent="0.15">
      <c r="A16" s="487" t="s">
        <v>289</v>
      </c>
      <c r="B16" s="488"/>
      <c r="C16" s="488"/>
      <c r="D16" s="488"/>
      <c r="E16" s="488"/>
      <c r="F16" s="489">
        <f>SUM(H16:AI17)</f>
        <v>1945</v>
      </c>
      <c r="G16" s="490"/>
      <c r="H16" s="410">
        <v>2</v>
      </c>
      <c r="I16" s="410"/>
      <c r="J16" s="410"/>
      <c r="K16" s="410">
        <v>0</v>
      </c>
      <c r="L16" s="410"/>
      <c r="M16" s="410">
        <v>0</v>
      </c>
      <c r="N16" s="410"/>
      <c r="O16" s="410"/>
      <c r="P16" s="477">
        <v>64</v>
      </c>
      <c r="Q16" s="477"/>
      <c r="R16" s="410">
        <v>0</v>
      </c>
      <c r="S16" s="410"/>
      <c r="T16" s="410"/>
      <c r="U16" s="410">
        <v>0</v>
      </c>
      <c r="V16" s="410"/>
      <c r="W16" s="410"/>
      <c r="X16" s="410"/>
      <c r="Y16" s="477">
        <v>299</v>
      </c>
      <c r="Z16" s="477"/>
      <c r="AA16" s="410">
        <v>1</v>
      </c>
      <c r="AB16" s="410"/>
      <c r="AC16" s="410"/>
      <c r="AD16" s="477">
        <v>6</v>
      </c>
      <c r="AE16" s="477"/>
      <c r="AF16" s="477">
        <v>1298</v>
      </c>
      <c r="AG16" s="477"/>
      <c r="AH16" s="477"/>
      <c r="AI16" s="451">
        <v>275</v>
      </c>
    </row>
    <row r="17" spans="1:36" ht="20.100000000000001" customHeight="1" thickBot="1" x14ac:dyDescent="0.2">
      <c r="A17" s="496" t="s">
        <v>141</v>
      </c>
      <c r="B17" s="497"/>
      <c r="C17" s="497"/>
      <c r="D17" s="497"/>
      <c r="E17" s="497"/>
      <c r="F17" s="504"/>
      <c r="G17" s="505"/>
      <c r="H17" s="494"/>
      <c r="I17" s="494"/>
      <c r="J17" s="494"/>
      <c r="K17" s="494"/>
      <c r="L17" s="494"/>
      <c r="M17" s="494"/>
      <c r="N17" s="494"/>
      <c r="O17" s="494"/>
      <c r="P17" s="493"/>
      <c r="Q17" s="493"/>
      <c r="R17" s="494"/>
      <c r="S17" s="494"/>
      <c r="T17" s="494"/>
      <c r="U17" s="532"/>
      <c r="V17" s="532"/>
      <c r="W17" s="532"/>
      <c r="X17" s="532"/>
      <c r="Y17" s="493"/>
      <c r="Z17" s="493"/>
      <c r="AA17" s="494"/>
      <c r="AB17" s="494"/>
      <c r="AC17" s="494"/>
      <c r="AD17" s="493"/>
      <c r="AE17" s="493"/>
      <c r="AF17" s="493"/>
      <c r="AG17" s="493"/>
      <c r="AH17" s="493"/>
      <c r="AI17" s="452"/>
    </row>
    <row r="18" spans="1:36" ht="1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AC18" s="12"/>
      <c r="AD18" s="12"/>
      <c r="AE18" s="12"/>
      <c r="AF18" s="12"/>
      <c r="AG18" s="12"/>
      <c r="AH18" s="12"/>
      <c r="AI18" s="11" t="s">
        <v>142</v>
      </c>
    </row>
    <row r="19" spans="1:36" ht="1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6" ht="15" customHeight="1" thickBot="1" x14ac:dyDescent="0.2">
      <c r="A20" s="12" t="s">
        <v>290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1" t="s">
        <v>16</v>
      </c>
    </row>
    <row r="21" spans="1:36" ht="20.100000000000001" customHeight="1" x14ac:dyDescent="0.15">
      <c r="A21" s="128"/>
      <c r="B21" s="133"/>
      <c r="C21" s="134"/>
      <c r="D21" s="129"/>
      <c r="E21" s="133"/>
      <c r="F21" s="129"/>
      <c r="G21" s="133"/>
      <c r="H21" s="135"/>
      <c r="I21" s="471"/>
      <c r="J21" s="471"/>
      <c r="K21" s="472"/>
      <c r="L21" s="133"/>
      <c r="M21" s="135"/>
      <c r="N21" s="474"/>
      <c r="O21" s="471"/>
      <c r="P21" s="471"/>
      <c r="Q21" s="473"/>
      <c r="R21" s="474"/>
      <c r="S21" s="471"/>
      <c r="T21" s="471"/>
      <c r="U21" s="473"/>
      <c r="V21" s="474"/>
      <c r="W21" s="471"/>
      <c r="X21" s="471"/>
      <c r="Y21" s="473"/>
      <c r="Z21" s="471"/>
      <c r="AA21" s="471"/>
      <c r="AB21" s="471"/>
      <c r="AC21" s="473"/>
      <c r="AD21" s="471" t="s">
        <v>143</v>
      </c>
      <c r="AE21" s="471"/>
      <c r="AF21" s="471"/>
      <c r="AG21" s="472"/>
      <c r="AH21" s="534" t="s">
        <v>291</v>
      </c>
      <c r="AI21" s="535"/>
    </row>
    <row r="22" spans="1:36" ht="20.100000000000001" customHeight="1" x14ac:dyDescent="0.15">
      <c r="A22" s="136" t="s">
        <v>94</v>
      </c>
      <c r="B22" s="501" t="s">
        <v>144</v>
      </c>
      <c r="C22" s="501"/>
      <c r="D22" s="501"/>
      <c r="E22" s="501" t="s">
        <v>145</v>
      </c>
      <c r="F22" s="501"/>
      <c r="G22" s="501" t="s">
        <v>146</v>
      </c>
      <c r="H22" s="506"/>
      <c r="I22" s="453" t="s">
        <v>147</v>
      </c>
      <c r="J22" s="453"/>
      <c r="K22" s="464"/>
      <c r="L22" s="501" t="s">
        <v>148</v>
      </c>
      <c r="M22" s="506"/>
      <c r="N22" s="469" t="s">
        <v>149</v>
      </c>
      <c r="O22" s="453"/>
      <c r="P22" s="453"/>
      <c r="Q22" s="454"/>
      <c r="R22" s="469" t="s">
        <v>150</v>
      </c>
      <c r="S22" s="453"/>
      <c r="T22" s="453"/>
      <c r="U22" s="454"/>
      <c r="V22" s="469" t="s">
        <v>151</v>
      </c>
      <c r="W22" s="453"/>
      <c r="X22" s="453"/>
      <c r="Y22" s="454"/>
      <c r="Z22" s="453" t="s">
        <v>25</v>
      </c>
      <c r="AA22" s="453"/>
      <c r="AB22" s="453"/>
      <c r="AC22" s="454"/>
      <c r="AD22" s="453" t="s">
        <v>152</v>
      </c>
      <c r="AE22" s="453"/>
      <c r="AF22" s="453"/>
      <c r="AG22" s="464"/>
      <c r="AH22" s="536"/>
      <c r="AI22" s="537"/>
    </row>
    <row r="23" spans="1:36" ht="20.100000000000001" customHeight="1" x14ac:dyDescent="0.15">
      <c r="A23" s="132"/>
      <c r="B23" s="500"/>
      <c r="C23" s="500"/>
      <c r="D23" s="500"/>
      <c r="E23" s="500"/>
      <c r="F23" s="500"/>
      <c r="G23" s="500"/>
      <c r="H23" s="500"/>
      <c r="I23" s="460"/>
      <c r="J23" s="457"/>
      <c r="K23" s="459"/>
      <c r="L23" s="500"/>
      <c r="M23" s="500"/>
      <c r="N23" s="460"/>
      <c r="O23" s="457"/>
      <c r="P23" s="457"/>
      <c r="Q23" s="458"/>
      <c r="R23" s="461"/>
      <c r="S23" s="457"/>
      <c r="T23" s="457"/>
      <c r="U23" s="458"/>
      <c r="V23" s="461"/>
      <c r="W23" s="457"/>
      <c r="X23" s="457"/>
      <c r="Y23" s="458"/>
      <c r="Z23" s="457"/>
      <c r="AA23" s="457"/>
      <c r="AB23" s="457"/>
      <c r="AC23" s="458"/>
      <c r="AD23" s="457" t="s">
        <v>153</v>
      </c>
      <c r="AE23" s="457"/>
      <c r="AF23" s="457"/>
      <c r="AG23" s="459"/>
      <c r="AH23" s="538"/>
      <c r="AI23" s="539"/>
    </row>
    <row r="24" spans="1:36" ht="20.100000000000001" customHeight="1" x14ac:dyDescent="0.15">
      <c r="A24" s="199" t="s">
        <v>316</v>
      </c>
      <c r="B24" s="498">
        <f>SUM(E24:AC24)</f>
        <v>97</v>
      </c>
      <c r="C24" s="498"/>
      <c r="D24" s="498"/>
      <c r="E24" s="499">
        <v>1</v>
      </c>
      <c r="F24" s="499"/>
      <c r="G24" s="499" t="s">
        <v>292</v>
      </c>
      <c r="H24" s="499"/>
      <c r="I24" s="499">
        <v>17</v>
      </c>
      <c r="J24" s="499"/>
      <c r="K24" s="499"/>
      <c r="L24" s="499">
        <v>27</v>
      </c>
      <c r="M24" s="499"/>
      <c r="N24" s="499">
        <v>20</v>
      </c>
      <c r="O24" s="499"/>
      <c r="P24" s="499"/>
      <c r="Q24" s="499"/>
      <c r="R24" s="499">
        <v>4</v>
      </c>
      <c r="S24" s="499"/>
      <c r="T24" s="499"/>
      <c r="U24" s="499"/>
      <c r="V24" s="499">
        <v>26</v>
      </c>
      <c r="W24" s="499"/>
      <c r="X24" s="499"/>
      <c r="Y24" s="499"/>
      <c r="Z24" s="499">
        <v>2</v>
      </c>
      <c r="AA24" s="499"/>
      <c r="AB24" s="499"/>
      <c r="AC24" s="499"/>
      <c r="AD24" s="499">
        <v>1115</v>
      </c>
      <c r="AE24" s="499"/>
      <c r="AF24" s="499"/>
      <c r="AG24" s="499"/>
      <c r="AH24" s="499">
        <v>37</v>
      </c>
      <c r="AI24" s="543"/>
    </row>
    <row r="25" spans="1:36" ht="20.100000000000001" customHeight="1" x14ac:dyDescent="0.15">
      <c r="A25" s="137" t="s">
        <v>304</v>
      </c>
      <c r="B25" s="502">
        <f>SUM(E25:AC25)</f>
        <v>96</v>
      </c>
      <c r="C25" s="502"/>
      <c r="D25" s="502"/>
      <c r="E25" s="503">
        <v>1</v>
      </c>
      <c r="F25" s="503"/>
      <c r="G25" s="508" t="s">
        <v>292</v>
      </c>
      <c r="H25" s="508"/>
      <c r="I25" s="503">
        <v>16</v>
      </c>
      <c r="J25" s="503"/>
      <c r="K25" s="503"/>
      <c r="L25" s="503">
        <v>31</v>
      </c>
      <c r="M25" s="503"/>
      <c r="N25" s="503">
        <v>15</v>
      </c>
      <c r="O25" s="503"/>
      <c r="P25" s="503"/>
      <c r="Q25" s="503"/>
      <c r="R25" s="503">
        <v>5</v>
      </c>
      <c r="S25" s="503"/>
      <c r="T25" s="503"/>
      <c r="U25" s="503"/>
      <c r="V25" s="503">
        <v>27</v>
      </c>
      <c r="W25" s="503"/>
      <c r="X25" s="503"/>
      <c r="Y25" s="503"/>
      <c r="Z25" s="503">
        <v>1</v>
      </c>
      <c r="AA25" s="503"/>
      <c r="AB25" s="503"/>
      <c r="AC25" s="503"/>
      <c r="AD25" s="503">
        <v>1185</v>
      </c>
      <c r="AE25" s="503"/>
      <c r="AF25" s="503"/>
      <c r="AG25" s="503"/>
      <c r="AH25" s="503">
        <v>43</v>
      </c>
      <c r="AI25" s="542"/>
    </row>
    <row r="26" spans="1:36" ht="20.100000000000001" customHeight="1" x14ac:dyDescent="0.15">
      <c r="A26" s="137" t="s">
        <v>305</v>
      </c>
      <c r="B26" s="502">
        <f>SUM(E26:AC26)</f>
        <v>96</v>
      </c>
      <c r="C26" s="502"/>
      <c r="D26" s="502"/>
      <c r="E26" s="503">
        <v>1</v>
      </c>
      <c r="F26" s="503"/>
      <c r="G26" s="426" t="s">
        <v>292</v>
      </c>
      <c r="H26" s="426"/>
      <c r="I26" s="503">
        <v>16</v>
      </c>
      <c r="J26" s="503"/>
      <c r="K26" s="503"/>
      <c r="L26" s="503">
        <v>31</v>
      </c>
      <c r="M26" s="503"/>
      <c r="N26" s="503">
        <v>18</v>
      </c>
      <c r="O26" s="503"/>
      <c r="P26" s="503"/>
      <c r="Q26" s="503"/>
      <c r="R26" s="503">
        <v>5</v>
      </c>
      <c r="S26" s="503"/>
      <c r="T26" s="503"/>
      <c r="U26" s="503"/>
      <c r="V26" s="503">
        <v>24</v>
      </c>
      <c r="W26" s="503"/>
      <c r="X26" s="503"/>
      <c r="Y26" s="503"/>
      <c r="Z26" s="503">
        <v>1</v>
      </c>
      <c r="AA26" s="503"/>
      <c r="AB26" s="503"/>
      <c r="AC26" s="503"/>
      <c r="AD26" s="503">
        <v>1190</v>
      </c>
      <c r="AE26" s="503"/>
      <c r="AF26" s="503"/>
      <c r="AG26" s="503"/>
      <c r="AH26" s="503">
        <v>41</v>
      </c>
      <c r="AI26" s="542"/>
    </row>
    <row r="27" spans="1:36" ht="20.100000000000001" customHeight="1" x14ac:dyDescent="0.15">
      <c r="A27" s="137" t="s">
        <v>325</v>
      </c>
      <c r="B27" s="507">
        <f>SUM(E27:AC27)</f>
        <v>96</v>
      </c>
      <c r="C27" s="507"/>
      <c r="D27" s="507"/>
      <c r="E27" s="503">
        <v>1</v>
      </c>
      <c r="F27" s="503"/>
      <c r="G27" s="426" t="s">
        <v>292</v>
      </c>
      <c r="H27" s="426"/>
      <c r="I27" s="503">
        <v>21</v>
      </c>
      <c r="J27" s="503"/>
      <c r="K27" s="503"/>
      <c r="L27" s="503">
        <v>28</v>
      </c>
      <c r="M27" s="503"/>
      <c r="N27" s="503">
        <v>15</v>
      </c>
      <c r="O27" s="503"/>
      <c r="P27" s="503"/>
      <c r="Q27" s="503"/>
      <c r="R27" s="503">
        <v>6</v>
      </c>
      <c r="S27" s="503"/>
      <c r="T27" s="503"/>
      <c r="U27" s="503"/>
      <c r="V27" s="503">
        <v>24</v>
      </c>
      <c r="W27" s="503"/>
      <c r="X27" s="503"/>
      <c r="Y27" s="503"/>
      <c r="Z27" s="503">
        <v>1</v>
      </c>
      <c r="AA27" s="503"/>
      <c r="AB27" s="503"/>
      <c r="AC27" s="503"/>
      <c r="AD27" s="503">
        <v>1189</v>
      </c>
      <c r="AE27" s="503"/>
      <c r="AF27" s="503"/>
      <c r="AG27" s="503"/>
      <c r="AH27" s="503">
        <v>48</v>
      </c>
      <c r="AI27" s="541"/>
    </row>
    <row r="28" spans="1:36" ht="20.100000000000001" customHeight="1" thickBot="1" x14ac:dyDescent="0.2">
      <c r="A28" s="217" t="s">
        <v>326</v>
      </c>
      <c r="B28" s="509">
        <f>SUM(E28:AC28)</f>
        <v>96</v>
      </c>
      <c r="C28" s="509"/>
      <c r="D28" s="509"/>
      <c r="E28" s="510">
        <v>1</v>
      </c>
      <c r="F28" s="510"/>
      <c r="G28" s="531" t="s">
        <v>292</v>
      </c>
      <c r="H28" s="531"/>
      <c r="I28" s="510">
        <v>21</v>
      </c>
      <c r="J28" s="510"/>
      <c r="K28" s="510"/>
      <c r="L28" s="510">
        <v>28</v>
      </c>
      <c r="M28" s="510"/>
      <c r="N28" s="510">
        <v>12</v>
      </c>
      <c r="O28" s="510"/>
      <c r="P28" s="510"/>
      <c r="Q28" s="510"/>
      <c r="R28" s="510">
        <v>11</v>
      </c>
      <c r="S28" s="510"/>
      <c r="T28" s="510"/>
      <c r="U28" s="510"/>
      <c r="V28" s="510">
        <v>22</v>
      </c>
      <c r="W28" s="510"/>
      <c r="X28" s="510"/>
      <c r="Y28" s="510"/>
      <c r="Z28" s="510">
        <v>1</v>
      </c>
      <c r="AA28" s="510"/>
      <c r="AB28" s="510"/>
      <c r="AC28" s="510"/>
      <c r="AD28" s="510">
        <v>1176</v>
      </c>
      <c r="AE28" s="510"/>
      <c r="AF28" s="510"/>
      <c r="AG28" s="510"/>
      <c r="AH28" s="510">
        <v>47</v>
      </c>
      <c r="AI28" s="540"/>
      <c r="AJ28" s="188"/>
    </row>
    <row r="29" spans="1:36" ht="15" customHeight="1" x14ac:dyDescent="0.15">
      <c r="A29" s="138" t="s">
        <v>154</v>
      </c>
      <c r="B29" s="138"/>
      <c r="C29" s="138"/>
      <c r="D29" s="138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1" t="s">
        <v>142</v>
      </c>
    </row>
    <row r="30" spans="1:36" ht="1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6" ht="15" customHeight="1" thickBot="1" x14ac:dyDescent="0.2">
      <c r="A31" s="12" t="s">
        <v>293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1" t="s">
        <v>155</v>
      </c>
    </row>
    <row r="32" spans="1:36" ht="15" customHeight="1" x14ac:dyDescent="0.15">
      <c r="A32" s="128"/>
      <c r="B32" s="133" t="s">
        <v>212</v>
      </c>
      <c r="C32" s="511" t="s">
        <v>200</v>
      </c>
      <c r="D32" s="511" t="s">
        <v>183</v>
      </c>
      <c r="E32" s="511" t="s">
        <v>184</v>
      </c>
      <c r="F32" s="511" t="s">
        <v>185</v>
      </c>
      <c r="G32" s="511" t="s">
        <v>186</v>
      </c>
      <c r="H32" s="516" t="s">
        <v>187</v>
      </c>
      <c r="I32" s="517"/>
      <c r="J32" s="516" t="s">
        <v>188</v>
      </c>
      <c r="K32" s="517"/>
      <c r="L32" s="511" t="s">
        <v>189</v>
      </c>
      <c r="M32" s="516" t="s">
        <v>190</v>
      </c>
      <c r="N32" s="526"/>
      <c r="O32" s="516" t="s">
        <v>191</v>
      </c>
      <c r="P32" s="517"/>
      <c r="Q32" s="516" t="s">
        <v>192</v>
      </c>
      <c r="R32" s="517"/>
      <c r="S32" s="516" t="s">
        <v>193</v>
      </c>
      <c r="T32" s="517"/>
      <c r="U32" s="516" t="s">
        <v>194</v>
      </c>
      <c r="V32" s="526"/>
      <c r="W32" s="517"/>
      <c r="X32" s="516" t="s">
        <v>195</v>
      </c>
      <c r="Y32" s="517"/>
      <c r="Z32" s="516" t="s">
        <v>196</v>
      </c>
      <c r="AA32" s="517"/>
      <c r="AB32" s="516" t="s">
        <v>309</v>
      </c>
      <c r="AC32" s="517"/>
      <c r="AD32" s="516" t="s">
        <v>197</v>
      </c>
      <c r="AE32" s="559"/>
      <c r="AF32" s="471"/>
      <c r="AG32" s="471"/>
      <c r="AH32" s="471"/>
      <c r="AI32" s="557"/>
    </row>
    <row r="33" spans="1:35" ht="15" customHeight="1" x14ac:dyDescent="0.15">
      <c r="A33" s="130"/>
      <c r="B33" s="142"/>
      <c r="C33" s="512"/>
      <c r="D33" s="512"/>
      <c r="E33" s="512"/>
      <c r="F33" s="512"/>
      <c r="G33" s="512"/>
      <c r="H33" s="518"/>
      <c r="I33" s="519"/>
      <c r="J33" s="518"/>
      <c r="K33" s="519"/>
      <c r="L33" s="512"/>
      <c r="M33" s="518"/>
      <c r="N33" s="527"/>
      <c r="O33" s="518"/>
      <c r="P33" s="519"/>
      <c r="Q33" s="518"/>
      <c r="R33" s="519"/>
      <c r="S33" s="518"/>
      <c r="T33" s="519"/>
      <c r="U33" s="518"/>
      <c r="V33" s="527"/>
      <c r="W33" s="519"/>
      <c r="X33" s="518"/>
      <c r="Y33" s="519"/>
      <c r="Z33" s="518"/>
      <c r="AA33" s="519"/>
      <c r="AB33" s="518"/>
      <c r="AC33" s="519"/>
      <c r="AD33" s="518"/>
      <c r="AE33" s="554"/>
      <c r="AF33" s="453" t="s">
        <v>156</v>
      </c>
      <c r="AG33" s="453"/>
      <c r="AH33" s="453"/>
      <c r="AI33" s="549"/>
    </row>
    <row r="34" spans="1:35" ht="15" customHeight="1" x14ac:dyDescent="0.15">
      <c r="A34" s="130"/>
      <c r="B34" s="142"/>
      <c r="C34" s="512"/>
      <c r="D34" s="512"/>
      <c r="E34" s="512"/>
      <c r="F34" s="512"/>
      <c r="G34" s="512"/>
      <c r="H34" s="518"/>
      <c r="I34" s="519"/>
      <c r="J34" s="518"/>
      <c r="K34" s="519"/>
      <c r="L34" s="512"/>
      <c r="M34" s="518"/>
      <c r="N34" s="527"/>
      <c r="O34" s="518"/>
      <c r="P34" s="519"/>
      <c r="Q34" s="518"/>
      <c r="R34" s="519"/>
      <c r="S34" s="518"/>
      <c r="T34" s="519"/>
      <c r="U34" s="518"/>
      <c r="V34" s="527"/>
      <c r="W34" s="519"/>
      <c r="X34" s="518"/>
      <c r="Y34" s="519"/>
      <c r="Z34" s="518"/>
      <c r="AA34" s="519"/>
      <c r="AB34" s="518"/>
      <c r="AC34" s="519"/>
      <c r="AD34" s="518"/>
      <c r="AE34" s="554"/>
      <c r="AF34" s="453"/>
      <c r="AG34" s="453"/>
      <c r="AH34" s="453"/>
      <c r="AI34" s="549"/>
    </row>
    <row r="35" spans="1:35" ht="15" customHeight="1" x14ac:dyDescent="0.15">
      <c r="A35" s="136" t="s">
        <v>94</v>
      </c>
      <c r="B35" s="142"/>
      <c r="C35" s="512"/>
      <c r="D35" s="512"/>
      <c r="E35" s="512"/>
      <c r="F35" s="512"/>
      <c r="G35" s="512"/>
      <c r="H35" s="518"/>
      <c r="I35" s="519"/>
      <c r="J35" s="518"/>
      <c r="K35" s="519"/>
      <c r="L35" s="512"/>
      <c r="M35" s="518"/>
      <c r="N35" s="527"/>
      <c r="O35" s="518"/>
      <c r="P35" s="519"/>
      <c r="Q35" s="518"/>
      <c r="R35" s="519"/>
      <c r="S35" s="518"/>
      <c r="T35" s="519"/>
      <c r="U35" s="518"/>
      <c r="V35" s="527"/>
      <c r="W35" s="519"/>
      <c r="X35" s="518"/>
      <c r="Y35" s="519"/>
      <c r="Z35" s="518"/>
      <c r="AA35" s="519"/>
      <c r="AB35" s="518"/>
      <c r="AC35" s="519"/>
      <c r="AD35" s="518"/>
      <c r="AE35" s="554"/>
      <c r="AF35" s="550" t="s">
        <v>198</v>
      </c>
      <c r="AG35" s="551"/>
      <c r="AH35" s="552"/>
      <c r="AI35" s="522" t="s">
        <v>199</v>
      </c>
    </row>
    <row r="36" spans="1:35" ht="15" customHeight="1" x14ac:dyDescent="0.15">
      <c r="A36" s="130"/>
      <c r="B36" s="142"/>
      <c r="C36" s="512"/>
      <c r="D36" s="512"/>
      <c r="E36" s="512"/>
      <c r="F36" s="512"/>
      <c r="G36" s="512"/>
      <c r="H36" s="518"/>
      <c r="I36" s="519"/>
      <c r="J36" s="518"/>
      <c r="K36" s="519"/>
      <c r="L36" s="512"/>
      <c r="M36" s="518"/>
      <c r="N36" s="527"/>
      <c r="O36" s="518"/>
      <c r="P36" s="519"/>
      <c r="Q36" s="518"/>
      <c r="R36" s="519"/>
      <c r="S36" s="518"/>
      <c r="T36" s="519"/>
      <c r="U36" s="518"/>
      <c r="V36" s="527"/>
      <c r="W36" s="519"/>
      <c r="X36" s="518"/>
      <c r="Y36" s="519"/>
      <c r="Z36" s="518"/>
      <c r="AA36" s="519"/>
      <c r="AB36" s="518"/>
      <c r="AC36" s="519"/>
      <c r="AD36" s="518"/>
      <c r="AE36" s="554"/>
      <c r="AF36" s="553"/>
      <c r="AG36" s="527"/>
      <c r="AH36" s="554"/>
      <c r="AI36" s="523"/>
    </row>
    <row r="37" spans="1:35" ht="15" customHeight="1" x14ac:dyDescent="0.15">
      <c r="A37" s="130"/>
      <c r="B37" s="142"/>
      <c r="C37" s="512"/>
      <c r="D37" s="512"/>
      <c r="E37" s="512"/>
      <c r="F37" s="512"/>
      <c r="G37" s="512"/>
      <c r="H37" s="518"/>
      <c r="I37" s="519"/>
      <c r="J37" s="518"/>
      <c r="K37" s="519"/>
      <c r="L37" s="512"/>
      <c r="M37" s="518"/>
      <c r="N37" s="527"/>
      <c r="O37" s="518"/>
      <c r="P37" s="519"/>
      <c r="Q37" s="518"/>
      <c r="R37" s="519"/>
      <c r="S37" s="518"/>
      <c r="T37" s="519"/>
      <c r="U37" s="518"/>
      <c r="V37" s="527"/>
      <c r="W37" s="519"/>
      <c r="X37" s="518"/>
      <c r="Y37" s="519"/>
      <c r="Z37" s="518"/>
      <c r="AA37" s="519"/>
      <c r="AB37" s="518"/>
      <c r="AC37" s="519"/>
      <c r="AD37" s="518"/>
      <c r="AE37" s="554"/>
      <c r="AF37" s="553"/>
      <c r="AG37" s="527"/>
      <c r="AH37" s="554"/>
      <c r="AI37" s="523"/>
    </row>
    <row r="38" spans="1:35" ht="15" customHeight="1" x14ac:dyDescent="0.15">
      <c r="A38" s="132"/>
      <c r="B38" s="143" t="s">
        <v>213</v>
      </c>
      <c r="C38" s="513"/>
      <c r="D38" s="513"/>
      <c r="E38" s="513"/>
      <c r="F38" s="513"/>
      <c r="G38" s="513"/>
      <c r="H38" s="520"/>
      <c r="I38" s="521"/>
      <c r="J38" s="520"/>
      <c r="K38" s="521"/>
      <c r="L38" s="513"/>
      <c r="M38" s="520"/>
      <c r="N38" s="528"/>
      <c r="O38" s="520"/>
      <c r="P38" s="521"/>
      <c r="Q38" s="520"/>
      <c r="R38" s="521"/>
      <c r="S38" s="520"/>
      <c r="T38" s="521"/>
      <c r="U38" s="546"/>
      <c r="V38" s="547"/>
      <c r="W38" s="548"/>
      <c r="X38" s="520"/>
      <c r="Y38" s="521"/>
      <c r="Z38" s="520"/>
      <c r="AA38" s="521"/>
      <c r="AB38" s="520"/>
      <c r="AC38" s="521"/>
      <c r="AD38" s="520"/>
      <c r="AE38" s="560"/>
      <c r="AF38" s="555"/>
      <c r="AG38" s="547"/>
      <c r="AH38" s="556"/>
      <c r="AI38" s="524"/>
    </row>
    <row r="39" spans="1:35" ht="20.100000000000001" customHeight="1" x14ac:dyDescent="0.15">
      <c r="A39" s="144" t="s">
        <v>320</v>
      </c>
      <c r="B39" s="168">
        <f>SUM(C39:AE39)</f>
        <v>28</v>
      </c>
      <c r="C39" s="197">
        <v>1</v>
      </c>
      <c r="D39" s="197">
        <v>1</v>
      </c>
      <c r="E39" s="197">
        <v>2</v>
      </c>
      <c r="F39" s="197">
        <v>1</v>
      </c>
      <c r="G39" s="197">
        <v>1</v>
      </c>
      <c r="H39" s="515">
        <v>5</v>
      </c>
      <c r="I39" s="515"/>
      <c r="J39" s="515">
        <v>1</v>
      </c>
      <c r="K39" s="515"/>
      <c r="L39" s="196" t="s">
        <v>292</v>
      </c>
      <c r="M39" s="515">
        <v>1</v>
      </c>
      <c r="N39" s="515"/>
      <c r="O39" s="515">
        <v>3</v>
      </c>
      <c r="P39" s="515"/>
      <c r="Q39" s="515">
        <v>2</v>
      </c>
      <c r="R39" s="515"/>
      <c r="S39" s="515">
        <v>2</v>
      </c>
      <c r="T39" s="515"/>
      <c r="U39" s="545">
        <v>0</v>
      </c>
      <c r="V39" s="545"/>
      <c r="W39" s="545"/>
      <c r="X39" s="515">
        <v>4</v>
      </c>
      <c r="Y39" s="515"/>
      <c r="Z39" s="515">
        <v>2</v>
      </c>
      <c r="AA39" s="515"/>
      <c r="AB39" s="515">
        <v>1</v>
      </c>
      <c r="AC39" s="515"/>
      <c r="AD39" s="515">
        <v>1</v>
      </c>
      <c r="AE39" s="515"/>
      <c r="AF39" s="525">
        <v>662</v>
      </c>
      <c r="AG39" s="525"/>
      <c r="AH39" s="525"/>
      <c r="AI39" s="169">
        <v>23</v>
      </c>
    </row>
    <row r="40" spans="1:35" ht="20.100000000000001" customHeight="1" x14ac:dyDescent="0.15">
      <c r="A40" s="144" t="s">
        <v>306</v>
      </c>
      <c r="B40" s="170">
        <f>SUM(C40:AE40)</f>
        <v>28</v>
      </c>
      <c r="C40" s="195">
        <v>1</v>
      </c>
      <c r="D40" s="195">
        <v>1</v>
      </c>
      <c r="E40" s="195">
        <v>2</v>
      </c>
      <c r="F40" s="195">
        <v>1</v>
      </c>
      <c r="G40" s="195">
        <v>1</v>
      </c>
      <c r="H40" s="477">
        <v>5</v>
      </c>
      <c r="I40" s="477"/>
      <c r="J40" s="477">
        <v>1</v>
      </c>
      <c r="K40" s="477"/>
      <c r="L40" s="196">
        <v>0</v>
      </c>
      <c r="M40" s="477">
        <v>1</v>
      </c>
      <c r="N40" s="477"/>
      <c r="O40" s="477">
        <v>3</v>
      </c>
      <c r="P40" s="477"/>
      <c r="Q40" s="477">
        <v>2</v>
      </c>
      <c r="R40" s="477"/>
      <c r="S40" s="477">
        <v>2</v>
      </c>
      <c r="T40" s="477"/>
      <c r="U40" s="410">
        <v>0</v>
      </c>
      <c r="V40" s="410"/>
      <c r="W40" s="410"/>
      <c r="X40" s="477">
        <v>4</v>
      </c>
      <c r="Y40" s="477"/>
      <c r="Z40" s="477">
        <v>2</v>
      </c>
      <c r="AA40" s="477"/>
      <c r="AB40" s="477">
        <v>1</v>
      </c>
      <c r="AC40" s="477"/>
      <c r="AD40" s="477">
        <v>1</v>
      </c>
      <c r="AE40" s="477"/>
      <c r="AF40" s="495">
        <v>626</v>
      </c>
      <c r="AG40" s="495"/>
      <c r="AH40" s="495"/>
      <c r="AI40" s="172">
        <v>22</v>
      </c>
    </row>
    <row r="41" spans="1:35" ht="20.100000000000001" customHeight="1" x14ac:dyDescent="0.15">
      <c r="A41" s="144" t="s">
        <v>307</v>
      </c>
      <c r="B41" s="171">
        <f>SUM(C41:AE41)</f>
        <v>29</v>
      </c>
      <c r="C41" s="195">
        <v>2</v>
      </c>
      <c r="D41" s="195">
        <v>1</v>
      </c>
      <c r="E41" s="195">
        <v>2</v>
      </c>
      <c r="F41" s="195">
        <v>1</v>
      </c>
      <c r="G41" s="195">
        <v>1</v>
      </c>
      <c r="H41" s="477">
        <v>5</v>
      </c>
      <c r="I41" s="477"/>
      <c r="J41" s="477">
        <v>1</v>
      </c>
      <c r="K41" s="477"/>
      <c r="L41" s="196">
        <v>0</v>
      </c>
      <c r="M41" s="477">
        <v>1</v>
      </c>
      <c r="N41" s="477"/>
      <c r="O41" s="477">
        <v>3</v>
      </c>
      <c r="P41" s="477"/>
      <c r="Q41" s="477">
        <v>2</v>
      </c>
      <c r="R41" s="477"/>
      <c r="S41" s="477">
        <v>2</v>
      </c>
      <c r="T41" s="477"/>
      <c r="U41" s="410">
        <v>0</v>
      </c>
      <c r="V41" s="410"/>
      <c r="W41" s="410"/>
      <c r="X41" s="477">
        <v>4</v>
      </c>
      <c r="Y41" s="477"/>
      <c r="Z41" s="477">
        <v>2</v>
      </c>
      <c r="AA41" s="477"/>
      <c r="AB41" s="477">
        <v>1</v>
      </c>
      <c r="AC41" s="477"/>
      <c r="AD41" s="477">
        <v>1</v>
      </c>
      <c r="AE41" s="477"/>
      <c r="AF41" s="495">
        <v>626</v>
      </c>
      <c r="AG41" s="495"/>
      <c r="AH41" s="495"/>
      <c r="AI41" s="172">
        <v>22</v>
      </c>
    </row>
    <row r="42" spans="1:35" ht="20.100000000000001" customHeight="1" x14ac:dyDescent="0.15">
      <c r="A42" s="200" t="s">
        <v>308</v>
      </c>
      <c r="B42" s="187">
        <f>SUM(C42:AE42)</f>
        <v>29</v>
      </c>
      <c r="C42" s="195">
        <v>2</v>
      </c>
      <c r="D42" s="195">
        <v>1</v>
      </c>
      <c r="E42" s="195">
        <v>2</v>
      </c>
      <c r="F42" s="195">
        <v>1</v>
      </c>
      <c r="G42" s="195">
        <v>1</v>
      </c>
      <c r="H42" s="477">
        <v>5</v>
      </c>
      <c r="I42" s="477"/>
      <c r="J42" s="477">
        <v>1</v>
      </c>
      <c r="K42" s="477"/>
      <c r="L42" s="196">
        <v>0</v>
      </c>
      <c r="M42" s="477">
        <v>1</v>
      </c>
      <c r="N42" s="477"/>
      <c r="O42" s="477">
        <v>3</v>
      </c>
      <c r="P42" s="477"/>
      <c r="Q42" s="477">
        <v>2</v>
      </c>
      <c r="R42" s="477"/>
      <c r="S42" s="477">
        <v>2</v>
      </c>
      <c r="T42" s="477"/>
      <c r="U42" s="410">
        <v>0</v>
      </c>
      <c r="V42" s="410"/>
      <c r="W42" s="410"/>
      <c r="X42" s="477">
        <v>4</v>
      </c>
      <c r="Y42" s="477"/>
      <c r="Z42" s="477">
        <v>2</v>
      </c>
      <c r="AA42" s="477"/>
      <c r="AB42" s="477">
        <v>1</v>
      </c>
      <c r="AC42" s="477"/>
      <c r="AD42" s="477">
        <v>1</v>
      </c>
      <c r="AE42" s="477"/>
      <c r="AF42" s="495">
        <v>634</v>
      </c>
      <c r="AG42" s="495"/>
      <c r="AH42" s="495"/>
      <c r="AI42" s="172">
        <v>21</v>
      </c>
    </row>
    <row r="43" spans="1:35" ht="20.100000000000001" customHeight="1" thickBot="1" x14ac:dyDescent="0.2">
      <c r="A43" s="218" t="s">
        <v>327</v>
      </c>
      <c r="B43" s="219">
        <f>SUM(C43:AE43)</f>
        <v>29</v>
      </c>
      <c r="C43" s="220">
        <v>2</v>
      </c>
      <c r="D43" s="220">
        <v>1</v>
      </c>
      <c r="E43" s="220">
        <v>2</v>
      </c>
      <c r="F43" s="220">
        <v>1</v>
      </c>
      <c r="G43" s="220">
        <v>1</v>
      </c>
      <c r="H43" s="514">
        <v>5</v>
      </c>
      <c r="I43" s="514"/>
      <c r="J43" s="514">
        <v>1</v>
      </c>
      <c r="K43" s="514"/>
      <c r="L43" s="221">
        <v>0</v>
      </c>
      <c r="M43" s="514">
        <v>1</v>
      </c>
      <c r="N43" s="514"/>
      <c r="O43" s="514">
        <v>3</v>
      </c>
      <c r="P43" s="514"/>
      <c r="Q43" s="514">
        <v>2</v>
      </c>
      <c r="R43" s="514"/>
      <c r="S43" s="514">
        <v>2</v>
      </c>
      <c r="T43" s="514"/>
      <c r="U43" s="544">
        <v>0</v>
      </c>
      <c r="V43" s="544"/>
      <c r="W43" s="544"/>
      <c r="X43" s="514">
        <v>4</v>
      </c>
      <c r="Y43" s="514"/>
      <c r="Z43" s="514">
        <v>2</v>
      </c>
      <c r="AA43" s="514"/>
      <c r="AB43" s="514">
        <v>1</v>
      </c>
      <c r="AC43" s="514"/>
      <c r="AD43" s="514">
        <v>1</v>
      </c>
      <c r="AE43" s="514"/>
      <c r="AF43" s="558">
        <v>641</v>
      </c>
      <c r="AG43" s="558"/>
      <c r="AH43" s="558"/>
      <c r="AI43" s="222">
        <v>21</v>
      </c>
    </row>
    <row r="44" spans="1:35" ht="1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AC44" s="12"/>
      <c r="AD44" s="12"/>
      <c r="AE44" s="12"/>
      <c r="AF44" s="12"/>
      <c r="AG44" s="12"/>
      <c r="AH44" s="12"/>
      <c r="AI44" s="11" t="s">
        <v>142</v>
      </c>
    </row>
    <row r="45" spans="1:35" ht="17.45" customHeight="1" x14ac:dyDescent="0.15">
      <c r="A45" s="12"/>
      <c r="B45" s="12"/>
      <c r="C45" s="12"/>
      <c r="D45" s="5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7.45" customHeight="1" x14ac:dyDescent="0.15">
      <c r="D46" s="65"/>
    </row>
  </sheetData>
  <sheetProtection selectLockedCells="1" selectUnlockedCells="1"/>
  <mergeCells count="292">
    <mergeCell ref="AF33:AI33"/>
    <mergeCell ref="AF35:AH38"/>
    <mergeCell ref="AB32:AC38"/>
    <mergeCell ref="AF32:AI32"/>
    <mergeCell ref="Z32:AA38"/>
    <mergeCell ref="X42:Y42"/>
    <mergeCell ref="AF43:AH43"/>
    <mergeCell ref="AF42:AH42"/>
    <mergeCell ref="AF41:AH41"/>
    <mergeCell ref="AD40:AE40"/>
    <mergeCell ref="AF40:AH40"/>
    <mergeCell ref="AF34:AI34"/>
    <mergeCell ref="Z40:AA40"/>
    <mergeCell ref="X43:Y43"/>
    <mergeCell ref="AD43:AE43"/>
    <mergeCell ref="AD42:AE42"/>
    <mergeCell ref="AD41:AE41"/>
    <mergeCell ref="Z43:AA43"/>
    <mergeCell ref="Z39:AA39"/>
    <mergeCell ref="AD39:AE39"/>
    <mergeCell ref="AB39:AC39"/>
    <mergeCell ref="X39:Y39"/>
    <mergeCell ref="Z42:AA42"/>
    <mergeCell ref="AD32:AE38"/>
    <mergeCell ref="AB43:AC43"/>
    <mergeCell ref="AB42:AC42"/>
    <mergeCell ref="AB41:AC41"/>
    <mergeCell ref="Z41:AA41"/>
    <mergeCell ref="AB40:AC40"/>
    <mergeCell ref="S40:T40"/>
    <mergeCell ref="U42:W42"/>
    <mergeCell ref="X40:Y40"/>
    <mergeCell ref="X32:Y38"/>
    <mergeCell ref="U43:W43"/>
    <mergeCell ref="U39:W39"/>
    <mergeCell ref="U32:W38"/>
    <mergeCell ref="S39:T39"/>
    <mergeCell ref="V21:Y21"/>
    <mergeCell ref="Z23:AC23"/>
    <mergeCell ref="Z22:AC22"/>
    <mergeCell ref="Z21:AC21"/>
    <mergeCell ref="V22:Y22"/>
    <mergeCell ref="V23:Y23"/>
    <mergeCell ref="V28:Y28"/>
    <mergeCell ref="R28:U28"/>
    <mergeCell ref="Z24:AC24"/>
    <mergeCell ref="R26:U26"/>
    <mergeCell ref="V24:Y24"/>
    <mergeCell ref="Z26:AC26"/>
    <mergeCell ref="Z25:AC25"/>
    <mergeCell ref="Z27:AC27"/>
    <mergeCell ref="AD25:AG25"/>
    <mergeCell ref="AD24:AG24"/>
    <mergeCell ref="AD23:AG23"/>
    <mergeCell ref="AD21:AG21"/>
    <mergeCell ref="AD16:AE17"/>
    <mergeCell ref="AD14:AE15"/>
    <mergeCell ref="AF12:AH13"/>
    <mergeCell ref="AD10:AE11"/>
    <mergeCell ref="AH24:AI24"/>
    <mergeCell ref="AA7:AC7"/>
    <mergeCell ref="Y7:Z7"/>
    <mergeCell ref="Y8:Z9"/>
    <mergeCell ref="AH21:AI23"/>
    <mergeCell ref="AF8:AH9"/>
    <mergeCell ref="AF10:AH11"/>
    <mergeCell ref="AD5:AE5"/>
    <mergeCell ref="AD28:AG28"/>
    <mergeCell ref="AD27:AG27"/>
    <mergeCell ref="Z28:AC28"/>
    <mergeCell ref="AD7:AE7"/>
    <mergeCell ref="AD26:AG26"/>
    <mergeCell ref="AF7:AH7"/>
    <mergeCell ref="AH28:AI28"/>
    <mergeCell ref="AH27:AI27"/>
    <mergeCell ref="AH26:AI26"/>
    <mergeCell ref="AH25:AI25"/>
    <mergeCell ref="AI14:AI15"/>
    <mergeCell ref="AI12:AI13"/>
    <mergeCell ref="AI10:AI11"/>
    <mergeCell ref="AI8:AI9"/>
    <mergeCell ref="AD8:AE9"/>
    <mergeCell ref="AD12:AE13"/>
    <mergeCell ref="AD22:AG22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R24:U24"/>
    <mergeCell ref="U7:X7"/>
    <mergeCell ref="U8:X9"/>
    <mergeCell ref="L32:L38"/>
    <mergeCell ref="M32:N38"/>
    <mergeCell ref="O32:P38"/>
    <mergeCell ref="S32:T38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2:K38"/>
    <mergeCell ref="H16:J17"/>
    <mergeCell ref="H14:J15"/>
    <mergeCell ref="N28:Q28"/>
    <mergeCell ref="N27:Q27"/>
    <mergeCell ref="N25:Q25"/>
    <mergeCell ref="G28:H28"/>
    <mergeCell ref="L28:M28"/>
    <mergeCell ref="M43:N43"/>
    <mergeCell ref="M42:N42"/>
    <mergeCell ref="M41:N41"/>
    <mergeCell ref="M39:N39"/>
    <mergeCell ref="M40:N40"/>
    <mergeCell ref="AI35:AI38"/>
    <mergeCell ref="O43:P43"/>
    <mergeCell ref="O42:P42"/>
    <mergeCell ref="O41:P41"/>
    <mergeCell ref="U40:W40"/>
    <mergeCell ref="O40:P40"/>
    <mergeCell ref="O39:P39"/>
    <mergeCell ref="Q39:R39"/>
    <mergeCell ref="Q32:R38"/>
    <mergeCell ref="Q43:R43"/>
    <mergeCell ref="Q42:R42"/>
    <mergeCell ref="Q41:R41"/>
    <mergeCell ref="Q40:R40"/>
    <mergeCell ref="AF39:AH39"/>
    <mergeCell ref="U41:W41"/>
    <mergeCell ref="X41:Y41"/>
    <mergeCell ref="S43:T43"/>
    <mergeCell ref="S42:T42"/>
    <mergeCell ref="S41:T41"/>
    <mergeCell ref="B28:D28"/>
    <mergeCell ref="E28:F28"/>
    <mergeCell ref="G32:G38"/>
    <mergeCell ref="H43:I43"/>
    <mergeCell ref="D32:D38"/>
    <mergeCell ref="C32:C38"/>
    <mergeCell ref="F32:F38"/>
    <mergeCell ref="E32:E38"/>
    <mergeCell ref="I28:K28"/>
    <mergeCell ref="J41:K41"/>
    <mergeCell ref="H39:I39"/>
    <mergeCell ref="H32:I38"/>
    <mergeCell ref="J43:K43"/>
    <mergeCell ref="J42:K42"/>
    <mergeCell ref="J39:K39"/>
    <mergeCell ref="H42:I42"/>
    <mergeCell ref="H41:I41"/>
    <mergeCell ref="H40:I40"/>
    <mergeCell ref="J40:K40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Y12:Z13"/>
    <mergeCell ref="U12:X13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I3:AI6"/>
    <mergeCell ref="AI16:AI17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  <mergeCell ref="U3:X3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1" orientation="portrait" useFirstPageNumber="1" verticalDpi="300" r:id="rId1"/>
  <headerFooter scaleWithDoc="0" alignWithMargins="0">
    <oddHeader>&amp;R警察及び消防</oddHeader>
    <oddFooter>&amp;C&amp;12&amp;A</oddFooter>
  </headerFooter>
  <ignoredErrors>
    <ignoredError sqref="A27:A2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view="pageBreakPreview" zoomScaleNormal="100" zoomScaleSheetLayoutView="100" workbookViewId="0">
      <selection sqref="A1:F1"/>
    </sheetView>
  </sheetViews>
  <sheetFormatPr defaultRowHeight="12" customHeight="1" x14ac:dyDescent="0.15"/>
  <cols>
    <col min="1" max="6" width="16.5703125" style="8" customWidth="1"/>
    <col min="7" max="7" width="16.42578125" style="8" customWidth="1"/>
    <col min="8" max="8" width="8.28515625" style="8" customWidth="1"/>
    <col min="9" max="9" width="11.85546875" style="8" customWidth="1"/>
    <col min="10" max="12" width="9.85546875" style="8" customWidth="1"/>
    <col min="13" max="14" width="9.28515625" style="8" customWidth="1"/>
    <col min="15" max="15" width="9.7109375" style="8" customWidth="1"/>
    <col min="16" max="16" width="9.28515625" style="8" customWidth="1"/>
    <col min="17" max="17" width="9.7109375" style="8" customWidth="1"/>
    <col min="18" max="18" width="9.28515625" style="8" customWidth="1"/>
    <col min="19" max="16384" width="9.140625" style="8"/>
  </cols>
  <sheetData>
    <row r="1" spans="1:13" ht="20.100000000000001" customHeight="1" x14ac:dyDescent="0.15">
      <c r="A1" s="561" t="s">
        <v>157</v>
      </c>
      <c r="B1" s="561"/>
      <c r="C1" s="561"/>
      <c r="D1" s="561"/>
      <c r="E1" s="561"/>
      <c r="F1" s="561"/>
      <c r="G1" s="14"/>
      <c r="H1" s="14"/>
      <c r="I1" s="14"/>
      <c r="J1" s="14"/>
      <c r="K1" s="14"/>
      <c r="L1" s="14"/>
      <c r="M1" s="14"/>
    </row>
    <row r="4" spans="1:13" ht="12" customHeight="1" x14ac:dyDescent="0.15">
      <c r="A4" s="15"/>
      <c r="H4" s="16" t="s">
        <v>158</v>
      </c>
      <c r="I4" s="173"/>
      <c r="L4" s="1" t="s">
        <v>1</v>
      </c>
    </row>
    <row r="5" spans="1:13" ht="12" customHeight="1" x14ac:dyDescent="0.15">
      <c r="A5" s="113"/>
      <c r="B5" s="15" t="s">
        <v>220</v>
      </c>
      <c r="C5" s="113"/>
      <c r="D5" s="113"/>
      <c r="E5" s="15" t="s">
        <v>201</v>
      </c>
      <c r="F5" s="113"/>
      <c r="H5" s="17"/>
      <c r="I5" s="17" t="s">
        <v>3</v>
      </c>
      <c r="J5" s="17" t="s">
        <v>159</v>
      </c>
      <c r="K5" s="17" t="s">
        <v>160</v>
      </c>
      <c r="L5" s="17" t="s">
        <v>161</v>
      </c>
    </row>
    <row r="6" spans="1:13" ht="12" customHeight="1" x14ac:dyDescent="0.15">
      <c r="A6" s="113"/>
      <c r="D6" s="113"/>
      <c r="E6" s="15" t="s">
        <v>221</v>
      </c>
      <c r="F6" s="113"/>
      <c r="H6" s="72" t="str">
        <f>‐126‐!A5</f>
        <v>平成22年</v>
      </c>
      <c r="I6" s="73">
        <f>+‐126‐!C5</f>
        <v>679</v>
      </c>
      <c r="J6" s="73">
        <f>+‐126‐!E5</f>
        <v>3</v>
      </c>
      <c r="K6" s="73">
        <f>+‐126‐!G5</f>
        <v>76</v>
      </c>
      <c r="L6" s="73">
        <f>‐126‐!I5</f>
        <v>632</v>
      </c>
    </row>
    <row r="7" spans="1:13" ht="12" customHeight="1" x14ac:dyDescent="0.15">
      <c r="A7" s="13"/>
      <c r="H7" s="114">
        <f>‐126‐!A7</f>
        <v>23</v>
      </c>
      <c r="I7" s="73">
        <f>+‐126‐!C7</f>
        <v>671</v>
      </c>
      <c r="J7" s="73">
        <f>+‐126‐!E7</f>
        <v>3</v>
      </c>
      <c r="K7" s="73">
        <f>+‐126‐!G7</f>
        <v>86</v>
      </c>
      <c r="L7" s="73">
        <f>‐126‐!I7</f>
        <v>675</v>
      </c>
    </row>
    <row r="8" spans="1:13" ht="12" customHeight="1" x14ac:dyDescent="0.15">
      <c r="A8" s="13"/>
      <c r="H8" s="114">
        <f>‐126‐!A9</f>
        <v>24</v>
      </c>
      <c r="I8" s="73">
        <f>+‐126‐!C9</f>
        <v>674</v>
      </c>
      <c r="J8" s="73">
        <f>+‐126‐!E9</f>
        <v>4</v>
      </c>
      <c r="K8" s="73">
        <f>+‐126‐!G9</f>
        <v>73</v>
      </c>
      <c r="L8" s="73">
        <f>‐126‐!I9</f>
        <v>714</v>
      </c>
    </row>
    <row r="9" spans="1:13" ht="12" customHeight="1" x14ac:dyDescent="0.15">
      <c r="A9" s="13"/>
      <c r="H9" s="114">
        <f>‐126‐!A11</f>
        <v>25</v>
      </c>
      <c r="I9" s="73">
        <f>+‐126‐!C11</f>
        <v>750</v>
      </c>
      <c r="J9" s="74">
        <f>+‐126‐!E11</f>
        <v>4</v>
      </c>
      <c r="K9" s="73">
        <f>+‐126‐!G11</f>
        <v>86</v>
      </c>
      <c r="L9" s="74">
        <f>‐126‐!I11</f>
        <v>782</v>
      </c>
    </row>
    <row r="10" spans="1:13" ht="12" customHeight="1" x14ac:dyDescent="0.15">
      <c r="A10" s="13"/>
      <c r="H10" s="114">
        <f>‐126‐!A13</f>
        <v>26</v>
      </c>
      <c r="I10" s="73">
        <f>+‐126‐!C13</f>
        <v>598</v>
      </c>
      <c r="J10" s="73">
        <f>+‐126‐!E13</f>
        <v>3</v>
      </c>
      <c r="K10" s="73">
        <f>+‐126‐!G13</f>
        <v>49</v>
      </c>
      <c r="L10" s="73">
        <f>‐126‐!I13</f>
        <v>546</v>
      </c>
    </row>
    <row r="11" spans="1:13" ht="12" customHeight="1" x14ac:dyDescent="0.15">
      <c r="A11" s="13"/>
      <c r="H11" s="114">
        <f>‐126‐!A15</f>
        <v>27</v>
      </c>
      <c r="I11" s="73">
        <f>+‐126‐!C15</f>
        <v>556</v>
      </c>
      <c r="J11" s="73">
        <f>+‐126‐!E15</f>
        <v>5</v>
      </c>
      <c r="K11" s="73">
        <f>+‐126‐!G15</f>
        <v>59</v>
      </c>
      <c r="L11" s="73">
        <f>‐126‐!I15</f>
        <v>576</v>
      </c>
    </row>
    <row r="12" spans="1:13" ht="12" customHeight="1" x14ac:dyDescent="0.15">
      <c r="A12" s="13"/>
      <c r="H12" s="16" t="s">
        <v>162</v>
      </c>
      <c r="I12" s="173"/>
    </row>
    <row r="13" spans="1:13" ht="12" customHeight="1" x14ac:dyDescent="0.15">
      <c r="A13" s="13"/>
      <c r="H13" s="17"/>
      <c r="I13" s="17" t="s">
        <v>163</v>
      </c>
      <c r="J13" s="17" t="s">
        <v>164</v>
      </c>
      <c r="K13" s="17"/>
    </row>
    <row r="14" spans="1:13" ht="12" customHeight="1" x14ac:dyDescent="0.15">
      <c r="A14" s="13"/>
      <c r="H14" s="262" t="s">
        <v>333</v>
      </c>
      <c r="I14" s="17">
        <f>‐126‐!C7</f>
        <v>671</v>
      </c>
      <c r="J14" s="18">
        <f>+‐126‐!B7-‐126‐!C7</f>
        <v>186</v>
      </c>
      <c r="K14" s="112">
        <f>I14+J14</f>
        <v>857</v>
      </c>
    </row>
    <row r="15" spans="1:13" ht="12" customHeight="1" x14ac:dyDescent="0.15">
      <c r="A15" s="19"/>
      <c r="H15" s="115">
        <v>24</v>
      </c>
      <c r="I15" s="17">
        <f>‐126‐!C9</f>
        <v>674</v>
      </c>
      <c r="J15" s="18">
        <f>+‐126‐!B9-‐126‐!C9</f>
        <v>176</v>
      </c>
      <c r="K15" s="112">
        <f>SUM(I15:J15)</f>
        <v>850</v>
      </c>
    </row>
    <row r="16" spans="1:13" ht="12" customHeight="1" x14ac:dyDescent="0.15">
      <c r="A16" s="113"/>
      <c r="H16" s="115">
        <v>25</v>
      </c>
      <c r="I16" s="17">
        <f>‐126‐!C11</f>
        <v>750</v>
      </c>
      <c r="J16" s="18">
        <f>+‐126‐!B11-‐126‐!C11</f>
        <v>173</v>
      </c>
      <c r="K16" s="112">
        <f>SUM(I16:J16)</f>
        <v>923</v>
      </c>
    </row>
    <row r="17" spans="1:11" ht="12" customHeight="1" x14ac:dyDescent="0.15">
      <c r="A17" s="113"/>
      <c r="H17" s="115">
        <v>26</v>
      </c>
      <c r="I17" s="17">
        <f>‐126‐!C13</f>
        <v>598</v>
      </c>
      <c r="J17" s="18">
        <f>+‐126‐!B13-‐126‐!C13</f>
        <v>173</v>
      </c>
      <c r="K17" s="112">
        <f>SUM(I17:J17)</f>
        <v>771</v>
      </c>
    </row>
    <row r="18" spans="1:11" ht="12" customHeight="1" x14ac:dyDescent="0.15">
      <c r="A18" s="113"/>
      <c r="H18" s="115">
        <v>27</v>
      </c>
      <c r="I18" s="17">
        <f>‐126‐!C15</f>
        <v>556</v>
      </c>
      <c r="J18" s="18">
        <f>+‐126‐!B15-‐126‐!C15</f>
        <v>147</v>
      </c>
      <c r="K18" s="112">
        <f>SUM(I18:J18)</f>
        <v>703</v>
      </c>
    </row>
    <row r="19" spans="1:11" ht="12" customHeight="1" x14ac:dyDescent="0.15">
      <c r="A19" s="113"/>
      <c r="K19" s="1" t="s">
        <v>8</v>
      </c>
    </row>
    <row r="20" spans="1:11" ht="12" customHeight="1" x14ac:dyDescent="0.15">
      <c r="A20" s="113"/>
    </row>
    <row r="21" spans="1:11" ht="12" customHeight="1" x14ac:dyDescent="0.15">
      <c r="A21" s="113"/>
    </row>
    <row r="22" spans="1:11" ht="12" customHeight="1" x14ac:dyDescent="0.15">
      <c r="A22" s="113"/>
    </row>
    <row r="23" spans="1:11" ht="12" customHeight="1" x14ac:dyDescent="0.15">
      <c r="A23" s="113"/>
    </row>
    <row r="24" spans="1:11" ht="12" customHeight="1" x14ac:dyDescent="0.15">
      <c r="A24" s="113"/>
    </row>
    <row r="25" spans="1:11" ht="12" customHeight="1" x14ac:dyDescent="0.15">
      <c r="A25" s="113"/>
    </row>
    <row r="26" spans="1:11" ht="12" customHeight="1" x14ac:dyDescent="0.15">
      <c r="A26" s="113"/>
    </row>
    <row r="27" spans="1:11" ht="12" customHeight="1" x14ac:dyDescent="0.15">
      <c r="A27" s="113"/>
    </row>
    <row r="28" spans="1:11" ht="12" customHeight="1" x14ac:dyDescent="0.15">
      <c r="A28" s="113"/>
    </row>
    <row r="29" spans="1:11" ht="12" customHeight="1" x14ac:dyDescent="0.15">
      <c r="A29" s="113"/>
    </row>
    <row r="30" spans="1:11" ht="12" customHeight="1" x14ac:dyDescent="0.15">
      <c r="A30" s="113"/>
    </row>
    <row r="31" spans="1:11" ht="12" customHeight="1" x14ac:dyDescent="0.15">
      <c r="A31" s="113"/>
    </row>
    <row r="32" spans="1:11" ht="12" customHeight="1" x14ac:dyDescent="0.15">
      <c r="A32" s="113"/>
    </row>
    <row r="33" spans="1:25" ht="12" customHeight="1" x14ac:dyDescent="0.15">
      <c r="A33" s="113"/>
      <c r="P33" s="20"/>
      <c r="Q33" s="6"/>
      <c r="R33" s="6"/>
      <c r="S33" s="6"/>
      <c r="T33" s="6"/>
      <c r="U33" s="6"/>
      <c r="V33" s="6"/>
      <c r="W33" s="6"/>
      <c r="X33" s="6"/>
      <c r="Y33" s="21"/>
    </row>
    <row r="34" spans="1:25" ht="12" customHeight="1" x14ac:dyDescent="0.15">
      <c r="A34" s="113"/>
      <c r="P34" s="20"/>
      <c r="Q34" s="6"/>
      <c r="R34" s="6"/>
      <c r="S34" s="6"/>
      <c r="T34" s="6"/>
      <c r="U34" s="6"/>
      <c r="V34" s="6"/>
      <c r="W34" s="6"/>
      <c r="X34" s="6"/>
      <c r="Y34" s="21"/>
    </row>
    <row r="35" spans="1:25" ht="12" customHeight="1" x14ac:dyDescent="0.15">
      <c r="A35" s="113"/>
      <c r="H35" s="175"/>
      <c r="I35" s="2"/>
      <c r="J35" s="2"/>
      <c r="K35" s="2"/>
      <c r="L35" s="2"/>
      <c r="M35" s="2"/>
      <c r="N35" s="2"/>
      <c r="O35" s="2"/>
      <c r="P35" s="20"/>
      <c r="Q35" s="7"/>
      <c r="R35" s="5"/>
      <c r="S35" s="5"/>
      <c r="T35" s="5"/>
      <c r="U35" s="5"/>
      <c r="V35" s="5"/>
      <c r="W35" s="5"/>
      <c r="X35" s="5"/>
      <c r="Y35" s="22"/>
    </row>
    <row r="36" spans="1:25" ht="12" customHeight="1" x14ac:dyDescent="0.15">
      <c r="A36" s="564" t="s">
        <v>222</v>
      </c>
      <c r="B36" s="564"/>
      <c r="C36" s="564"/>
      <c r="D36" s="564"/>
      <c r="E36" s="564"/>
      <c r="F36" s="564"/>
      <c r="H36" s="16" t="s">
        <v>165</v>
      </c>
      <c r="I36" s="10"/>
      <c r="J36" s="4"/>
      <c r="K36" s="4"/>
      <c r="L36" s="4"/>
      <c r="M36" s="10" t="s">
        <v>182</v>
      </c>
      <c r="N36" s="10"/>
      <c r="O36" s="10"/>
      <c r="P36" s="20"/>
      <c r="Q36" s="6"/>
      <c r="R36" s="6"/>
      <c r="S36" s="6"/>
      <c r="T36" s="6"/>
      <c r="U36" s="6"/>
      <c r="V36" s="6"/>
      <c r="W36" s="6"/>
      <c r="X36" s="6"/>
      <c r="Y36" s="21"/>
    </row>
    <row r="37" spans="1:25" ht="12" customHeight="1" x14ac:dyDescent="0.15">
      <c r="A37" s="113"/>
      <c r="H37" s="17"/>
      <c r="I37" s="3" t="s">
        <v>34</v>
      </c>
      <c r="J37" s="3" t="s">
        <v>21</v>
      </c>
      <c r="K37" s="3" t="s">
        <v>22</v>
      </c>
      <c r="L37" s="3" t="s">
        <v>23</v>
      </c>
      <c r="M37" s="3" t="s">
        <v>32</v>
      </c>
      <c r="N37" s="3" t="s">
        <v>33</v>
      </c>
    </row>
    <row r="38" spans="1:25" ht="12" customHeight="1" x14ac:dyDescent="0.15">
      <c r="A38" s="113"/>
      <c r="H38" s="174">
        <f>‐127‐!A27</f>
        <v>21</v>
      </c>
      <c r="I38" s="23">
        <f>‐127‐!J27</f>
        <v>34.4</v>
      </c>
      <c r="J38" s="24">
        <f>‐127‐!D27</f>
        <v>91</v>
      </c>
      <c r="K38" s="24">
        <f>+‐127‐!E27</f>
        <v>966</v>
      </c>
      <c r="L38" s="24">
        <f>+‐127‐!F27</f>
        <v>60</v>
      </c>
      <c r="M38" s="24">
        <f>+‐127‐!G27+‐127‐!H27+‐127‐!C27</f>
        <v>234</v>
      </c>
      <c r="N38" s="24">
        <f>+‐127‐!I27</f>
        <v>465</v>
      </c>
      <c r="O38" s="8">
        <f>SUM(J38:M38)</f>
        <v>1351</v>
      </c>
    </row>
    <row r="39" spans="1:25" ht="12" customHeight="1" x14ac:dyDescent="0.15">
      <c r="A39" s="113"/>
      <c r="H39" s="115">
        <f>‐127‐!A9</f>
        <v>22</v>
      </c>
      <c r="I39" s="23">
        <f>‐127‐!J29</f>
        <v>34.799999999999997</v>
      </c>
      <c r="J39" s="24">
        <f>‐127‐!D29</f>
        <v>76</v>
      </c>
      <c r="K39" s="24">
        <f>+‐127‐!E29</f>
        <v>761</v>
      </c>
      <c r="L39" s="24">
        <f>+‐127‐!F29</f>
        <v>41</v>
      </c>
      <c r="M39" s="24">
        <f>+‐127‐!C29+‐127‐!G29+‐127‐!H29</f>
        <v>176</v>
      </c>
      <c r="N39" s="24">
        <f>+‐127‐!I29</f>
        <v>367</v>
      </c>
      <c r="O39" s="8">
        <f t="shared" ref="O39:O44" si="0">SUM(J39:M39)</f>
        <v>1054</v>
      </c>
    </row>
    <row r="40" spans="1:25" ht="12" customHeight="1" x14ac:dyDescent="0.15">
      <c r="A40" s="113"/>
      <c r="H40" s="115">
        <f>‐127‐!A11</f>
        <v>23</v>
      </c>
      <c r="I40" s="23">
        <f>‐127‐!J31</f>
        <v>39.700000000000003</v>
      </c>
      <c r="J40" s="24">
        <f>‐127‐!D31</f>
        <v>74</v>
      </c>
      <c r="K40" s="24">
        <f>+‐127‐!E31</f>
        <v>729</v>
      </c>
      <c r="L40" s="24">
        <f>+‐127‐!F31</f>
        <v>35</v>
      </c>
      <c r="M40" s="24">
        <f>+‐127‐!C31+‐127‐!G31+‐127‐!H31</f>
        <v>170</v>
      </c>
      <c r="N40" s="24">
        <f>+‐127‐!I31</f>
        <v>400</v>
      </c>
      <c r="O40" s="8">
        <f t="shared" si="0"/>
        <v>1008</v>
      </c>
    </row>
    <row r="41" spans="1:25" ht="12" customHeight="1" x14ac:dyDescent="0.15">
      <c r="A41" s="113"/>
      <c r="H41" s="115">
        <f>‐127‐!A13</f>
        <v>24</v>
      </c>
      <c r="I41" s="23">
        <f>‐127‐!J33</f>
        <v>41.6</v>
      </c>
      <c r="J41" s="24">
        <f>‐127‐!D33</f>
        <v>58</v>
      </c>
      <c r="K41" s="24">
        <f>+‐127‐!E33</f>
        <v>624</v>
      </c>
      <c r="L41" s="24">
        <f>+‐127‐!F33</f>
        <v>30</v>
      </c>
      <c r="M41" s="24">
        <f>+‐127‐!C33+‐127‐!G33+‐127‐!H33</f>
        <v>123</v>
      </c>
      <c r="N41" s="24">
        <f>+‐127‐!I33</f>
        <v>347</v>
      </c>
      <c r="O41" s="8">
        <f t="shared" si="0"/>
        <v>835</v>
      </c>
    </row>
    <row r="42" spans="1:25" ht="12" customHeight="1" x14ac:dyDescent="0.15">
      <c r="A42" s="113"/>
      <c r="H42" s="115">
        <f>‐127‐!A15</f>
        <v>25</v>
      </c>
      <c r="I42" s="23">
        <f>‐127‐!J35</f>
        <v>38.9</v>
      </c>
      <c r="J42" s="24">
        <f>‐127‐!D35</f>
        <v>57</v>
      </c>
      <c r="K42" s="24">
        <f>+‐127‐!E35</f>
        <v>544</v>
      </c>
      <c r="L42" s="24">
        <f>+‐127‐!F35</f>
        <v>24</v>
      </c>
      <c r="M42" s="24">
        <f>+‐127‐!C35+‐127‐!G35+‐127‐!H35</f>
        <v>111</v>
      </c>
      <c r="N42" s="24">
        <f>+‐127‐!I35</f>
        <v>286</v>
      </c>
      <c r="O42" s="8">
        <f t="shared" si="0"/>
        <v>736</v>
      </c>
    </row>
    <row r="43" spans="1:25" ht="12" customHeight="1" x14ac:dyDescent="0.15">
      <c r="A43" s="113"/>
      <c r="H43" s="115">
        <f>‐127‐!A17</f>
        <v>26</v>
      </c>
      <c r="I43" s="23">
        <f>‐127‐!J37</f>
        <v>54.2</v>
      </c>
      <c r="J43" s="24">
        <f>‐127‐!D37</f>
        <v>57</v>
      </c>
      <c r="K43" s="24">
        <f>+‐127‐!E37</f>
        <v>550</v>
      </c>
      <c r="L43" s="24">
        <f>+‐127‐!F37</f>
        <v>29</v>
      </c>
      <c r="M43" s="24">
        <f>+‐127‐!C37+‐127‐!G37+‐127‐!H37</f>
        <v>80</v>
      </c>
      <c r="N43" s="24">
        <f>+‐127‐!I37</f>
        <v>388</v>
      </c>
      <c r="O43" s="8">
        <f t="shared" si="0"/>
        <v>716</v>
      </c>
    </row>
    <row r="44" spans="1:25" ht="12" customHeight="1" x14ac:dyDescent="0.15">
      <c r="A44" s="113"/>
      <c r="H44" s="115">
        <f>‐127‐!A19</f>
        <v>27</v>
      </c>
      <c r="I44" s="23">
        <f>‐127‐!J39</f>
        <v>45.4</v>
      </c>
      <c r="J44" s="24">
        <f>‐127‐!D39</f>
        <v>63</v>
      </c>
      <c r="K44" s="24">
        <f>+‐127‐!E39</f>
        <v>496</v>
      </c>
      <c r="L44" s="24">
        <f>+‐127‐!F39</f>
        <v>39</v>
      </c>
      <c r="M44" s="24">
        <f>+‐127‐!C39+‐127‐!G39+‐127‐!H39</f>
        <v>93</v>
      </c>
      <c r="N44" s="24">
        <f>+‐127‐!I39</f>
        <v>314</v>
      </c>
      <c r="O44" s="8">
        <f t="shared" si="0"/>
        <v>691</v>
      </c>
    </row>
    <row r="45" spans="1:25" ht="12" customHeight="1" x14ac:dyDescent="0.15">
      <c r="A45" s="113"/>
      <c r="M45" s="25"/>
    </row>
    <row r="46" spans="1:25" ht="12" customHeight="1" x14ac:dyDescent="0.15">
      <c r="A46" s="11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5" ht="12" customHeight="1" x14ac:dyDescent="0.15">
      <c r="A47" s="113"/>
      <c r="H47" s="4"/>
      <c r="I47" s="4"/>
      <c r="J47" s="4"/>
      <c r="K47" s="4"/>
      <c r="L47" s="4"/>
      <c r="M47" s="4"/>
      <c r="N47" s="4"/>
      <c r="O47" s="4"/>
      <c r="P47" s="4"/>
      <c r="Q47" s="4"/>
      <c r="R47" s="2"/>
      <c r="S47" s="10"/>
      <c r="T47" s="10"/>
    </row>
    <row r="48" spans="1:25" ht="12" customHeight="1" x14ac:dyDescent="0.15">
      <c r="A48" s="113"/>
      <c r="H48" s="2"/>
      <c r="I48" s="4"/>
      <c r="J48" s="4"/>
      <c r="K48" s="4"/>
      <c r="L48" s="4"/>
      <c r="M48" s="4"/>
      <c r="N48" s="4"/>
      <c r="O48" s="4"/>
      <c r="P48" s="4"/>
      <c r="Q48" s="4"/>
      <c r="R48" s="2"/>
    </row>
    <row r="49" spans="1:18" ht="12" customHeight="1" x14ac:dyDescent="0.15">
      <c r="A49" s="113"/>
      <c r="H49" s="26"/>
      <c r="I49" s="7"/>
      <c r="J49" s="5"/>
      <c r="K49" s="5"/>
      <c r="L49" s="5"/>
      <c r="M49" s="5"/>
      <c r="N49" s="5"/>
      <c r="O49" s="5"/>
      <c r="P49" s="5"/>
      <c r="Q49" s="22"/>
      <c r="R49" s="6"/>
    </row>
    <row r="50" spans="1:18" ht="12" customHeight="1" x14ac:dyDescent="0.15">
      <c r="A50" s="113"/>
      <c r="H50" s="20"/>
      <c r="I50" s="7"/>
      <c r="J50" s="5"/>
      <c r="K50" s="5"/>
      <c r="L50" s="5"/>
      <c r="M50" s="5"/>
      <c r="N50" s="5"/>
      <c r="O50" s="5"/>
      <c r="P50" s="5"/>
      <c r="Q50" s="22"/>
      <c r="R50" s="6"/>
    </row>
    <row r="51" spans="1:18" ht="12" customHeight="1" x14ac:dyDescent="0.15">
      <c r="A51" s="113"/>
      <c r="H51" s="20"/>
      <c r="I51" s="7"/>
      <c r="J51" s="5"/>
      <c r="K51" s="5"/>
      <c r="L51" s="5"/>
      <c r="M51" s="5"/>
      <c r="N51" s="5"/>
      <c r="O51" s="5"/>
      <c r="P51" s="5"/>
      <c r="Q51" s="22"/>
      <c r="R51" s="6"/>
    </row>
    <row r="52" spans="1:18" ht="12" customHeight="1" x14ac:dyDescent="0.15">
      <c r="A52" s="113"/>
      <c r="H52" s="20"/>
      <c r="I52" s="7"/>
      <c r="J52" s="5"/>
      <c r="K52" s="5"/>
      <c r="L52" s="5"/>
      <c r="M52" s="5"/>
      <c r="N52" s="5"/>
      <c r="O52" s="5"/>
      <c r="P52" s="5"/>
      <c r="Q52" s="22"/>
      <c r="R52" s="6"/>
    </row>
    <row r="53" spans="1:18" ht="12" customHeight="1" x14ac:dyDescent="0.15">
      <c r="A53" s="113"/>
      <c r="H53" s="20"/>
      <c r="I53" s="7"/>
      <c r="J53" s="5"/>
      <c r="K53" s="5"/>
      <c r="L53" s="5"/>
      <c r="M53" s="5"/>
      <c r="N53" s="5"/>
      <c r="O53" s="5"/>
      <c r="P53" s="5"/>
      <c r="Q53" s="22"/>
      <c r="R53" s="6"/>
    </row>
    <row r="54" spans="1:18" ht="12" customHeight="1" x14ac:dyDescent="0.15">
      <c r="A54" s="113"/>
      <c r="H54" s="20"/>
      <c r="I54" s="7"/>
      <c r="J54" s="5"/>
      <c r="K54" s="5"/>
      <c r="L54" s="5"/>
      <c r="M54" s="5"/>
      <c r="N54" s="5"/>
      <c r="O54" s="5"/>
      <c r="P54" s="5"/>
      <c r="Q54" s="22"/>
      <c r="R54" s="6"/>
    </row>
    <row r="55" spans="1:18" ht="12" customHeight="1" x14ac:dyDescent="0.15">
      <c r="A55" s="113"/>
      <c r="H55" s="27"/>
      <c r="I55" s="28"/>
      <c r="J55" s="29"/>
      <c r="K55" s="29"/>
      <c r="L55" s="29"/>
      <c r="M55" s="29"/>
      <c r="N55" s="29"/>
      <c r="O55" s="29"/>
      <c r="P55" s="29"/>
      <c r="Q55" s="30"/>
      <c r="R55" s="6"/>
    </row>
    <row r="56" spans="1:18" ht="12" customHeight="1" x14ac:dyDescent="0.15">
      <c r="A56" s="11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" customHeight="1" x14ac:dyDescent="0.15">
      <c r="A57" s="113"/>
    </row>
    <row r="58" spans="1:18" ht="12" customHeight="1" x14ac:dyDescent="0.15">
      <c r="A58" s="113"/>
    </row>
    <row r="59" spans="1:18" ht="12" customHeight="1" x14ac:dyDescent="0.15">
      <c r="A59" s="113"/>
    </row>
    <row r="60" spans="1:18" ht="12" customHeight="1" x14ac:dyDescent="0.15">
      <c r="A60" s="113"/>
    </row>
    <row r="61" spans="1:18" ht="12" customHeight="1" x14ac:dyDescent="0.15">
      <c r="A61" s="113"/>
    </row>
    <row r="62" spans="1:18" ht="12" customHeight="1" x14ac:dyDescent="0.15">
      <c r="A62" s="113"/>
    </row>
    <row r="63" spans="1:18" ht="12" customHeight="1" x14ac:dyDescent="0.15">
      <c r="A63" s="113"/>
    </row>
    <row r="64" spans="1:18" ht="12" customHeight="1" x14ac:dyDescent="0.15">
      <c r="A64" s="113"/>
    </row>
    <row r="65" spans="1:21" ht="12" customHeight="1" x14ac:dyDescent="0.15">
      <c r="A65" s="113"/>
    </row>
    <row r="66" spans="1:21" ht="12" customHeight="1" x14ac:dyDescent="0.15">
      <c r="A66" s="113"/>
    </row>
    <row r="67" spans="1:21" ht="12" customHeight="1" x14ac:dyDescent="0.15">
      <c r="A67" s="113"/>
      <c r="H67" s="173"/>
    </row>
    <row r="68" spans="1:21" ht="12" customHeight="1" x14ac:dyDescent="0.15">
      <c r="A68" s="113"/>
      <c r="H68" s="16" t="s">
        <v>166</v>
      </c>
      <c r="I68" s="83">
        <f>‐128‐!A8</f>
        <v>27</v>
      </c>
    </row>
    <row r="69" spans="1:21" ht="12" customHeight="1" x14ac:dyDescent="0.15">
      <c r="A69" s="113"/>
      <c r="B69" s="15" t="s">
        <v>223</v>
      </c>
      <c r="E69" s="15" t="s">
        <v>224</v>
      </c>
      <c r="H69" s="17"/>
      <c r="I69" s="3" t="s">
        <v>37</v>
      </c>
      <c r="J69" s="3" t="s">
        <v>38</v>
      </c>
      <c r="K69" s="3" t="s">
        <v>39</v>
      </c>
      <c r="L69" s="3" t="s">
        <v>40</v>
      </c>
      <c r="M69" s="3" t="s">
        <v>41</v>
      </c>
      <c r="N69" s="3" t="s">
        <v>42</v>
      </c>
      <c r="O69" s="3" t="s">
        <v>43</v>
      </c>
      <c r="P69" s="3" t="s">
        <v>44</v>
      </c>
      <c r="Q69" s="3" t="s">
        <v>45</v>
      </c>
      <c r="R69" s="3" t="s">
        <v>46</v>
      </c>
      <c r="S69" s="3" t="s">
        <v>47</v>
      </c>
      <c r="T69" s="3" t="s">
        <v>48</v>
      </c>
    </row>
    <row r="70" spans="1:21" ht="12" customHeight="1" x14ac:dyDescent="0.15">
      <c r="A70" s="113"/>
      <c r="H70" s="17" t="s">
        <v>3</v>
      </c>
      <c r="I70" s="90">
        <f>‐128‐!C8</f>
        <v>1</v>
      </c>
      <c r="J70" s="90">
        <f>+‐128‐!D8</f>
        <v>1</v>
      </c>
      <c r="K70" s="90">
        <f>+‐128‐!E8</f>
        <v>3</v>
      </c>
      <c r="L70" s="90">
        <f>+‐128‐!F8</f>
        <v>1</v>
      </c>
      <c r="M70" s="90">
        <f>+‐128‐!G8</f>
        <v>3</v>
      </c>
      <c r="N70" s="90">
        <f>+‐128‐!H8</f>
        <v>2</v>
      </c>
      <c r="O70" s="90">
        <f>+‐128‐!I8</f>
        <v>6</v>
      </c>
      <c r="P70" s="90">
        <f>+‐128‐!J8</f>
        <v>0</v>
      </c>
      <c r="Q70" s="90">
        <f>+‐128‐!K8</f>
        <v>1</v>
      </c>
      <c r="R70" s="90">
        <f>+‐128‐!L8</f>
        <v>1</v>
      </c>
      <c r="S70" s="90">
        <f>+‐128‐!M8</f>
        <v>3</v>
      </c>
      <c r="T70" s="90">
        <f>+‐128‐!N8</f>
        <v>4</v>
      </c>
      <c r="U70" s="31">
        <f>SUM(I70:T70)</f>
        <v>26</v>
      </c>
    </row>
    <row r="71" spans="1:21" ht="12" customHeight="1" x14ac:dyDescent="0.15">
      <c r="A71" s="113"/>
    </row>
    <row r="72" spans="1:21" ht="12" customHeight="1" x14ac:dyDescent="0.15">
      <c r="A72" s="113"/>
      <c r="B72" s="4"/>
      <c r="E72" s="4"/>
      <c r="G72" s="176"/>
      <c r="H72" s="16" t="s">
        <v>167</v>
      </c>
    </row>
    <row r="73" spans="1:21" ht="12" customHeight="1" x14ac:dyDescent="0.15">
      <c r="A73" s="113"/>
      <c r="H73" s="8" t="s">
        <v>168</v>
      </c>
      <c r="R73" s="10"/>
      <c r="S73" s="10"/>
      <c r="T73" s="10"/>
    </row>
    <row r="74" spans="1:21" ht="12" customHeight="1" x14ac:dyDescent="0.15">
      <c r="A74" s="113"/>
      <c r="G74" s="263" t="s">
        <v>214</v>
      </c>
      <c r="H74" s="32"/>
      <c r="I74" s="32" t="s">
        <v>57</v>
      </c>
      <c r="J74" s="32" t="s">
        <v>169</v>
      </c>
      <c r="K74" s="33" t="s">
        <v>170</v>
      </c>
      <c r="L74" s="33" t="s">
        <v>60</v>
      </c>
      <c r="M74" s="33" t="s">
        <v>61</v>
      </c>
      <c r="N74" s="32" t="s">
        <v>25</v>
      </c>
      <c r="O74" s="34"/>
      <c r="P74" s="10"/>
      <c r="R74" s="10"/>
      <c r="S74" s="10"/>
      <c r="T74" s="10"/>
    </row>
    <row r="75" spans="1:21" ht="12" customHeight="1" x14ac:dyDescent="0.15">
      <c r="A75" s="113"/>
      <c r="G75" s="565">
        <f>SUM(I75:N75)</f>
        <v>26</v>
      </c>
      <c r="H75" s="32" t="s">
        <v>171</v>
      </c>
      <c r="I75" s="35">
        <f>+‐128‐!E29</f>
        <v>1</v>
      </c>
      <c r="J75" s="35">
        <f>+‐128‐!G29</f>
        <v>2</v>
      </c>
      <c r="K75" s="35">
        <f>+‐128‐!I29</f>
        <v>3</v>
      </c>
      <c r="L75" s="35">
        <f>+‐128‐!J29</f>
        <v>4</v>
      </c>
      <c r="M75" s="35">
        <f>+‐128‐!K29</f>
        <v>0</v>
      </c>
      <c r="N75" s="35">
        <f>+‐128‐!L29</f>
        <v>16</v>
      </c>
      <c r="O75" s="36">
        <f>SUM(I75:N75)</f>
        <v>26</v>
      </c>
      <c r="P75" s="10"/>
      <c r="R75" s="37"/>
      <c r="S75" s="10"/>
      <c r="T75" s="10"/>
    </row>
    <row r="76" spans="1:21" ht="12" customHeight="1" x14ac:dyDescent="0.15">
      <c r="A76" s="113"/>
      <c r="H76" s="91">
        <f>SUM(I76:N76)</f>
        <v>1</v>
      </c>
      <c r="I76" s="92">
        <f>+I75/G75</f>
        <v>3.8461538461538464E-2</v>
      </c>
      <c r="J76" s="92">
        <f>+J75/G75</f>
        <v>7.6923076923076927E-2</v>
      </c>
      <c r="K76" s="92">
        <f>+K75/G75</f>
        <v>0.11538461538461539</v>
      </c>
      <c r="L76" s="92">
        <f>+L75/G75</f>
        <v>0.15384615384615385</v>
      </c>
      <c r="M76" s="92">
        <f>+M75/G75</f>
        <v>0</v>
      </c>
      <c r="N76" s="92">
        <f>+N75/G75</f>
        <v>0.61538461538461542</v>
      </c>
      <c r="R76" s="10"/>
      <c r="S76" s="10"/>
      <c r="T76" s="10"/>
    </row>
    <row r="77" spans="1:21" ht="12" customHeight="1" x14ac:dyDescent="0.15">
      <c r="A77" s="113"/>
      <c r="R77" s="10"/>
      <c r="S77" s="10"/>
      <c r="T77" s="10"/>
    </row>
    <row r="78" spans="1:21" ht="12" customHeight="1" x14ac:dyDescent="0.15">
      <c r="A78" s="113"/>
    </row>
    <row r="79" spans="1:21" ht="12" customHeight="1" x14ac:dyDescent="0.15">
      <c r="A79" s="113"/>
    </row>
    <row r="80" spans="1:21" ht="12" customHeight="1" x14ac:dyDescent="0.15">
      <c r="A80" s="113"/>
      <c r="H80" s="38"/>
    </row>
    <row r="81" spans="1:1" ht="12" customHeight="1" x14ac:dyDescent="0.15">
      <c r="A81" s="113"/>
    </row>
    <row r="82" spans="1:1" ht="12" customHeight="1" x14ac:dyDescent="0.15">
      <c r="A82" s="113"/>
    </row>
    <row r="83" spans="1:1" ht="12" customHeight="1" x14ac:dyDescent="0.15">
      <c r="A83" s="113"/>
    </row>
    <row r="84" spans="1:1" ht="12" customHeight="1" x14ac:dyDescent="0.15">
      <c r="A84" s="113"/>
    </row>
    <row r="85" spans="1:1" ht="12" customHeight="1" x14ac:dyDescent="0.15">
      <c r="A85" s="113"/>
    </row>
    <row r="86" spans="1:1" ht="12" customHeight="1" x14ac:dyDescent="0.15">
      <c r="A86" s="113"/>
    </row>
    <row r="87" spans="1:1" ht="12" customHeight="1" x14ac:dyDescent="0.15">
      <c r="A87" s="113"/>
    </row>
    <row r="88" spans="1:1" ht="12" customHeight="1" x14ac:dyDescent="0.15">
      <c r="A88" s="113"/>
    </row>
    <row r="89" spans="1:1" ht="12" customHeight="1" x14ac:dyDescent="0.15">
      <c r="A89" s="113"/>
    </row>
    <row r="90" spans="1:1" ht="12" customHeight="1" x14ac:dyDescent="0.15">
      <c r="A90" s="113"/>
    </row>
    <row r="91" spans="1:1" ht="12" customHeight="1" x14ac:dyDescent="0.15">
      <c r="A91" s="113"/>
    </row>
    <row r="92" spans="1:1" ht="12" customHeight="1" x14ac:dyDescent="0.15">
      <c r="A92" s="113"/>
    </row>
    <row r="93" spans="1:1" ht="12" customHeight="1" x14ac:dyDescent="0.15">
      <c r="A93" s="113"/>
    </row>
    <row r="94" spans="1:1" ht="12" customHeight="1" x14ac:dyDescent="0.15">
      <c r="A94" s="113"/>
    </row>
    <row r="95" spans="1:1" ht="12" customHeight="1" x14ac:dyDescent="0.15">
      <c r="A95" s="113"/>
    </row>
    <row r="96" spans="1:1" ht="12" customHeight="1" x14ac:dyDescent="0.15">
      <c r="A96" s="113"/>
    </row>
    <row r="97" spans="1:12" ht="12" customHeight="1" x14ac:dyDescent="0.15">
      <c r="A97" s="113"/>
    </row>
    <row r="98" spans="1:12" ht="12" customHeight="1" x14ac:dyDescent="0.15">
      <c r="A98" s="113"/>
    </row>
    <row r="99" spans="1:12" ht="12" customHeight="1" x14ac:dyDescent="0.15">
      <c r="A99" s="113"/>
    </row>
    <row r="100" spans="1:12" ht="12" customHeight="1" x14ac:dyDescent="0.15">
      <c r="A100" s="113"/>
    </row>
    <row r="101" spans="1:12" ht="12" customHeight="1" x14ac:dyDescent="0.15">
      <c r="A101" s="113"/>
    </row>
    <row r="102" spans="1:12" ht="12" customHeight="1" x14ac:dyDescent="0.15">
      <c r="A102" s="113"/>
      <c r="B102" s="15" t="s">
        <v>225</v>
      </c>
      <c r="E102" s="15" t="s">
        <v>226</v>
      </c>
      <c r="H102" s="173"/>
    </row>
    <row r="103" spans="1:12" ht="12" customHeight="1" x14ac:dyDescent="0.15">
      <c r="A103" s="113"/>
      <c r="H103" s="32"/>
      <c r="I103" s="32" t="s">
        <v>172</v>
      </c>
      <c r="J103" s="32" t="s">
        <v>173</v>
      </c>
      <c r="K103" s="32" t="s">
        <v>171</v>
      </c>
    </row>
    <row r="104" spans="1:12" ht="12" customHeight="1" x14ac:dyDescent="0.15">
      <c r="A104" s="113"/>
      <c r="B104" s="113"/>
      <c r="C104" s="113"/>
      <c r="D104" s="113"/>
      <c r="E104" s="113"/>
      <c r="F104" s="113"/>
      <c r="H104" s="84" t="str">
        <f>‐128‐!A25</f>
        <v>平成23年</v>
      </c>
      <c r="I104" s="39">
        <f>+‐128‐!M25</f>
        <v>19651</v>
      </c>
      <c r="J104" s="39">
        <f>I104/K104</f>
        <v>427.19565217391306</v>
      </c>
      <c r="K104" s="39">
        <f>+‐128‐!C25</f>
        <v>46</v>
      </c>
      <c r="L104" s="116"/>
    </row>
    <row r="105" spans="1:12" ht="12" customHeight="1" x14ac:dyDescent="0.15">
      <c r="A105" s="113"/>
      <c r="H105" s="85">
        <v>24</v>
      </c>
      <c r="I105" s="39">
        <f>+‐128‐!M26</f>
        <v>7219</v>
      </c>
      <c r="J105" s="39">
        <f>I105/K105</f>
        <v>248.93103448275863</v>
      </c>
      <c r="K105" s="39">
        <f>+‐128‐!C26</f>
        <v>29</v>
      </c>
      <c r="L105" s="116"/>
    </row>
    <row r="106" spans="1:12" ht="12" customHeight="1" x14ac:dyDescent="0.15">
      <c r="A106" s="113"/>
      <c r="H106" s="85">
        <v>25</v>
      </c>
      <c r="I106" s="39">
        <f>+‐128‐!M27</f>
        <v>2964</v>
      </c>
      <c r="J106" s="39">
        <f>I106/K106</f>
        <v>80.108108108108112</v>
      </c>
      <c r="K106" s="39">
        <f>+‐128‐!C27</f>
        <v>37</v>
      </c>
      <c r="L106" s="116"/>
    </row>
    <row r="107" spans="1:12" ht="12" customHeight="1" x14ac:dyDescent="0.15">
      <c r="E107" s="4"/>
      <c r="H107" s="85">
        <v>26</v>
      </c>
      <c r="I107" s="39">
        <f>‐128‐!M28</f>
        <v>7463</v>
      </c>
      <c r="J107" s="39">
        <f>I107/K107</f>
        <v>233.21875</v>
      </c>
      <c r="K107" s="39">
        <f>+‐128‐!C28</f>
        <v>32</v>
      </c>
      <c r="L107" s="40"/>
    </row>
    <row r="108" spans="1:12" ht="12" customHeight="1" x14ac:dyDescent="0.15">
      <c r="H108" s="85">
        <v>27</v>
      </c>
      <c r="I108" s="39">
        <f>+‐128‐!M29</f>
        <v>12012</v>
      </c>
      <c r="J108" s="39">
        <f>I108/K108</f>
        <v>462</v>
      </c>
      <c r="K108" s="39">
        <f>+‐128‐!C29</f>
        <v>26</v>
      </c>
      <c r="L108" s="117"/>
    </row>
    <row r="111" spans="1:12" ht="12" customHeight="1" x14ac:dyDescent="0.15">
      <c r="H111" s="173"/>
    </row>
    <row r="112" spans="1:12" ht="12" customHeight="1" x14ac:dyDescent="0.15">
      <c r="H112" s="16" t="s">
        <v>174</v>
      </c>
    </row>
    <row r="113" spans="8:23" ht="12" customHeight="1" x14ac:dyDescent="0.15">
      <c r="H113" s="566" t="s">
        <v>215</v>
      </c>
      <c r="I113" s="17" t="s">
        <v>98</v>
      </c>
      <c r="J113" s="17" t="s">
        <v>312</v>
      </c>
      <c r="K113" s="17" t="s">
        <v>175</v>
      </c>
      <c r="L113" s="17" t="s">
        <v>176</v>
      </c>
      <c r="M113" s="17" t="s">
        <v>177</v>
      </c>
      <c r="N113" s="17" t="s">
        <v>178</v>
      </c>
      <c r="O113" s="17" t="s">
        <v>179</v>
      </c>
      <c r="P113" s="17" t="s">
        <v>105</v>
      </c>
      <c r="Q113" s="17" t="s">
        <v>180</v>
      </c>
      <c r="R113" s="17" t="s">
        <v>181</v>
      </c>
      <c r="S113" s="17" t="s">
        <v>25</v>
      </c>
    </row>
    <row r="114" spans="8:23" ht="12" customHeight="1" x14ac:dyDescent="0.15">
      <c r="H114" s="566">
        <f>SUM(I114:S114)</f>
        <v>4147</v>
      </c>
      <c r="I114" s="46">
        <f>+‐131‐!H7</f>
        <v>6</v>
      </c>
      <c r="J114" s="46">
        <f>‐131‐!K7</f>
        <v>2</v>
      </c>
      <c r="K114" s="46">
        <f>‐131‐!M7</f>
        <v>0</v>
      </c>
      <c r="L114" s="46">
        <f>‐131‐!P7</f>
        <v>454</v>
      </c>
      <c r="M114" s="46">
        <f>‐131‐!R7</f>
        <v>32</v>
      </c>
      <c r="N114" s="46">
        <f>‐131‐!U7</f>
        <v>39</v>
      </c>
      <c r="O114" s="46">
        <f>‐131‐!Y7</f>
        <v>535</v>
      </c>
      <c r="P114" s="46">
        <f>‐131‐!AA7</f>
        <v>20</v>
      </c>
      <c r="Q114" s="46">
        <f>‐131‐!AD7</f>
        <v>35</v>
      </c>
      <c r="R114" s="46">
        <f>‐131‐!AF7</f>
        <v>2505</v>
      </c>
      <c r="S114" s="46">
        <f>‐131‐!AI7</f>
        <v>519</v>
      </c>
      <c r="T114" s="41">
        <f>SUM(I114:S114)</f>
        <v>4147</v>
      </c>
    </row>
    <row r="115" spans="8:23" ht="12" customHeight="1" x14ac:dyDescent="0.15"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8:23" ht="12" customHeight="1" x14ac:dyDescent="0.15">
      <c r="H116" s="10"/>
      <c r="I116" s="42"/>
      <c r="J116" s="42"/>
      <c r="K116" s="42"/>
      <c r="L116" s="42"/>
      <c r="M116" s="42"/>
      <c r="N116" s="42"/>
      <c r="O116" s="42"/>
      <c r="P116" s="42"/>
      <c r="Q116" s="42"/>
      <c r="R116" s="562"/>
      <c r="S116" s="562"/>
      <c r="T116" s="563"/>
      <c r="U116" s="563"/>
      <c r="V116" s="10"/>
      <c r="W116" s="10"/>
    </row>
    <row r="117" spans="8:23" ht="12" customHeight="1" x14ac:dyDescent="0.15"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</sheetData>
  <sheetProtection selectLockedCells="1" selectUnlockedCells="1"/>
  <mergeCells count="4">
    <mergeCell ref="A1:F1"/>
    <mergeCell ref="R116:S116"/>
    <mergeCell ref="T116:U116"/>
    <mergeCell ref="A36:F36"/>
  </mergeCells>
  <phoneticPr fontId="21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verticalDpi="300" r:id="rId1"/>
  <headerFooter scaleWithDoc="0" alignWithMargins="0">
    <oddFooter>&amp;C&amp;11－&amp;12&amp;P&amp;11－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‐126‐</vt:lpstr>
      <vt:lpstr>‐127‐</vt:lpstr>
      <vt:lpstr>‐128‐</vt:lpstr>
      <vt:lpstr>‐129‐</vt:lpstr>
      <vt:lpstr>‐130‐</vt:lpstr>
      <vt:lpstr>‐131‐</vt:lpstr>
      <vt:lpstr>グラフ</vt:lpstr>
      <vt:lpstr>‐126‐!Print_Area</vt:lpstr>
      <vt:lpstr>‐127‐!Print_Area</vt:lpstr>
      <vt:lpstr>‐128‐!Print_Area</vt:lpstr>
      <vt:lpstr>‐129‐!Print_Area</vt:lpstr>
      <vt:lpstr>‐130‐!Print_Area</vt:lpstr>
      <vt:lpstr>‐131‐!Print_Area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島袋 若奈</cp:lastModifiedBy>
  <cp:revision>3</cp:revision>
  <cp:lastPrinted>2017-03-01T00:41:38Z</cp:lastPrinted>
  <dcterms:created xsi:type="dcterms:W3CDTF">2002-03-19T05:03:05Z</dcterms:created>
  <dcterms:modified xsi:type="dcterms:W3CDTF">2017-03-29T05:30:30Z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