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２７年版統計うらそえ\Ｈ27年版\HP掲載用（Excel）\"/>
    </mc:Choice>
  </mc:AlternateContent>
  <bookViews>
    <workbookView xWindow="0" yWindow="0" windowWidth="20490" windowHeight="7170"/>
  </bookViews>
  <sheets>
    <sheet name="‐102‐" sheetId="1" r:id="rId1"/>
    <sheet name="‐103‐" sheetId="6" r:id="rId2"/>
    <sheet name="‐104‐" sheetId="2" r:id="rId3"/>
    <sheet name="‐105‐" sheetId="3" r:id="rId4"/>
    <sheet name="‐106‐" sheetId="4" r:id="rId5"/>
    <sheet name="‐107‐" sheetId="7" r:id="rId6"/>
    <sheet name="グラフ" sheetId="5" r:id="rId7"/>
  </sheets>
  <definedNames>
    <definedName name="_xlnm.Print_Area" localSheetId="0">‐102‐!$A$1:$G$45</definedName>
    <definedName name="_xlnm.Print_Area" localSheetId="1">‐103‐!$H$1:$O$45</definedName>
    <definedName name="_xlnm.Print_Area" localSheetId="2">‐104‐!$A$1:$L$61</definedName>
    <definedName name="_xlnm.Print_Area" localSheetId="3">‐105‐!$A$1:$L$40</definedName>
    <definedName name="_xlnm.Print_Area" localSheetId="4">‐106‐!$A$1:$H$48</definedName>
    <definedName name="_xlnm.Print_Area" localSheetId="5">‐107‐!$A$1:$N$28</definedName>
    <definedName name="_xlnm.Print_Area" localSheetId="6">グラフ!$A$1:$F$67</definedName>
  </definedNames>
  <calcPr calcId="152511"/>
</workbook>
</file>

<file path=xl/calcChain.xml><?xml version="1.0" encoding="utf-8"?>
<calcChain xmlns="http://schemas.openxmlformats.org/spreadsheetml/2006/main">
  <c r="G41" i="6" l="1"/>
  <c r="G40" i="6"/>
  <c r="G39" i="6"/>
  <c r="G38" i="6"/>
  <c r="G37" i="6"/>
  <c r="G36" i="6"/>
  <c r="G35" i="6"/>
  <c r="G34" i="6"/>
  <c r="G33" i="6"/>
  <c r="G32" i="6"/>
  <c r="G31" i="6"/>
  <c r="G30" i="6"/>
  <c r="G29" i="6"/>
  <c r="G28" i="6"/>
  <c r="G27" i="6"/>
  <c r="G26" i="6"/>
  <c r="G25" i="6"/>
  <c r="G33" i="1"/>
  <c r="J21" i="7" l="1"/>
  <c r="G26" i="1" l="1"/>
  <c r="H24" i="4" l="1"/>
  <c r="J15" i="7" l="1"/>
  <c r="D22" i="4" l="1"/>
  <c r="C22" i="4"/>
  <c r="H22" i="4" s="1"/>
  <c r="C20" i="4"/>
  <c r="H20" i="4" s="1"/>
  <c r="H18" i="4"/>
  <c r="H16" i="4"/>
  <c r="H14" i="4"/>
  <c r="H12" i="4"/>
  <c r="B36" i="3"/>
  <c r="B35" i="3"/>
  <c r="B34" i="3"/>
  <c r="B33" i="3"/>
  <c r="K24" i="3"/>
  <c r="G24" i="3"/>
  <c r="E24" i="3"/>
  <c r="F24" i="3"/>
  <c r="H24" i="3"/>
  <c r="I24" i="3"/>
  <c r="J24" i="3"/>
  <c r="L24" i="3"/>
  <c r="D24" i="3"/>
  <c r="K21" i="3"/>
  <c r="L21" i="3"/>
  <c r="J21" i="3"/>
  <c r="I21" i="3"/>
  <c r="H21" i="3"/>
  <c r="G21" i="3"/>
  <c r="F21" i="3"/>
  <c r="E21" i="3"/>
  <c r="D21" i="3"/>
  <c r="C20" i="3"/>
  <c r="C19" i="3"/>
  <c r="L18" i="3"/>
  <c r="K18" i="3"/>
  <c r="J18" i="3"/>
  <c r="I18" i="3"/>
  <c r="H18" i="3"/>
  <c r="G18" i="3"/>
  <c r="F18" i="3"/>
  <c r="E18" i="3"/>
  <c r="D18" i="3"/>
  <c r="C17" i="3"/>
  <c r="C16" i="3"/>
  <c r="L15" i="3"/>
  <c r="K15" i="3"/>
  <c r="J15" i="3"/>
  <c r="I15" i="3"/>
  <c r="H15" i="3"/>
  <c r="G15" i="3"/>
  <c r="F15" i="3"/>
  <c r="C15" i="3" s="1"/>
  <c r="E15" i="3"/>
  <c r="D15" i="3"/>
  <c r="C14" i="3"/>
  <c r="C13" i="3"/>
  <c r="L12" i="3"/>
  <c r="K12" i="3"/>
  <c r="J12" i="3"/>
  <c r="I12" i="3"/>
  <c r="H12" i="3"/>
  <c r="G12" i="3"/>
  <c r="F12" i="3"/>
  <c r="E12" i="3"/>
  <c r="D12" i="3"/>
  <c r="C11" i="3"/>
  <c r="C10" i="3"/>
  <c r="K13" i="2"/>
  <c r="J13" i="2"/>
  <c r="I13" i="2"/>
  <c r="H13" i="2"/>
  <c r="K41" i="6"/>
  <c r="C41" i="6"/>
  <c r="K40" i="6"/>
  <c r="C40" i="6"/>
  <c r="K39" i="6"/>
  <c r="C39" i="6"/>
  <c r="K38" i="6"/>
  <c r="C38" i="6"/>
  <c r="K37" i="6"/>
  <c r="C37" i="6"/>
  <c r="K36" i="6"/>
  <c r="C36" i="6"/>
  <c r="K35" i="6"/>
  <c r="C35" i="6"/>
  <c r="K34" i="6"/>
  <c r="C34" i="6"/>
  <c r="K33" i="6"/>
  <c r="C33" i="6"/>
  <c r="K32" i="6"/>
  <c r="C32" i="6"/>
  <c r="K31" i="6"/>
  <c r="C31" i="6"/>
  <c r="K30" i="6"/>
  <c r="C30" i="6"/>
  <c r="K29" i="6"/>
  <c r="C29" i="6"/>
  <c r="K28" i="6"/>
  <c r="C28" i="6"/>
  <c r="K27" i="6"/>
  <c r="C27" i="6"/>
  <c r="K26" i="6"/>
  <c r="C26" i="6"/>
  <c r="K25" i="6"/>
  <c r="C25" i="6"/>
  <c r="C41" i="1"/>
  <c r="C40" i="1"/>
  <c r="C39" i="1"/>
  <c r="C38" i="1"/>
  <c r="C37" i="1"/>
  <c r="C36" i="1"/>
  <c r="C35" i="1"/>
  <c r="C34" i="1"/>
  <c r="C33" i="1"/>
  <c r="C32" i="1"/>
  <c r="C31" i="1"/>
  <c r="C30" i="1"/>
  <c r="C29" i="1"/>
  <c r="C28" i="1"/>
  <c r="C27" i="1"/>
  <c r="C26" i="1"/>
  <c r="C25" i="1"/>
  <c r="K41" i="1"/>
  <c r="K40" i="1"/>
  <c r="K39" i="1"/>
  <c r="K38" i="1"/>
  <c r="K37" i="1"/>
  <c r="K36" i="1"/>
  <c r="K35" i="1"/>
  <c r="K34" i="1"/>
  <c r="K33" i="1"/>
  <c r="K32" i="1"/>
  <c r="K31" i="1"/>
  <c r="K30" i="1"/>
  <c r="K29" i="1"/>
  <c r="K28" i="1"/>
  <c r="K27" i="1"/>
  <c r="K26" i="1"/>
  <c r="K25" i="1"/>
  <c r="N16" i="7"/>
  <c r="N15" i="7"/>
  <c r="C24" i="4"/>
  <c r="D24" i="4"/>
  <c r="E15" i="7"/>
  <c r="E16" i="7"/>
  <c r="E17" i="7"/>
  <c r="E18" i="7"/>
  <c r="E19" i="7"/>
  <c r="E21" i="7"/>
  <c r="E22" i="7"/>
  <c r="E23" i="7"/>
  <c r="E26" i="7"/>
  <c r="J42" i="3"/>
  <c r="F42" i="3"/>
  <c r="B37" i="3"/>
  <c r="C23" i="3"/>
  <c r="C22" i="3"/>
  <c r="C24" i="3" l="1"/>
  <c r="C12" i="3"/>
  <c r="C21" i="3"/>
  <c r="C18" i="3"/>
  <c r="G13" i="2"/>
  <c r="G12" i="2"/>
  <c r="G41" i="1" l="1"/>
  <c r="G40" i="1"/>
  <c r="G39" i="1"/>
  <c r="G38" i="1"/>
  <c r="G37" i="1"/>
  <c r="G36" i="1"/>
  <c r="G35" i="1"/>
  <c r="G34" i="1"/>
  <c r="G32" i="1"/>
  <c r="G31" i="1"/>
  <c r="G30" i="1"/>
  <c r="G29" i="1"/>
  <c r="G28" i="1"/>
  <c r="G27" i="1"/>
  <c r="G25" i="1"/>
  <c r="K26" i="3"/>
  <c r="I26" i="3"/>
  <c r="G26" i="3"/>
  <c r="D26" i="3"/>
  <c r="K49" i="5"/>
  <c r="K50" i="5"/>
  <c r="K51" i="5"/>
  <c r="K52" i="5"/>
  <c r="K53" i="5"/>
  <c r="K54" i="5"/>
  <c r="K55" i="5"/>
  <c r="K56" i="5"/>
  <c r="K57" i="5"/>
  <c r="K58" i="5"/>
  <c r="K48" i="5"/>
  <c r="J49" i="5"/>
  <c r="J50" i="5"/>
  <c r="J51" i="5"/>
  <c r="J52" i="5"/>
  <c r="J53" i="5"/>
  <c r="J54" i="5"/>
  <c r="J55" i="5"/>
  <c r="J56" i="5"/>
  <c r="J57" i="5"/>
  <c r="J58" i="5"/>
  <c r="J48" i="5"/>
  <c r="I49" i="5"/>
  <c r="I50" i="5"/>
  <c r="I51" i="5"/>
  <c r="I53" i="5"/>
  <c r="I54" i="5"/>
  <c r="I55" i="5"/>
  <c r="I58" i="5"/>
  <c r="I48" i="5"/>
  <c r="N26" i="7" l="1"/>
  <c r="L26" i="7"/>
  <c r="J26" i="7"/>
  <c r="N25" i="7"/>
  <c r="L25" i="7"/>
  <c r="E25" i="7"/>
  <c r="N24" i="7"/>
  <c r="L24" i="7"/>
  <c r="E24" i="7"/>
  <c r="N23" i="7"/>
  <c r="L23" i="7"/>
  <c r="J23" i="7"/>
  <c r="N22" i="7"/>
  <c r="L22" i="7"/>
  <c r="J22" i="7"/>
  <c r="N21" i="7"/>
  <c r="L21" i="7"/>
  <c r="N20" i="7"/>
  <c r="L20" i="7"/>
  <c r="E20" i="7"/>
  <c r="N19" i="7"/>
  <c r="L19" i="7"/>
  <c r="J19" i="7"/>
  <c r="N18" i="7"/>
  <c r="L18" i="7"/>
  <c r="J18" i="7"/>
  <c r="N17" i="7"/>
  <c r="L17" i="7"/>
  <c r="J17" i="7"/>
  <c r="L16" i="7"/>
  <c r="J16" i="7"/>
  <c r="L15" i="7"/>
  <c r="H43" i="5"/>
  <c r="J8" i="5"/>
  <c r="J7" i="5"/>
  <c r="K6" i="5"/>
  <c r="J6" i="5"/>
  <c r="J43" i="5"/>
  <c r="I43" i="5"/>
  <c r="K14" i="5"/>
  <c r="I14" i="5"/>
  <c r="L8" i="5"/>
  <c r="J5" i="5"/>
  <c r="I5" i="5"/>
  <c r="H10" i="5"/>
  <c r="H9" i="5"/>
  <c r="H8" i="5"/>
  <c r="H7" i="5"/>
  <c r="H6" i="5"/>
  <c r="J10" i="5"/>
  <c r="I6" i="5"/>
  <c r="L6" i="5"/>
  <c r="I7" i="5"/>
  <c r="K7" i="5"/>
  <c r="L7" i="5"/>
  <c r="I8" i="5"/>
  <c r="K8" i="5"/>
  <c r="I9" i="5"/>
  <c r="J9" i="5"/>
  <c r="K9" i="5"/>
  <c r="L9" i="5"/>
  <c r="K10" i="5"/>
  <c r="I10" i="5"/>
  <c r="H14" i="5"/>
  <c r="J14" i="5"/>
  <c r="J24" i="7" l="1"/>
  <c r="I56" i="5"/>
  <c r="J25" i="7"/>
  <c r="I57" i="5"/>
  <c r="J20" i="7"/>
  <c r="I52" i="5"/>
  <c r="K43" i="5"/>
  <c r="J44" i="5" s="1"/>
  <c r="L10" i="5"/>
  <c r="H44" i="5" l="1"/>
  <c r="I44" i="5"/>
  <c r="K44" i="5" l="1"/>
</calcChain>
</file>

<file path=xl/comments1.xml><?xml version="1.0" encoding="utf-8"?>
<comments xmlns="http://schemas.openxmlformats.org/spreadsheetml/2006/main">
  <authors>
    <author>情報政策課</author>
  </authors>
  <commentList>
    <comment ref="G8" authorId="0" shapeId="0">
      <text>
        <r>
          <rPr>
            <b/>
            <sz val="9"/>
            <color indexed="81"/>
            <rFont val="ＭＳ Ｐゴシック"/>
            <family val="3"/>
            <charset val="128"/>
          </rPr>
          <t>普通自動車で、乗車定員30人以上</t>
        </r>
      </text>
    </comment>
    <comment ref="H8" authorId="0" shapeId="0">
      <text>
        <r>
          <rPr>
            <b/>
            <sz val="9"/>
            <color indexed="81"/>
            <rFont val="ＭＳ Ｐゴシック"/>
            <family val="3"/>
            <charset val="128"/>
          </rPr>
          <t>普通自動車で乗車定員11人以上29人以下及び小型乗用車で定員11人以上のもの</t>
        </r>
      </text>
    </comment>
    <comment ref="I8" authorId="0" shapeId="0">
      <text>
        <r>
          <rPr>
            <b/>
            <sz val="9"/>
            <color indexed="81"/>
            <rFont val="ＭＳ Ｐゴシック"/>
            <family val="3"/>
            <charset val="128"/>
          </rPr>
          <t>2000ｃｃを超える
乗用車</t>
        </r>
      </text>
    </comment>
    <comment ref="J8" authorId="0" shapeId="0">
      <text>
        <r>
          <rPr>
            <b/>
            <sz val="9"/>
            <color indexed="81"/>
            <rFont val="ＭＳ Ｐゴシック"/>
            <family val="3"/>
            <charset val="128"/>
          </rPr>
          <t>660ｃｃを超え2000ｃｃ以下の乗用車</t>
        </r>
      </text>
    </comment>
  </commentList>
</comments>
</file>

<file path=xl/sharedStrings.xml><?xml version="1.0" encoding="utf-8"?>
<sst xmlns="http://schemas.openxmlformats.org/spreadsheetml/2006/main" count="597" uniqueCount="322">
  <si>
    <t>Ⅷ　道路、交通及び通信　　</t>
  </si>
  <si>
    <t>(単位：基、ヶ所)</t>
  </si>
  <si>
    <t>信 号 機 （基）</t>
  </si>
  <si>
    <t>横 断 歩 道 橋 （ヶ所）</t>
  </si>
  <si>
    <t xml:space="preserve">幹線道路網  </t>
  </si>
  <si>
    <t>　本市の西側を縦断している国道58号は、沖縄の主要幹線道路で那覇市から沖縄本島を西海岸に沿って北は国頭</t>
  </si>
  <si>
    <t>村の奥部落まで延びている。本市の東側を通っている県道 241号線は、那覇市首里から西原入り口まで延び、そ</t>
  </si>
  <si>
    <t>牧港を結び、本市を横断している県道38号線は屋富祖と前田を結び、国道58号と県道241号線に連結している。</t>
  </si>
  <si>
    <t xml:space="preserve">  また、国道58号と国道330号の間を通っている県道251号線（旧パイプライン線）は、内間から伊祖、牧港及び</t>
  </si>
  <si>
    <t>宜野湾市を結ぶ幹線となっている。</t>
  </si>
  <si>
    <t>道路概況</t>
  </si>
  <si>
    <t>資料：沖縄県警察本部「交通白書」</t>
  </si>
  <si>
    <t>橋りょう</t>
  </si>
  <si>
    <t>南部国道事務所　　　　　　</t>
  </si>
  <si>
    <t>区  　　　　　分</t>
  </si>
  <si>
    <t>総　　　数</t>
  </si>
  <si>
    <t>国　　道</t>
  </si>
  <si>
    <t>県　　道</t>
  </si>
  <si>
    <t>市　　　道</t>
  </si>
  <si>
    <t>国　　　道</t>
  </si>
  <si>
    <t>県　　　道</t>
  </si>
  <si>
    <t>総    数</t>
  </si>
  <si>
    <t>橋りょう数</t>
  </si>
  <si>
    <t>延長（ｍ）</t>
  </si>
  <si>
    <t>永 久 橋</t>
  </si>
  <si>
    <t>木  　橋</t>
  </si>
  <si>
    <t>ず い 道</t>
  </si>
  <si>
    <t>（ﾄﾝﾈﾙ）</t>
  </si>
  <si>
    <t xml:space="preserve">バ　　ス  </t>
  </si>
  <si>
    <t>　鉄軌道のない本県における公共輸送機関は、バス・タクシーであり、その中でもバスは県民生活に欠くことのできない輸送機関で、県民の足として重要な役割を果たしている。</t>
  </si>
  <si>
    <t>（単位：回）</t>
  </si>
  <si>
    <t>年　　　　　次</t>
  </si>
  <si>
    <t>路 線 数</t>
  </si>
  <si>
    <t>停留所数</t>
  </si>
  <si>
    <t>１　　日　　運　　行　　回　　数</t>
  </si>
  <si>
    <t>総  　数</t>
  </si>
  <si>
    <t>琉球バス交通</t>
  </si>
  <si>
    <t>沖縄バス</t>
  </si>
  <si>
    <t>東陽バス</t>
  </si>
  <si>
    <t>那覇バス</t>
  </si>
  <si>
    <t>資料：琉球バス交通･沖縄バス･東陽バス･那覇バス</t>
  </si>
  <si>
    <t>（単位：分、回）</t>
  </si>
  <si>
    <t>　 路　　　線　　　名</t>
  </si>
  <si>
    <t>会 社 名</t>
  </si>
  <si>
    <t xml:space="preserve">  　市　内　経　由</t>
  </si>
  <si>
    <t>始 点 ←→ 終 点</t>
  </si>
  <si>
    <t>運行間隔　（ 分 ）</t>
  </si>
  <si>
    <t>一日運行　回数</t>
  </si>
  <si>
    <t>地　    　　点</t>
  </si>
  <si>
    <t>屋慶名線</t>
  </si>
  <si>
    <t xml:space="preserve"> 勢理客  ～  牧　港</t>
  </si>
  <si>
    <t xml:space="preserve"> 那覇  ～  屋慶名</t>
  </si>
  <si>
    <t>20～40</t>
  </si>
  <si>
    <t>長田具志川線</t>
  </si>
  <si>
    <t>〃</t>
  </si>
  <si>
    <t xml:space="preserve"> 那覇  ～  具志川</t>
  </si>
  <si>
    <t>30～60</t>
  </si>
  <si>
    <t>謝苅線</t>
  </si>
  <si>
    <t xml:space="preserve"> 那覇  ～  読　谷</t>
  </si>
  <si>
    <t>-</t>
  </si>
  <si>
    <t>10～20</t>
  </si>
  <si>
    <t xml:space="preserve"> 那覇  ～  名　護</t>
  </si>
  <si>
    <t>具志川線</t>
  </si>
  <si>
    <t>知花線</t>
  </si>
  <si>
    <t xml:space="preserve"> 沢　岻  ～  浅野浦</t>
  </si>
  <si>
    <t>15～30</t>
  </si>
  <si>
    <t>琉大線</t>
  </si>
  <si>
    <t xml:space="preserve"> 道の駅豊崎～琉大北口</t>
  </si>
  <si>
    <t>牧港線</t>
  </si>
  <si>
    <t xml:space="preserve"> 内　間  ～  牧　港</t>
  </si>
  <si>
    <t xml:space="preserve"> 道の駅豊崎 ～ 宜野湾</t>
  </si>
  <si>
    <t>30～50</t>
  </si>
  <si>
    <t>国体道路線</t>
  </si>
  <si>
    <t xml:space="preserve"> 沢　岻  ～  牧　港</t>
  </si>
  <si>
    <t xml:space="preserve"> 那覇空港  ～  名　護</t>
  </si>
  <si>
    <t>宜野湾線</t>
  </si>
  <si>
    <t>天久新都心線</t>
  </si>
  <si>
    <t xml:space="preserve"> 那覇空港　～　宜野湾</t>
  </si>
  <si>
    <t>具志川おもろまち線</t>
  </si>
  <si>
    <t xml:space="preserve"> 勢理客　～　牧　港</t>
  </si>
  <si>
    <t xml:space="preserve"> おもろまち～具志川</t>
  </si>
  <si>
    <t>屋慶名おもろまち線</t>
  </si>
  <si>
    <t xml:space="preserve"> おもろまち～読　谷</t>
  </si>
  <si>
    <t>謝苅おもろまち線</t>
  </si>
  <si>
    <t>20～60</t>
  </si>
  <si>
    <t>10～15</t>
  </si>
  <si>
    <t>15～20</t>
  </si>
  <si>
    <t>与勝線</t>
  </si>
  <si>
    <t xml:space="preserve"> 空港  ～  名　護</t>
  </si>
  <si>
    <t>与那城線</t>
  </si>
  <si>
    <t>コンベンションセンター線</t>
  </si>
  <si>
    <t xml:space="preserve"> 那覇  ～  真志喜</t>
  </si>
  <si>
    <t>10～55</t>
  </si>
  <si>
    <t>てだこ線</t>
  </si>
  <si>
    <t xml:space="preserve"> 勢理客  ～  経　塚</t>
  </si>
  <si>
    <t xml:space="preserve"> 那覇  ～  経　塚</t>
  </si>
  <si>
    <t>泡瀬西線</t>
  </si>
  <si>
    <t xml:space="preserve"> 那覇  ～  泡瀬営業所</t>
  </si>
  <si>
    <t>城間線（南風原）</t>
  </si>
  <si>
    <t>第一経塚　～　屋富祖</t>
  </si>
  <si>
    <t xml:space="preserve"> 馬天　～　屋富祖</t>
  </si>
  <si>
    <t>城間線（一日橋）</t>
  </si>
  <si>
    <t>普天間空港線</t>
  </si>
  <si>
    <t>広栄団地入口～幸地入口</t>
  </si>
  <si>
    <t xml:space="preserve"> 空港　～　普天間</t>
  </si>
  <si>
    <t>10～60</t>
  </si>
  <si>
    <t>幸地入口　～　西原入口</t>
  </si>
  <si>
    <t>糸満西原線</t>
  </si>
  <si>
    <t xml:space="preserve"> 糸満　～　西　原</t>
  </si>
  <si>
    <t xml:space="preserve">自　動　車  </t>
  </si>
  <si>
    <t>　本県では、自動車が唯一の陸上交通手段であり、近年における生活水準の向上や生活圏の拡大、モータリーゼーションの進展等によって年々増加してきたが、平成13年度以降、登録自動車総数は減少傾向にある。</t>
  </si>
  <si>
    <t>（単位：台）</t>
  </si>
  <si>
    <t>登　録</t>
  </si>
  <si>
    <t>特種(殊)用途用</t>
  </si>
  <si>
    <t>業　態</t>
  </si>
  <si>
    <t>自動車</t>
  </si>
  <si>
    <t>普通車</t>
  </si>
  <si>
    <t>小型車</t>
  </si>
  <si>
    <t>被けん</t>
  </si>
  <si>
    <t>特　種</t>
  </si>
  <si>
    <t>大　型</t>
  </si>
  <si>
    <t>年　度</t>
  </si>
  <si>
    <t>総　数</t>
  </si>
  <si>
    <t>引　車</t>
  </si>
  <si>
    <t>用途車</t>
  </si>
  <si>
    <t>特殊車</t>
  </si>
  <si>
    <t>自家用</t>
  </si>
  <si>
    <t>事業用</t>
  </si>
  <si>
    <t>合　計</t>
  </si>
  <si>
    <t>資料：沖縄総合事務局陸運事務所「業務概況」</t>
  </si>
  <si>
    <t xml:space="preserve">     区 分</t>
  </si>
  <si>
    <t>総　  数</t>
  </si>
  <si>
    <t>軽自動車（660㏄以下）</t>
  </si>
  <si>
    <t>原動機付自転車</t>
  </si>
  <si>
    <t>二輪車</t>
  </si>
  <si>
    <t>貨物車</t>
  </si>
  <si>
    <t>乗用車</t>
  </si>
  <si>
    <t xml:space="preserve">  50㏄</t>
  </si>
  <si>
    <t xml:space="preserve">  90㏄</t>
  </si>
  <si>
    <t xml:space="preserve"> 125㏄</t>
  </si>
  <si>
    <t xml:space="preserve"> 年 度</t>
  </si>
  <si>
    <t xml:space="preserve"> 250㏄以下</t>
  </si>
  <si>
    <t>　以下</t>
  </si>
  <si>
    <t xml:space="preserve"> 以下</t>
  </si>
  <si>
    <t>（注）50㏄以下には、ミニカーを含む。</t>
  </si>
  <si>
    <t>　　　原動機付自転車には、軍人軍属の所有台数を含まない。</t>
  </si>
  <si>
    <t xml:space="preserve">電　　話  </t>
  </si>
  <si>
    <t xml:space="preserve">郵　　便  </t>
  </si>
  <si>
    <t>（単位：戸、回線数）</t>
  </si>
  <si>
    <t>人　　口</t>
  </si>
  <si>
    <t>窓口機関</t>
  </si>
  <si>
    <t>郵便切手類</t>
  </si>
  <si>
    <t>郵便ポスト</t>
  </si>
  <si>
    <t xml:space="preserve"> 世  帯  数</t>
  </si>
  <si>
    <t xml:space="preserve">  総　　数</t>
  </si>
  <si>
    <t>加　　　入　　　電      話</t>
  </si>
  <si>
    <t>公 衆 電 話</t>
  </si>
  <si>
    <t xml:space="preserve">  普 及 率</t>
  </si>
  <si>
    <t>販  売  所</t>
  </si>
  <si>
    <t xml:space="preserve">  Ｂ</t>
  </si>
  <si>
    <t>一局当り　    　利用人口</t>
  </si>
  <si>
    <t>人口一万人
当り所数</t>
  </si>
  <si>
    <t>箱　  数</t>
  </si>
  <si>
    <t>人口一万人
当り箱数</t>
  </si>
  <si>
    <t xml:space="preserve">   （Ａ）</t>
  </si>
  <si>
    <t xml:space="preserve">    (Ｂ)</t>
  </si>
  <si>
    <t>総 　数</t>
  </si>
  <si>
    <t>住 宅 用</t>
  </si>
  <si>
    <t>事 務 用</t>
  </si>
  <si>
    <t>街 頭 公 衆</t>
  </si>
  <si>
    <t xml:space="preserve">  ― ×100</t>
  </si>
  <si>
    <t>市　別</t>
  </si>
  <si>
    <t xml:space="preserve">  Ａ</t>
  </si>
  <si>
    <t>(万人)</t>
  </si>
  <si>
    <t>沖縄県</t>
  </si>
  <si>
    <t>那覇市</t>
  </si>
  <si>
    <t>うるま市</t>
  </si>
  <si>
    <t>宜野湾市</t>
  </si>
  <si>
    <t>宮古島市</t>
  </si>
  <si>
    <t>石垣市</t>
  </si>
  <si>
    <t>浦添市</t>
  </si>
  <si>
    <t>名護市</t>
  </si>
  <si>
    <t>糸満市</t>
  </si>
  <si>
    <t>沖縄市</t>
  </si>
  <si>
    <t>資料：ＮＴＴ西日本 沖縄支店</t>
  </si>
  <si>
    <t>豊見城市</t>
  </si>
  <si>
    <t>南城市</t>
  </si>
  <si>
    <t>Ⅷ　　道 路、交 通 及 び 通 信　　</t>
  </si>
  <si>
    <t>乗 用</t>
  </si>
  <si>
    <t>小型二輪車</t>
  </si>
  <si>
    <t>軽自動車</t>
  </si>
  <si>
    <t>小型特殊車</t>
  </si>
  <si>
    <t>公衆電話</t>
  </si>
  <si>
    <t>郵便切手販売所</t>
  </si>
  <si>
    <t>浦添線(浦添西原折返)</t>
    <rPh sb="4" eb="6">
      <t>ウラソエ</t>
    </rPh>
    <rPh sb="6" eb="7">
      <t>ニシ</t>
    </rPh>
    <rPh sb="7" eb="8">
      <t>ハラ</t>
    </rPh>
    <rPh sb="8" eb="9">
      <t>オリ</t>
    </rPh>
    <phoneticPr fontId="7"/>
  </si>
  <si>
    <t>浦添線（真栄原折返）</t>
    <rPh sb="4" eb="5">
      <t>マ</t>
    </rPh>
    <rPh sb="5" eb="6">
      <t>エイ</t>
    </rPh>
    <rPh sb="6" eb="7">
      <t>ハラ</t>
    </rPh>
    <phoneticPr fontId="7"/>
  </si>
  <si>
    <t xml:space="preserve"> 道の駅豊崎 ～ 真栄原</t>
    <rPh sb="9" eb="10">
      <t>マ</t>
    </rPh>
    <rPh sb="10" eb="11">
      <t>エイ</t>
    </rPh>
    <rPh sb="11" eb="12">
      <t>ハラ</t>
    </rPh>
    <phoneticPr fontId="7"/>
  </si>
  <si>
    <t>新都心具志川線</t>
    <rPh sb="0" eb="3">
      <t>シントシン</t>
    </rPh>
    <rPh sb="3" eb="6">
      <t>グシカワ</t>
    </rPh>
    <rPh sb="6" eb="7">
      <t>セン</t>
    </rPh>
    <phoneticPr fontId="7"/>
  </si>
  <si>
    <t>宜野湾空港線</t>
    <rPh sb="3" eb="5">
      <t>クウコウ</t>
    </rPh>
    <rPh sb="5" eb="6">
      <t>セン</t>
    </rPh>
    <phoneticPr fontId="7"/>
  </si>
  <si>
    <t>年  度</t>
    <phoneticPr fontId="7"/>
  </si>
  <si>
    <t>路線数</t>
    <phoneticPr fontId="7"/>
  </si>
  <si>
    <t>総延長（ｍ)</t>
    <phoneticPr fontId="7"/>
  </si>
  <si>
    <t xml:space="preserve"> 内　間  ～  広　栄</t>
    <rPh sb="9" eb="10">
      <t>コウ</t>
    </rPh>
    <rPh sb="11" eb="12">
      <t>エイ</t>
    </rPh>
    <phoneticPr fontId="7"/>
  </si>
  <si>
    <t xml:space="preserve">    区 分</t>
    <rPh sb="4" eb="5">
      <t>ク</t>
    </rPh>
    <phoneticPr fontId="7"/>
  </si>
  <si>
    <t>市道実延長距離</t>
    <rPh sb="0" eb="2">
      <t>シドウ</t>
    </rPh>
    <rPh sb="2" eb="3">
      <t>ジツ</t>
    </rPh>
    <rPh sb="3" eb="5">
      <t>エンチョウ</t>
    </rPh>
    <rPh sb="5" eb="7">
      <t>キョリ</t>
    </rPh>
    <phoneticPr fontId="7"/>
  </si>
  <si>
    <t>砂利道延長（ｍ)</t>
    <phoneticPr fontId="7"/>
  </si>
  <si>
    <t>簡易舗装延長(ｍ)</t>
    <phoneticPr fontId="7"/>
  </si>
  <si>
    <t>高級舗装延長（ｍ)</t>
    <phoneticPr fontId="7"/>
  </si>
  <si>
    <t>延長舗装率（％)</t>
    <phoneticPr fontId="7"/>
  </si>
  <si>
    <t>実延長（ｍ)</t>
    <rPh sb="0" eb="1">
      <t>ジツ</t>
    </rPh>
    <phoneticPr fontId="7"/>
  </si>
  <si>
    <t>資料:日本郵便株式会社沖縄支社</t>
    <rPh sb="3" eb="5">
      <t>ニホン</t>
    </rPh>
    <phoneticPr fontId="7"/>
  </si>
  <si>
    <t>渋滞を緩和するために造られたバイパスである。その他に仲間、安波茶を軸として県道153号線が那覇市首里～</t>
    <phoneticPr fontId="7"/>
  </si>
  <si>
    <t>（113）  交通安全施設の設置状況（各年共３月末現在）</t>
    <phoneticPr fontId="7"/>
  </si>
  <si>
    <t>（114）  バスの運行状況（各年共４月１日現在）</t>
    <phoneticPr fontId="7"/>
  </si>
  <si>
    <t>（116）  登録自動車台数（各年度共３月末現在）</t>
    <phoneticPr fontId="7"/>
  </si>
  <si>
    <t>（Ｐ105参照）</t>
    <phoneticPr fontId="7"/>
  </si>
  <si>
    <t>※対象はアナログ回線（一般回線＋ライト回線）のみ</t>
    <rPh sb="1" eb="3">
      <t>タイショウ</t>
    </rPh>
    <rPh sb="8" eb="9">
      <t>カイ</t>
    </rPh>
    <rPh sb="9" eb="10">
      <t>セン</t>
    </rPh>
    <rPh sb="11" eb="13">
      <t>イッパン</t>
    </rPh>
    <rPh sb="13" eb="14">
      <t>カイ</t>
    </rPh>
    <rPh sb="14" eb="15">
      <t>セン</t>
    </rPh>
    <rPh sb="19" eb="20">
      <t>カイ</t>
    </rPh>
    <rPh sb="20" eb="21">
      <t>セン</t>
    </rPh>
    <phoneticPr fontId="7"/>
  </si>
  <si>
    <t>分　 　室</t>
    <phoneticPr fontId="7"/>
  </si>
  <si>
    <t>所　　 数</t>
    <phoneticPr fontId="7"/>
  </si>
  <si>
    <t>窓　　口　　機　　関</t>
    <phoneticPr fontId="7"/>
  </si>
  <si>
    <t>郵 便 局</t>
    <phoneticPr fontId="7"/>
  </si>
  <si>
    <t>乗合用</t>
    <phoneticPr fontId="7"/>
  </si>
  <si>
    <t>乗用</t>
    <phoneticPr fontId="7"/>
  </si>
  <si>
    <t xml:space="preserve"> 年 度</t>
    <phoneticPr fontId="7"/>
  </si>
  <si>
    <t xml:space="preserve">（117）  届出自動車保有台数（各年度共３月末現在） </t>
    <phoneticPr fontId="7"/>
  </si>
  <si>
    <t>小  型二輪車</t>
    <phoneticPr fontId="7"/>
  </si>
  <si>
    <r>
      <t xml:space="preserve">小型特殊車
</t>
    </r>
    <r>
      <rPr>
        <sz val="9"/>
        <color theme="1"/>
        <rFont val="ＭＳ 明朝"/>
        <family val="1"/>
        <charset val="128"/>
      </rPr>
      <t xml:space="preserve">（農耕用・
 その他のもの）  </t>
    </r>
    <phoneticPr fontId="7"/>
  </si>
  <si>
    <t>251㏄ 以上</t>
    <phoneticPr fontId="7"/>
  </si>
  <si>
    <t>総数</t>
    <rPh sb="0" eb="2">
      <t>ソウスウ</t>
    </rPh>
    <phoneticPr fontId="7"/>
  </si>
  <si>
    <t>（118)   電話施設の概況（各年度共３月末現在）</t>
    <rPh sb="16" eb="17">
      <t>カク</t>
    </rPh>
    <rPh sb="17" eb="19">
      <t>ネンド</t>
    </rPh>
    <rPh sb="19" eb="20">
      <t>トモ</t>
    </rPh>
    <phoneticPr fontId="7"/>
  </si>
  <si>
    <t>20～50</t>
    <phoneticPr fontId="7"/>
  </si>
  <si>
    <t>簡 易 局</t>
    <phoneticPr fontId="7"/>
  </si>
  <si>
    <r>
      <t>（単位：ｍ</t>
    </r>
    <r>
      <rPr>
        <vertAlign val="superscript"/>
        <sz val="10"/>
        <rFont val="ＭＳ 明朝"/>
        <family val="1"/>
        <charset val="128"/>
      </rPr>
      <t>2</t>
    </r>
    <r>
      <rPr>
        <sz val="10"/>
        <rFont val="ＭＳ 明朝"/>
        <family val="1"/>
        <charset val="128"/>
      </rPr>
      <t>、ｍ，％)</t>
    </r>
  </si>
  <si>
    <t>総面積（㎡)</t>
    <phoneticPr fontId="7"/>
  </si>
  <si>
    <t>セメント系舗装延長(ｍ)</t>
    <phoneticPr fontId="7"/>
  </si>
  <si>
    <t>10～40</t>
    <phoneticPr fontId="7"/>
  </si>
  <si>
    <t>60～80</t>
    <phoneticPr fontId="7"/>
  </si>
  <si>
    <t>15～40</t>
    <phoneticPr fontId="7"/>
  </si>
  <si>
    <t>（52）本市の登録自動車台数の推移</t>
    <phoneticPr fontId="7"/>
  </si>
  <si>
    <t>（53）本市の届出自動車（小型）保有台数</t>
    <phoneticPr fontId="7"/>
  </si>
  <si>
    <t>（54）種類別、電話の構成（Ｐ106参照）</t>
    <phoneticPr fontId="7"/>
  </si>
  <si>
    <t>（55）市別郵便機関数（Ｐ107参照）</t>
    <phoneticPr fontId="7"/>
  </si>
  <si>
    <t>貨物用</t>
    <rPh sb="0" eb="3">
      <t>カモツヨウ</t>
    </rPh>
    <phoneticPr fontId="7"/>
  </si>
  <si>
    <t>資料:市民税課</t>
    <rPh sb="3" eb="6">
      <t>シミンゼイ</t>
    </rPh>
    <rPh sb="6" eb="7">
      <t>カ</t>
    </rPh>
    <phoneticPr fontId="7"/>
  </si>
  <si>
    <t>10～20</t>
    <phoneticPr fontId="7"/>
  </si>
  <si>
    <r>
      <t xml:space="preserve"> 内　間　～　</t>
    </r>
    <r>
      <rPr>
        <sz val="9"/>
        <rFont val="ＭＳ 明朝"/>
        <family val="1"/>
        <charset val="128"/>
      </rPr>
      <t>西原四丁目</t>
    </r>
    <rPh sb="7" eb="9">
      <t>ニシハラ</t>
    </rPh>
    <rPh sb="9" eb="12">
      <t>ヨンチョウメ</t>
    </rPh>
    <phoneticPr fontId="7"/>
  </si>
  <si>
    <r>
      <t xml:space="preserve"> 道の駅豊崎～</t>
    </r>
    <r>
      <rPr>
        <sz val="9"/>
        <rFont val="ＭＳ 明朝"/>
        <family val="1"/>
        <charset val="128"/>
      </rPr>
      <t>西原四丁目</t>
    </r>
    <rPh sb="7" eb="9">
      <t>ニシハラ</t>
    </rPh>
    <rPh sb="9" eb="12">
      <t>ヨンチョウメ</t>
    </rPh>
    <phoneticPr fontId="7"/>
  </si>
  <si>
    <t>※読谷線 （喜名）</t>
    <rPh sb="1" eb="3">
      <t>ヨミタン</t>
    </rPh>
    <phoneticPr fontId="7"/>
  </si>
  <si>
    <t>名護東線</t>
    <rPh sb="3" eb="4">
      <t>セン</t>
    </rPh>
    <phoneticPr fontId="7"/>
  </si>
  <si>
    <t>※読谷線 （楚辺）</t>
    <phoneticPr fontId="7"/>
  </si>
  <si>
    <r>
      <t>※読谷線</t>
    </r>
    <r>
      <rPr>
        <sz val="8"/>
        <rFont val="ＭＳ 明朝"/>
        <family val="1"/>
        <charset val="128"/>
      </rPr>
      <t>(コンベンション)</t>
    </r>
    <phoneticPr fontId="7"/>
  </si>
  <si>
    <t>※読谷線(喜名）</t>
    <phoneticPr fontId="7"/>
  </si>
  <si>
    <t>※読谷おもろまち線</t>
    <phoneticPr fontId="7"/>
  </si>
  <si>
    <t>※名護西線</t>
    <phoneticPr fontId="7"/>
  </si>
  <si>
    <t>※名護西空港線</t>
    <phoneticPr fontId="7"/>
  </si>
  <si>
    <r>
      <t>※読谷線</t>
    </r>
    <r>
      <rPr>
        <sz val="8"/>
        <rFont val="ＭＳ 明朝"/>
        <family val="1"/>
        <charset val="128"/>
      </rPr>
      <t>（コンベンション)</t>
    </r>
    <phoneticPr fontId="7"/>
  </si>
  <si>
    <t>※読谷線（楚辺）</t>
    <phoneticPr fontId="7"/>
  </si>
  <si>
    <t>※名護西線</t>
    <phoneticPr fontId="7"/>
  </si>
  <si>
    <t>※名護西空港線</t>
    <phoneticPr fontId="7"/>
  </si>
  <si>
    <t>※読谷おもろまち線</t>
    <phoneticPr fontId="7"/>
  </si>
  <si>
    <t>のまま国道 330号と連結している。また、本市の中央を縦断する国道330号は、国道58号、県道241号線等の交通</t>
    <phoneticPr fontId="7"/>
  </si>
  <si>
    <t xml:space="preserve"> 那覇BT～　琉大北口</t>
    <phoneticPr fontId="7"/>
  </si>
  <si>
    <t>20～40</t>
    <phoneticPr fontId="7"/>
  </si>
  <si>
    <t>（注）人口は、沖縄県市町村課の住民基本台帳人口による。</t>
    <phoneticPr fontId="7"/>
  </si>
  <si>
    <t>（52）</t>
    <phoneticPr fontId="7"/>
  </si>
  <si>
    <t>OK</t>
    <phoneticPr fontId="7"/>
  </si>
  <si>
    <t>（54）</t>
    <phoneticPr fontId="7"/>
  </si>
  <si>
    <t>（55）</t>
    <phoneticPr fontId="7"/>
  </si>
  <si>
    <t xml:space="preserve">（注）１.ずい道は西原トンネル、伊祖トンネルを計上した。             </t>
    <phoneticPr fontId="7"/>
  </si>
  <si>
    <t>　　　２.市道の延長舗装率は、セメント系・簡易・高級舗装延長を実延長距離で除して得た数値である。</t>
    <phoneticPr fontId="7"/>
  </si>
  <si>
    <t>　　　３.平成24年より実延長欄を追加。</t>
    <rPh sb="5" eb="7">
      <t>ヘイセイ</t>
    </rPh>
    <rPh sb="9" eb="10">
      <t>ネン</t>
    </rPh>
    <rPh sb="12" eb="13">
      <t>ジツ</t>
    </rPh>
    <rPh sb="13" eb="15">
      <t>エンチョウ</t>
    </rPh>
    <rPh sb="15" eb="16">
      <t>ラン</t>
    </rPh>
    <rPh sb="17" eb="19">
      <t>ツイカ</t>
    </rPh>
    <phoneticPr fontId="7"/>
  </si>
  <si>
    <r>
      <rPr>
        <sz val="10"/>
        <color theme="0"/>
        <rFont val="ＭＳ 明朝"/>
        <family val="1"/>
        <charset val="128"/>
      </rPr>
      <t>平成</t>
    </r>
    <r>
      <rPr>
        <sz val="10"/>
        <rFont val="ＭＳ 明朝"/>
        <family val="1"/>
        <charset val="128"/>
      </rPr>
      <t>23</t>
    </r>
    <r>
      <rPr>
        <sz val="10"/>
        <color theme="0"/>
        <rFont val="ＭＳ 明朝"/>
        <family val="1"/>
        <charset val="128"/>
      </rPr>
      <t>年度</t>
    </r>
    <rPh sb="0" eb="2">
      <t>ヘイセイ</t>
    </rPh>
    <rPh sb="4" eb="5">
      <t>ネン</t>
    </rPh>
    <rPh sb="5" eb="6">
      <t>ド</t>
    </rPh>
    <phoneticPr fontId="7"/>
  </si>
  <si>
    <r>
      <rPr>
        <sz val="10"/>
        <color theme="0"/>
        <rFont val="ＭＳ 明朝"/>
        <family val="1"/>
        <charset val="128"/>
      </rPr>
      <t>平成</t>
    </r>
    <r>
      <rPr>
        <sz val="10"/>
        <rFont val="ＭＳ 明朝"/>
        <family val="1"/>
        <charset val="128"/>
      </rPr>
      <t>24</t>
    </r>
    <r>
      <rPr>
        <sz val="10"/>
        <color theme="0"/>
        <rFont val="ＭＳ 明朝"/>
        <family val="1"/>
        <charset val="128"/>
      </rPr>
      <t>年度</t>
    </r>
    <rPh sb="0" eb="2">
      <t>ヘイセイ</t>
    </rPh>
    <rPh sb="4" eb="5">
      <t>ネン</t>
    </rPh>
    <rPh sb="5" eb="6">
      <t>ド</t>
    </rPh>
    <phoneticPr fontId="7"/>
  </si>
  <si>
    <r>
      <rPr>
        <sz val="10"/>
        <color theme="0"/>
        <rFont val="ＭＳ 明朝"/>
        <family val="1"/>
        <charset val="128"/>
      </rPr>
      <t>平成</t>
    </r>
    <r>
      <rPr>
        <sz val="10"/>
        <rFont val="ＭＳ 明朝"/>
        <family val="1"/>
        <charset val="128"/>
      </rPr>
      <t>25</t>
    </r>
    <r>
      <rPr>
        <sz val="10"/>
        <color theme="0"/>
        <rFont val="ＭＳ 明朝"/>
        <family val="1"/>
        <charset val="128"/>
      </rPr>
      <t>年度</t>
    </r>
    <rPh sb="0" eb="2">
      <t>ヘイセイ</t>
    </rPh>
    <rPh sb="4" eb="5">
      <t>ネン</t>
    </rPh>
    <rPh sb="5" eb="6">
      <t>ド</t>
    </rPh>
    <phoneticPr fontId="7"/>
  </si>
  <si>
    <t>道路課　　　　　　　　　　</t>
    <phoneticPr fontId="7"/>
  </si>
  <si>
    <t>資料：琉球バス交通、沖縄バス</t>
    <phoneticPr fontId="7"/>
  </si>
  <si>
    <t>東陽バス、那覇バス</t>
    <rPh sb="0" eb="1">
      <t>ヒガシ</t>
    </rPh>
    <rPh sb="1" eb="2">
      <t>ヨウ</t>
    </rPh>
    <rPh sb="5" eb="7">
      <t>ナハ</t>
    </rPh>
    <phoneticPr fontId="7"/>
  </si>
  <si>
    <t>平　　　成　　　24　　　年</t>
    <phoneticPr fontId="7"/>
  </si>
  <si>
    <t>平　　　成　　　25　　　年</t>
    <phoneticPr fontId="7"/>
  </si>
  <si>
    <t>平　　　成　　　26　　　年</t>
    <phoneticPr fontId="7"/>
  </si>
  <si>
    <t>平成22年度</t>
    <rPh sb="0" eb="2">
      <t>ヘイセイ</t>
    </rPh>
    <rPh sb="4" eb="5">
      <t>ネン</t>
    </rPh>
    <rPh sb="5" eb="6">
      <t>ド</t>
    </rPh>
    <phoneticPr fontId="7"/>
  </si>
  <si>
    <r>
      <rPr>
        <sz val="10"/>
        <color theme="0"/>
        <rFont val="ＭＳ 明朝"/>
        <family val="1"/>
        <charset val="128"/>
      </rPr>
      <t>平成</t>
    </r>
    <r>
      <rPr>
        <sz val="10"/>
        <rFont val="ＭＳ 明朝"/>
        <family val="1"/>
        <charset val="128"/>
      </rPr>
      <t>26</t>
    </r>
    <r>
      <rPr>
        <sz val="10"/>
        <color theme="0"/>
        <rFont val="ＭＳ 明朝"/>
        <family val="1"/>
        <charset val="128"/>
      </rPr>
      <t>年度</t>
    </r>
    <rPh sb="0" eb="2">
      <t>ヘイセイ</t>
    </rPh>
    <rPh sb="4" eb="5">
      <t>ネン</t>
    </rPh>
    <rPh sb="5" eb="6">
      <t>ド</t>
    </rPh>
    <phoneticPr fontId="7"/>
  </si>
  <si>
    <r>
      <rPr>
        <b/>
        <sz val="10"/>
        <color theme="0"/>
        <rFont val="ＭＳ 明朝"/>
        <family val="1"/>
        <charset val="128"/>
      </rPr>
      <t>平成</t>
    </r>
    <r>
      <rPr>
        <b/>
        <sz val="10"/>
        <rFont val="ＭＳ 明朝"/>
        <family val="1"/>
        <charset val="128"/>
      </rPr>
      <t>27</t>
    </r>
    <r>
      <rPr>
        <b/>
        <sz val="10"/>
        <color theme="0"/>
        <rFont val="ＭＳ 明朝"/>
        <family val="1"/>
        <charset val="128"/>
      </rPr>
      <t>年度</t>
    </r>
    <rPh sb="0" eb="2">
      <t>ヘイセイ</t>
    </rPh>
    <rPh sb="4" eb="5">
      <t>ネン</t>
    </rPh>
    <rPh sb="5" eb="6">
      <t>ド</t>
    </rPh>
    <phoneticPr fontId="7"/>
  </si>
  <si>
    <t>平 成 23 年</t>
    <phoneticPr fontId="7"/>
  </si>
  <si>
    <r>
      <t>平 成</t>
    </r>
    <r>
      <rPr>
        <sz val="10"/>
        <rFont val="ＭＳ 明朝"/>
        <family val="1"/>
        <charset val="128"/>
      </rPr>
      <t xml:space="preserve"> 24 </t>
    </r>
    <r>
      <rPr>
        <sz val="10"/>
        <color theme="0"/>
        <rFont val="ＭＳ 明朝"/>
        <family val="1"/>
        <charset val="128"/>
      </rPr>
      <t>年</t>
    </r>
    <phoneticPr fontId="7"/>
  </si>
  <si>
    <r>
      <t>平 成</t>
    </r>
    <r>
      <rPr>
        <sz val="10"/>
        <rFont val="ＭＳ 明朝"/>
        <family val="1"/>
        <charset val="128"/>
      </rPr>
      <t xml:space="preserve"> 25 </t>
    </r>
    <r>
      <rPr>
        <sz val="10"/>
        <color theme="0"/>
        <rFont val="ＭＳ 明朝"/>
        <family val="1"/>
        <charset val="128"/>
      </rPr>
      <t>年</t>
    </r>
    <phoneticPr fontId="7"/>
  </si>
  <si>
    <r>
      <t xml:space="preserve">平 </t>
    </r>
    <r>
      <rPr>
        <sz val="10"/>
        <rFont val="ＭＳ 明朝"/>
        <family val="1"/>
        <charset val="128"/>
      </rPr>
      <t>26</t>
    </r>
    <rPh sb="0" eb="1">
      <t>ヒラ</t>
    </rPh>
    <phoneticPr fontId="7"/>
  </si>
  <si>
    <r>
      <t>平</t>
    </r>
    <r>
      <rPr>
        <b/>
        <sz val="10"/>
        <color indexed="8"/>
        <rFont val="ＭＳ 明朝"/>
        <family val="1"/>
        <charset val="128"/>
      </rPr>
      <t xml:space="preserve"> 27</t>
    </r>
    <rPh sb="0" eb="1">
      <t>ヒラ</t>
    </rPh>
    <phoneticPr fontId="7"/>
  </si>
  <si>
    <t>平成22年度</t>
    <phoneticPr fontId="7"/>
  </si>
  <si>
    <t>平成20年度</t>
    <rPh sb="0" eb="2">
      <t>ヘイセイ</t>
    </rPh>
    <rPh sb="4" eb="6">
      <t>ネンド</t>
    </rPh>
    <phoneticPr fontId="7"/>
  </si>
  <si>
    <t>（119）  市別郵便利用普及状況（平成27年3月末現在）</t>
    <phoneticPr fontId="7"/>
  </si>
  <si>
    <t>（115）  バス路線別、運行間隔及び１日運行回数（平成27年４月１日現在）</t>
    <phoneticPr fontId="7"/>
  </si>
  <si>
    <t>平成25年度道路施設現況調書</t>
    <rPh sb="0" eb="2">
      <t>ヘイセイ</t>
    </rPh>
    <rPh sb="4" eb="6">
      <t>ネンド</t>
    </rPh>
    <rPh sb="6" eb="8">
      <t>ドウロ</t>
    </rPh>
    <rPh sb="8" eb="10">
      <t>シセツ</t>
    </rPh>
    <rPh sb="10" eb="12">
      <t>ゲンキョウ</t>
    </rPh>
    <rPh sb="12" eb="14">
      <t>チョウショ</t>
    </rPh>
    <phoneticPr fontId="7"/>
  </si>
  <si>
    <t xml:space="preserve">     (１月１日時点・千の位を四捨五入) </t>
    <phoneticPr fontId="7"/>
  </si>
  <si>
    <t xml:space="preserve">　本市には、平成27年3月31日現在で12局の郵便局がある。なお、1局当りの利用人口は、0.9万人、人口1万人当たりの切手・印紙類販売所は7.2ヶ所、同ポスト数は9.1箱となっている。               </t>
    <rPh sb="73" eb="74">
      <t>ショ</t>
    </rPh>
    <phoneticPr fontId="7"/>
  </si>
  <si>
    <t>南部国道事務所</t>
    <phoneticPr fontId="7"/>
  </si>
  <si>
    <t>資料：</t>
    <phoneticPr fontId="7"/>
  </si>
  <si>
    <t>道路課</t>
    <phoneticPr fontId="7"/>
  </si>
  <si>
    <t>道路反射鏡 　市管理　（基）</t>
    <rPh sb="8" eb="10">
      <t>カンリ</t>
    </rPh>
    <phoneticPr fontId="7"/>
  </si>
  <si>
    <t>道路反射鏡 市管理（基）</t>
    <rPh sb="7" eb="9">
      <t>カンリ</t>
    </rPh>
    <phoneticPr fontId="7"/>
  </si>
  <si>
    <t>…</t>
    <phoneticPr fontId="7"/>
  </si>
  <si>
    <t>※平成26～27年度の横断歩道橋は県道分を除く。</t>
    <rPh sb="1" eb="3">
      <t>ヘイセイ</t>
    </rPh>
    <rPh sb="8" eb="9">
      <t>ネン</t>
    </rPh>
    <rPh sb="9" eb="10">
      <t>ド</t>
    </rPh>
    <rPh sb="11" eb="13">
      <t>オウダン</t>
    </rPh>
    <rPh sb="13" eb="16">
      <t>ホドウキョウ</t>
    </rPh>
    <rPh sb="17" eb="18">
      <t>ケン</t>
    </rPh>
    <rPh sb="18" eb="19">
      <t>ドウ</t>
    </rPh>
    <rPh sb="19" eb="20">
      <t>フン</t>
    </rPh>
    <rPh sb="21" eb="22">
      <t>ノゾ</t>
    </rPh>
    <phoneticPr fontId="7"/>
  </si>
  <si>
    <t xml:space="preserve">平成25年度道路施設現況調書 </t>
    <rPh sb="0" eb="2">
      <t>ヘイセイ</t>
    </rPh>
    <rPh sb="4" eb="6">
      <t>ネンド</t>
    </rPh>
    <rPh sb="6" eb="8">
      <t>ドウロ</t>
    </rPh>
    <rPh sb="8" eb="10">
      <t>シセツ</t>
    </rPh>
    <rPh sb="10" eb="12">
      <t>ゲンキョウ</t>
    </rPh>
    <rPh sb="12" eb="14">
      <t>チョウショ</t>
    </rPh>
    <phoneticPr fontId="7"/>
  </si>
  <si>
    <t>(注) 琉球バス交通と沖縄バスとの共同運行（※６路線）は</t>
    <rPh sb="1" eb="2">
      <t>チュウ</t>
    </rPh>
    <rPh sb="4" eb="6">
      <t>リュウキュウ</t>
    </rPh>
    <rPh sb="8" eb="10">
      <t>コウツウ</t>
    </rPh>
    <rPh sb="11" eb="13">
      <t>オキナワ</t>
    </rPh>
    <rPh sb="17" eb="19">
      <t>キョウドウ</t>
    </rPh>
    <rPh sb="19" eb="21">
      <t>ウンコウ</t>
    </rPh>
    <rPh sb="24" eb="26">
      <t>ロセン</t>
    </rPh>
    <phoneticPr fontId="7"/>
  </si>
  <si>
    <t xml:space="preserve">     各社１日の運行回数となります。</t>
    <rPh sb="5" eb="7">
      <t>カクシャ</t>
    </rPh>
    <rPh sb="8" eb="9">
      <t>ニチ</t>
    </rPh>
    <rPh sb="10" eb="12">
      <t>ウンコウ</t>
    </rPh>
    <rPh sb="12" eb="14">
      <t>カイスウ</t>
    </rPh>
    <phoneticPr fontId="7"/>
  </si>
  <si>
    <t>※道路概況・橋りょうにおける県道の数値は、平成25年3月31日現在のものである。</t>
    <rPh sb="1" eb="3">
      <t>ドウロ</t>
    </rPh>
    <rPh sb="3" eb="5">
      <t>ガイキョウ</t>
    </rPh>
    <rPh sb="6" eb="7">
      <t>キョウ</t>
    </rPh>
    <rPh sb="14" eb="16">
      <t>ケンドウ</t>
    </rPh>
    <rPh sb="17" eb="19">
      <t>スウチ</t>
    </rPh>
    <rPh sb="21" eb="23">
      <t>ヘイセイ</t>
    </rPh>
    <rPh sb="25" eb="26">
      <t>ネン</t>
    </rPh>
    <rPh sb="27" eb="28">
      <t>ガツ</t>
    </rPh>
    <rPh sb="30" eb="31">
      <t>ニチ</t>
    </rPh>
    <rPh sb="31" eb="33">
      <t>ゲンザイ</t>
    </rPh>
    <phoneticPr fontId="7"/>
  </si>
  <si>
    <t>　　　４.平成26年の県道については数値が未公表のため、掲載していない。</t>
    <rPh sb="5" eb="7">
      <t>ヘイセイ</t>
    </rPh>
    <rPh sb="9" eb="10">
      <t>ネン</t>
    </rPh>
    <rPh sb="11" eb="12">
      <t>ケン</t>
    </rPh>
    <rPh sb="12" eb="13">
      <t>ドウ</t>
    </rPh>
    <rPh sb="18" eb="20">
      <t>スウチ</t>
    </rPh>
    <rPh sb="21" eb="22">
      <t>ミ</t>
    </rPh>
    <rPh sb="22" eb="24">
      <t>コウヒョウ</t>
    </rPh>
    <rPh sb="28" eb="30">
      <t>ケイサイ</t>
    </rPh>
    <phoneticPr fontId="7"/>
  </si>
  <si>
    <r>
      <t>　</t>
    </r>
    <r>
      <rPr>
        <sz val="10"/>
        <rFont val="ＭＳ 明朝"/>
        <family val="1"/>
        <charset val="128"/>
      </rPr>
      <t>平成26年3月31日現在の道路数は、国道が２、県道が４、市道が591の計597となっている。</t>
    </r>
    <rPh sb="24" eb="26">
      <t>ケンドウ</t>
    </rPh>
    <rPh sb="29" eb="31">
      <t>シドウ</t>
    </rPh>
    <phoneticPr fontId="7"/>
  </si>
  <si>
    <r>
      <t>　また、</t>
    </r>
    <r>
      <rPr>
        <sz val="10"/>
        <rFont val="ＭＳ 明朝"/>
        <family val="1"/>
        <charset val="128"/>
      </rPr>
      <t>道路総延長は約190キロメートルで、その総面積が約219.5万平方メートルである。</t>
    </r>
    <phoneticPr fontId="7"/>
  </si>
  <si>
    <r>
      <t>　延長舗装率は</t>
    </r>
    <r>
      <rPr>
        <sz val="10"/>
        <rFont val="ＭＳ 明朝"/>
        <family val="1"/>
        <charset val="128"/>
      </rPr>
      <t>99.9％となっている。</t>
    </r>
    <phoneticPr fontId="7"/>
  </si>
  <si>
    <r>
      <t>　</t>
    </r>
    <r>
      <rPr>
        <sz val="10"/>
        <rFont val="ＭＳ 明朝"/>
        <family val="1"/>
        <charset val="128"/>
      </rPr>
      <t>平成26年3月31日現在の橋りょう数は、国道10、県道11、市道30の計51橋で、その総延長が2,110メートルと</t>
    </r>
    <rPh sb="26" eb="28">
      <t>ケンドウ</t>
    </rPh>
    <phoneticPr fontId="7"/>
  </si>
  <si>
    <r>
      <t xml:space="preserve">  なっている。この内訳は、</t>
    </r>
    <r>
      <rPr>
        <sz val="10"/>
        <rFont val="ＭＳ 明朝"/>
        <family val="1"/>
        <charset val="128"/>
      </rPr>
      <t>国道669メートル、県道836メートル、市道605メートルである。</t>
    </r>
    <phoneticPr fontId="7"/>
  </si>
  <si>
    <r>
      <t>（1</t>
    </r>
    <r>
      <rPr>
        <sz val="10"/>
        <rFont val="ＭＳ 明朝"/>
        <family val="1"/>
        <charset val="128"/>
      </rPr>
      <t xml:space="preserve">12）  道路及び橋りょう現況（各年共３月末現在）                                                                    </t>
    </r>
    <phoneticPr fontId="7"/>
  </si>
  <si>
    <r>
      <t>　延長舗装率は</t>
    </r>
    <r>
      <rPr>
        <sz val="10"/>
        <rFont val="ＭＳ 明朝"/>
        <family val="1"/>
        <charset val="128"/>
      </rPr>
      <t>99.9％となっている。</t>
    </r>
    <phoneticPr fontId="7"/>
  </si>
  <si>
    <r>
      <t xml:space="preserve">  なっている。この内訳は、</t>
    </r>
    <r>
      <rPr>
        <sz val="10"/>
        <rFont val="ＭＳ 明朝"/>
        <family val="1"/>
        <charset val="128"/>
      </rPr>
      <t>国道669メートル、県道836メートル、市道605メートルである。</t>
    </r>
    <phoneticPr fontId="7"/>
  </si>
  <si>
    <r>
      <t>（1</t>
    </r>
    <r>
      <rPr>
        <sz val="10"/>
        <rFont val="ＭＳ 明朝"/>
        <family val="1"/>
        <charset val="128"/>
      </rPr>
      <t xml:space="preserve">12）  道路及び橋りょう現況（各年共３月末現在）                                                                    </t>
    </r>
    <phoneticPr fontId="7"/>
  </si>
  <si>
    <t>沖縄県警察本部「交通白書」</t>
    <phoneticPr fontId="7"/>
  </si>
  <si>
    <t>資料：南部国道事務所　　　　　　</t>
    <phoneticPr fontId="7"/>
  </si>
  <si>
    <t>道路課　　　　　　　　　　</t>
    <phoneticPr fontId="7"/>
  </si>
  <si>
    <t>資料：南部国道事務所　　　　　　</t>
    <phoneticPr fontId="7"/>
  </si>
  <si>
    <r>
      <t xml:space="preserve">　電話は遠・近距離へ手軽に利用できる伝達・通信手段として普及してきたが、近年､情報処理・情報通信技術の急激な発展により、携帯電話やインターネットサービスなどによる通信が急速に普及するとともに、通信媒体も多様化している。
　こうした中で、従来の住宅用及び事務用の加入電話、公衆電話は減少傾向にある。
 </t>
    </r>
    <r>
      <rPr>
        <sz val="10"/>
        <rFont val="ＭＳ 明朝"/>
        <family val="1"/>
        <charset val="128"/>
      </rPr>
      <t>(※平成24年度の県内の携帯電話契約数は1,242,306件、ISDN33,771件で、加入電話数250,127件を大幅に
 上回っている。資料：平成26年版沖縄県統計年鑑）</t>
    </r>
    <rPh sb="62" eb="64">
      <t>デンワ</t>
    </rPh>
    <phoneticPr fontId="7"/>
  </si>
  <si>
    <t>（53）　H27.3月末</t>
    <rPh sb="10" eb="11">
      <t>ガツ</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</si>
</sst>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_ * #,##0_ ;_ * \-#,##0_ ;_ * \-_ ;_ @_ "/>
    <numFmt numFmtId="177" formatCode="#,##0_ "/>
    <numFmt numFmtId="178" formatCode="_ * #,##0.0_ ;_ * \-#,##0.0_ ;_ * \-?_ ;_ @_ "/>
    <numFmt numFmtId="179" formatCode="#,##0_);[Red]\(#,##0\)"/>
    <numFmt numFmtId="180" formatCode="0_);[Red]\(0\)"/>
    <numFmt numFmtId="181" formatCode="0.0_);[Red]\(0.0\)"/>
    <numFmt numFmtId="182" formatCode="#,##0.0_);[Red]\(#,##0.0\)"/>
    <numFmt numFmtId="183" formatCode="#,##0;[Red]#,##0"/>
    <numFmt numFmtId="184" formatCode="_ * #,##0.00_ ;_ * \-#,##0.00_ ;_ * \-??_ ;_ @_ "/>
    <numFmt numFmtId="185" formatCode="#,##0_);\(#,##0\)"/>
    <numFmt numFmtId="186" formatCode="#,##0.0_);\(#,##0.0\)"/>
    <numFmt numFmtId="187" formatCode="#,##0.0_ "/>
    <numFmt numFmtId="188" formatCode="0.0_ "/>
    <numFmt numFmtId="189" formatCode="#,##0;&quot;△&quot;#,##0"/>
    <numFmt numFmtId="190" formatCode="0;[Red]0"/>
    <numFmt numFmtId="191" formatCode="0.0%"/>
    <numFmt numFmtId="192" formatCode="0.0;[Red]0.0"/>
    <numFmt numFmtId="193" formatCode="#&quot;年度&quot;"/>
    <numFmt numFmtId="194" formatCode="#,###.0_ "/>
    <numFmt numFmtId="195" formatCode="&quot;r&quot;#,##0_ "/>
    <numFmt numFmtId="196" formatCode="_ * &quot;r&quot;#,##0_ ;_ * &quot;r&quot;\-#,##0_ ;_ * &quot;r&quot;\-_ ;_ @_ "/>
    <numFmt numFmtId="197" formatCode="_ * &quot;r&quot;#,##0.0_ ;_ * \-#,##0.0_ ;_ * \-?_ ;_ @_ "/>
  </numFmts>
  <fonts count="28">
    <font>
      <sz val="10"/>
      <name val="ＭＳ 明朝"/>
      <family val="1"/>
      <charset val="128"/>
    </font>
    <font>
      <sz val="14"/>
      <name val="ＭＳ 明朝"/>
      <family val="1"/>
      <charset val="128"/>
    </font>
    <font>
      <b/>
      <sz val="10"/>
      <name val="ＭＳ 明朝"/>
      <family val="1"/>
      <charset val="128"/>
    </font>
    <font>
      <sz val="10"/>
      <color indexed="9"/>
      <name val="ＭＳ 明朝"/>
      <family val="1"/>
      <charset val="128"/>
    </font>
    <font>
      <vertAlign val="superscript"/>
      <sz val="10"/>
      <name val="ＭＳ 明朝"/>
      <family val="1"/>
      <charset val="128"/>
    </font>
    <font>
      <sz val="8"/>
      <name val="ＭＳ 明朝"/>
      <family val="1"/>
      <charset val="128"/>
    </font>
    <font>
      <sz val="9"/>
      <name val="ＭＳ 明朝"/>
      <family val="1"/>
      <charset val="128"/>
    </font>
    <font>
      <sz val="6"/>
      <name val="ＭＳ 明朝"/>
      <family val="1"/>
      <charset val="128"/>
    </font>
    <font>
      <sz val="9.5"/>
      <name val="ＭＳ 明朝"/>
      <family val="1"/>
      <charset val="128"/>
    </font>
    <font>
      <b/>
      <sz val="14"/>
      <name val="ＭＳ 明朝"/>
      <family val="1"/>
      <charset val="128"/>
    </font>
    <font>
      <sz val="10"/>
      <name val="ＭＳ 明朝"/>
      <family val="1"/>
      <charset val="128"/>
    </font>
    <font>
      <sz val="10"/>
      <color indexed="8"/>
      <name val="ＭＳ 明朝"/>
      <family val="1"/>
      <charset val="128"/>
    </font>
    <font>
      <b/>
      <sz val="9"/>
      <color indexed="81"/>
      <name val="ＭＳ Ｐゴシック"/>
      <family val="3"/>
      <charset val="128"/>
    </font>
    <font>
      <b/>
      <i/>
      <sz val="10"/>
      <name val="ＭＳ 明朝"/>
      <family val="1"/>
      <charset val="128"/>
    </font>
    <font>
      <b/>
      <sz val="10"/>
      <color indexed="8"/>
      <name val="ＭＳ 明朝"/>
      <family val="1"/>
      <charset val="128"/>
    </font>
    <font>
      <b/>
      <sz val="10"/>
      <color indexed="9"/>
      <name val="ＭＳ 明朝"/>
      <family val="1"/>
      <charset val="128"/>
    </font>
    <font>
      <sz val="16"/>
      <color indexed="8"/>
      <name val="ＭＳ 明朝"/>
      <family val="1"/>
      <charset val="128"/>
    </font>
    <font>
      <sz val="10"/>
      <color theme="1"/>
      <name val="ＭＳ 明朝"/>
      <family val="1"/>
      <charset val="128"/>
    </font>
    <font>
      <b/>
      <sz val="10"/>
      <color theme="1"/>
      <name val="ＭＳ 明朝"/>
      <family val="1"/>
      <charset val="128"/>
    </font>
    <font>
      <sz val="16"/>
      <color theme="1"/>
      <name val="ＭＳ 明朝"/>
      <family val="1"/>
      <charset val="128"/>
    </font>
    <font>
      <sz val="9"/>
      <color theme="1"/>
      <name val="ＭＳ 明朝"/>
      <family val="1"/>
      <charset val="128"/>
    </font>
    <font>
      <sz val="10"/>
      <color rgb="FFFF0000"/>
      <name val="ＭＳ 明朝"/>
      <family val="1"/>
      <charset val="128"/>
    </font>
    <font>
      <sz val="11"/>
      <name val="ＭＳ Ｐゴシック"/>
      <family val="3"/>
      <charset val="128"/>
    </font>
    <font>
      <sz val="10"/>
      <color theme="0"/>
      <name val="ＭＳ 明朝"/>
      <family val="1"/>
      <charset val="128"/>
    </font>
    <font>
      <b/>
      <sz val="10"/>
      <color rgb="FF0070C0"/>
      <name val="ＭＳ 明朝"/>
      <family val="1"/>
      <charset val="128"/>
    </font>
    <font>
      <sz val="10"/>
      <color rgb="FF0070C0"/>
      <name val="ＭＳ 明朝"/>
      <family val="1"/>
      <charset val="128"/>
    </font>
    <font>
      <b/>
      <sz val="10"/>
      <color theme="0"/>
      <name val="ＭＳ 明朝"/>
      <family val="1"/>
      <charset val="128"/>
    </font>
    <font>
      <b/>
      <sz val="16"/>
      <name val="ＭＳ 明朝"/>
      <family val="1"/>
      <charset val="128"/>
    </font>
  </fonts>
  <fills count="4">
    <fill>
      <patternFill patternType="none"/>
    </fill>
    <fill>
      <patternFill patternType="gray125"/>
    </fill>
    <fill>
      <patternFill patternType="solid">
        <fgColor indexed="44"/>
        <bgColor indexed="64"/>
      </patternFill>
    </fill>
    <fill>
      <patternFill patternType="solid">
        <fgColor rgb="FFFFFF00"/>
        <bgColor indexed="64"/>
      </patternFill>
    </fill>
  </fills>
  <borders count="76">
    <border>
      <left/>
      <right/>
      <top/>
      <bottom/>
      <diagonal/>
    </border>
    <border>
      <left style="thin">
        <color indexed="8"/>
      </left>
      <right/>
      <top/>
      <bottom/>
      <diagonal/>
    </border>
    <border>
      <left style="thin">
        <color indexed="8"/>
      </left>
      <right style="thin">
        <color indexed="8"/>
      </right>
      <top style="thin">
        <color indexed="8"/>
      </top>
      <bottom style="thin">
        <color indexed="8"/>
      </bottom>
      <diagonal/>
    </border>
    <border>
      <left/>
      <right/>
      <top/>
      <bottom style="medium">
        <color indexed="64"/>
      </bottom>
      <diagonal/>
    </border>
    <border>
      <left style="medium">
        <color indexed="64"/>
      </left>
      <right/>
      <top/>
      <bottom/>
      <diagonal/>
    </border>
    <border>
      <left/>
      <right style="thin">
        <color indexed="8"/>
      </right>
      <top/>
      <bottom/>
      <diagonal/>
    </border>
    <border>
      <left style="thin">
        <color indexed="8"/>
      </left>
      <right/>
      <top style="thin">
        <color indexed="8"/>
      </top>
      <bottom style="thin">
        <color indexed="8"/>
      </bottom>
      <diagonal/>
    </border>
    <border>
      <left/>
      <right style="medium">
        <color indexed="64"/>
      </right>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thin">
        <color indexed="8"/>
      </left>
      <right/>
      <top/>
      <bottom style="thin">
        <color indexed="8"/>
      </bottom>
      <diagonal/>
    </border>
    <border>
      <left style="thin">
        <color indexed="8"/>
      </left>
      <right style="medium">
        <color indexed="64"/>
      </right>
      <top/>
      <bottom style="thin">
        <color indexed="8"/>
      </bottom>
      <diagonal/>
    </border>
    <border>
      <left/>
      <right style="medium">
        <color indexed="64"/>
      </right>
      <top style="medium">
        <color indexed="64"/>
      </top>
      <bottom/>
      <diagonal/>
    </border>
    <border>
      <left style="thin">
        <color indexed="8"/>
      </left>
      <right style="thin">
        <color indexed="8"/>
      </right>
      <top style="thin">
        <color indexed="8"/>
      </top>
      <bottom/>
      <diagonal/>
    </border>
    <border>
      <left style="medium">
        <color indexed="64"/>
      </left>
      <right style="thin">
        <color indexed="8"/>
      </right>
      <top/>
      <bottom/>
      <diagonal/>
    </border>
    <border>
      <left/>
      <right/>
      <top style="thin">
        <color indexed="8"/>
      </top>
      <bottom/>
      <diagonal/>
    </border>
    <border>
      <left style="medium">
        <color indexed="64"/>
      </left>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style="medium">
        <color indexed="64"/>
      </left>
      <right/>
      <top/>
      <bottom style="medium">
        <color indexed="64"/>
      </bottom>
      <diagonal/>
    </border>
    <border>
      <left style="medium">
        <color indexed="64"/>
      </left>
      <right style="thin">
        <color indexed="8"/>
      </right>
      <top style="thin">
        <color indexed="8"/>
      </top>
      <bottom/>
      <diagonal/>
    </border>
    <border>
      <left/>
      <right/>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bottom style="medium">
        <color indexed="64"/>
      </bottom>
      <diagonal/>
    </border>
    <border>
      <left style="thin">
        <color indexed="8"/>
      </left>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diagonal/>
    </border>
    <border>
      <left style="thin">
        <color indexed="8"/>
      </left>
      <right style="medium">
        <color indexed="64"/>
      </right>
      <top style="medium">
        <color indexed="64"/>
      </top>
      <bottom/>
      <diagonal/>
    </border>
    <border>
      <left style="thin">
        <color indexed="8"/>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medium">
        <color indexed="64"/>
      </left>
      <right/>
      <top style="medium">
        <color indexed="64"/>
      </top>
      <bottom style="thin">
        <color indexed="8"/>
      </bottom>
      <diagonal/>
    </border>
    <border>
      <left/>
      <right style="medium">
        <color indexed="64"/>
      </right>
      <top/>
      <bottom style="medium">
        <color indexed="64"/>
      </bottom>
      <diagonal/>
    </border>
    <border>
      <left/>
      <right style="medium">
        <color indexed="64"/>
      </right>
      <top style="thin">
        <color indexed="8"/>
      </top>
      <bottom/>
      <diagonal/>
    </border>
    <border>
      <left style="thin">
        <color indexed="8"/>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8"/>
      </right>
      <top/>
      <bottom style="thin">
        <color indexed="8"/>
      </bottom>
      <diagonal/>
    </border>
    <border>
      <left style="medium">
        <color indexed="64"/>
      </left>
      <right/>
      <top style="thin">
        <color indexed="8"/>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thin">
        <color indexed="64"/>
      </right>
      <top style="medium">
        <color indexed="64"/>
      </top>
      <bottom style="thin">
        <color indexed="8"/>
      </bottom>
      <diagonal/>
    </border>
    <border>
      <left style="thin">
        <color indexed="64"/>
      </left>
      <right/>
      <top style="thin">
        <color indexed="8"/>
      </top>
      <bottom/>
      <diagonal/>
    </border>
    <border>
      <left style="medium">
        <color indexed="64"/>
      </left>
      <right style="thin">
        <color indexed="8"/>
      </right>
      <top style="medium">
        <color indexed="64"/>
      </top>
      <bottom/>
      <diagonal/>
    </border>
    <border>
      <left/>
      <right style="medium">
        <color indexed="64"/>
      </right>
      <top style="medium">
        <color indexed="64"/>
      </top>
      <bottom style="thin">
        <color indexed="8"/>
      </bottom>
      <diagonal/>
    </border>
    <border>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right style="thin">
        <color indexed="8"/>
      </right>
      <top style="thin">
        <color indexed="8"/>
      </top>
      <bottom/>
      <diagonal/>
    </border>
    <border>
      <left/>
      <right style="medium">
        <color indexed="64"/>
      </right>
      <top/>
      <bottom style="thin">
        <color indexed="8"/>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8"/>
      </right>
      <top/>
      <bottom/>
      <diagonal/>
    </border>
    <border>
      <left style="medium">
        <color indexed="64"/>
      </left>
      <right style="thin">
        <color indexed="8"/>
      </right>
      <top/>
      <bottom style="thin">
        <color indexed="64"/>
      </bottom>
      <diagonal/>
    </border>
    <border>
      <left style="thin">
        <color indexed="8"/>
      </left>
      <right style="thin">
        <color indexed="64"/>
      </right>
      <top/>
      <bottom/>
      <diagonal/>
    </border>
    <border>
      <left style="thin">
        <color indexed="64"/>
      </left>
      <right style="thin">
        <color indexed="8"/>
      </right>
      <top/>
      <bottom style="medium">
        <color indexed="64"/>
      </bottom>
      <diagonal/>
    </border>
    <border>
      <left style="thin">
        <color indexed="8"/>
      </left>
      <right style="thin">
        <color indexed="64"/>
      </right>
      <top/>
      <bottom style="medium">
        <color indexed="64"/>
      </bottom>
      <diagonal/>
    </border>
    <border>
      <left style="thin">
        <color indexed="64"/>
      </left>
      <right style="thin">
        <color indexed="8"/>
      </right>
      <top style="thin">
        <color indexed="8"/>
      </top>
      <bottom style="thin">
        <color indexed="8"/>
      </bottom>
      <diagonal/>
    </border>
    <border>
      <left style="thin">
        <color indexed="8"/>
      </left>
      <right style="medium">
        <color indexed="64"/>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style="thin">
        <color indexed="8"/>
      </top>
      <bottom/>
      <diagonal/>
    </border>
  </borders>
  <cellStyleXfs count="5">
    <xf numFmtId="0" fontId="0" fillId="0" borderId="0">
      <alignment vertical="center"/>
    </xf>
    <xf numFmtId="38" fontId="10" fillId="0" borderId="0" applyFill="0" applyBorder="0" applyProtection="0">
      <alignment vertical="center"/>
    </xf>
    <xf numFmtId="0" fontId="1" fillId="0" borderId="0"/>
    <xf numFmtId="9" fontId="10" fillId="0" borderId="0" applyFont="0" applyFill="0" applyBorder="0" applyAlignment="0" applyProtection="0">
      <alignment vertical="center"/>
    </xf>
    <xf numFmtId="38" fontId="22" fillId="0" borderId="0" applyFont="0" applyFill="0" applyBorder="0" applyAlignment="0" applyProtection="0"/>
  </cellStyleXfs>
  <cellXfs count="587">
    <xf numFmtId="0" fontId="0" fillId="0" borderId="0" xfId="0">
      <alignment vertical="center"/>
    </xf>
    <xf numFmtId="0" fontId="0" fillId="0" borderId="0" xfId="0" applyAlignment="1">
      <alignment vertical="center"/>
    </xf>
    <xf numFmtId="0" fontId="0" fillId="0" borderId="0" xfId="0" applyFont="1" applyFill="1" applyAlignment="1">
      <alignment vertical="center"/>
    </xf>
    <xf numFmtId="0" fontId="0" fillId="0" borderId="0" xfId="0" applyBorder="1" applyAlignment="1">
      <alignment vertical="center"/>
    </xf>
    <xf numFmtId="0" fontId="0" fillId="0" borderId="0" xfId="0" applyFont="1" applyFill="1" applyBorder="1" applyAlignment="1">
      <alignment vertical="center"/>
    </xf>
    <xf numFmtId="0" fontId="0" fillId="0" borderId="0" xfId="0" applyBorder="1" applyAlignment="1">
      <alignment horizontal="center" vertical="center"/>
    </xf>
    <xf numFmtId="176" fontId="2" fillId="0" borderId="0" xfId="0" applyNumberFormat="1" applyFont="1" applyFill="1" applyBorder="1" applyAlignment="1">
      <alignment horizontal="right" vertical="center"/>
    </xf>
    <xf numFmtId="183" fontId="2" fillId="0" borderId="0" xfId="0" applyNumberFormat="1" applyFont="1" applyFill="1" applyBorder="1" applyAlignment="1">
      <alignment vertical="center"/>
    </xf>
    <xf numFmtId="183" fontId="0" fillId="0" borderId="0" xfId="0" applyNumberFormat="1" applyFill="1" applyBorder="1" applyAlignment="1">
      <alignment horizontal="right" vertical="center"/>
    </xf>
    <xf numFmtId="38" fontId="0" fillId="0" borderId="0" xfId="1" applyFont="1" applyFill="1" applyBorder="1" applyAlignment="1" applyProtection="1">
      <alignment horizontal="right" vertical="center"/>
    </xf>
    <xf numFmtId="183" fontId="2" fillId="0" borderId="0" xfId="0" applyNumberFormat="1" applyFont="1" applyFill="1" applyBorder="1" applyAlignment="1">
      <alignment horizontal="right" vertical="center"/>
    </xf>
    <xf numFmtId="38" fontId="2" fillId="0" borderId="0" xfId="1" applyFont="1" applyFill="1" applyBorder="1" applyAlignment="1" applyProtection="1">
      <alignment horizontal="right" vertical="center"/>
    </xf>
    <xf numFmtId="0" fontId="0" fillId="0" borderId="0" xfId="0" applyBorder="1">
      <alignment vertical="center"/>
    </xf>
    <xf numFmtId="49" fontId="0" fillId="0" borderId="0" xfId="0" applyNumberFormat="1" applyFont="1">
      <alignment vertical="center"/>
    </xf>
    <xf numFmtId="0" fontId="0" fillId="0" borderId="2" xfId="0" applyBorder="1" applyAlignment="1">
      <alignment vertical="center" shrinkToFit="1"/>
    </xf>
    <xf numFmtId="0" fontId="0" fillId="0" borderId="0" xfId="0" applyFill="1" applyBorder="1" applyAlignment="1">
      <alignment horizontal="center" vertical="center"/>
    </xf>
    <xf numFmtId="0" fontId="0" fillId="0" borderId="0" xfId="0" applyFont="1" applyFill="1" applyBorder="1" applyAlignment="1">
      <alignment horizontal="center" vertical="center"/>
    </xf>
    <xf numFmtId="183" fontId="0" fillId="0" borderId="0" xfId="0" applyNumberFormat="1" applyFont="1" applyFill="1" applyBorder="1" applyAlignment="1">
      <alignment horizontal="center" vertical="center"/>
    </xf>
    <xf numFmtId="183" fontId="0" fillId="0" borderId="0" xfId="0" applyNumberFormat="1" applyFont="1" applyFill="1" applyBorder="1" applyAlignment="1">
      <alignment horizontal="right" vertical="center"/>
    </xf>
    <xf numFmtId="183" fontId="2" fillId="0" borderId="0" xfId="0" applyNumberFormat="1" applyFont="1" applyBorder="1" applyAlignment="1">
      <alignment horizontal="right" vertical="center"/>
    </xf>
    <xf numFmtId="0" fontId="0" fillId="0" borderId="2" xfId="0" applyFont="1" applyBorder="1" applyAlignment="1">
      <alignment vertical="center"/>
    </xf>
    <xf numFmtId="0" fontId="0" fillId="0" borderId="2" xfId="0" applyFont="1" applyBorder="1" applyAlignment="1">
      <alignment horizontal="left" vertical="center"/>
    </xf>
    <xf numFmtId="0" fontId="0" fillId="0" borderId="0" xfId="0" applyBorder="1" applyAlignment="1">
      <alignment horizontal="left" vertical="center"/>
    </xf>
    <xf numFmtId="183" fontId="0" fillId="0" borderId="2" xfId="0" applyNumberFormat="1" applyFont="1" applyFill="1" applyBorder="1" applyAlignment="1">
      <alignment vertical="center"/>
    </xf>
    <xf numFmtId="183" fontId="0" fillId="0" borderId="2" xfId="0" applyNumberFormat="1" applyFont="1" applyFill="1" applyBorder="1">
      <alignment vertical="center"/>
    </xf>
    <xf numFmtId="183" fontId="0" fillId="0" borderId="2" xfId="0" applyNumberFormat="1" applyFill="1" applyBorder="1">
      <alignment vertical="center"/>
    </xf>
    <xf numFmtId="183" fontId="0" fillId="0" borderId="0" xfId="0" applyNumberFormat="1">
      <alignment vertical="center"/>
    </xf>
    <xf numFmtId="183" fontId="0" fillId="0" borderId="0" xfId="0" applyNumberFormat="1" applyFill="1" applyBorder="1" applyAlignment="1">
      <alignment vertical="center"/>
    </xf>
    <xf numFmtId="0" fontId="0" fillId="0" borderId="2" xfId="0" applyFont="1" applyBorder="1" applyAlignment="1">
      <alignment horizontal="left" vertical="center" shrinkToFit="1"/>
    </xf>
    <xf numFmtId="0" fontId="0" fillId="0" borderId="0" xfId="0" applyFill="1" applyBorder="1">
      <alignment vertical="center"/>
    </xf>
    <xf numFmtId="176" fontId="2" fillId="0" borderId="0" xfId="0" applyNumberFormat="1" applyFont="1" applyFill="1" applyBorder="1" applyAlignment="1">
      <alignment horizontal="right" vertical="center" shrinkToFit="1"/>
    </xf>
    <xf numFmtId="179" fontId="2" fillId="0" borderId="0" xfId="0" applyNumberFormat="1" applyFont="1" applyFill="1" applyBorder="1" applyAlignment="1">
      <alignment vertical="center"/>
    </xf>
    <xf numFmtId="183" fontId="2" fillId="0" borderId="0" xfId="0" applyNumberFormat="1" applyFont="1" applyBorder="1" applyAlignment="1">
      <alignment vertical="center"/>
    </xf>
    <xf numFmtId="176" fontId="2" fillId="0" borderId="0" xfId="0" applyNumberFormat="1" applyFont="1" applyBorder="1" applyAlignment="1">
      <alignment horizontal="right" vertical="center"/>
    </xf>
    <xf numFmtId="176" fontId="0" fillId="0" borderId="0" xfId="0" applyNumberFormat="1" applyBorder="1" applyAlignment="1">
      <alignment horizontal="right" vertical="center"/>
    </xf>
    <xf numFmtId="178" fontId="0" fillId="0" borderId="0" xfId="0" applyNumberFormat="1" applyFont="1" applyFill="1" applyBorder="1" applyAlignment="1">
      <alignment horizontal="right" vertical="center"/>
    </xf>
    <xf numFmtId="0" fontId="2" fillId="0" borderId="0" xfId="0" applyFont="1" applyFill="1" applyAlignment="1">
      <alignment vertical="center"/>
    </xf>
    <xf numFmtId="0" fontId="13" fillId="0" borderId="0" xfId="0" applyFont="1" applyFill="1" applyAlignment="1">
      <alignment vertical="center"/>
    </xf>
    <xf numFmtId="0" fontId="11" fillId="0" borderId="0" xfId="0" applyFont="1" applyFill="1" applyAlignment="1">
      <alignment vertical="center"/>
    </xf>
    <xf numFmtId="0" fontId="0" fillId="0" borderId="6" xfId="0" applyFont="1" applyFill="1" applyBorder="1" applyAlignment="1">
      <alignment horizontal="center" vertical="center"/>
    </xf>
    <xf numFmtId="0" fontId="16" fillId="0" borderId="0" xfId="2" applyNumberFormat="1" applyFont="1" applyFill="1" applyBorder="1" applyAlignment="1" applyProtection="1">
      <alignment horizontal="center" vertical="center"/>
      <protection locked="0"/>
    </xf>
    <xf numFmtId="0" fontId="16" fillId="0" borderId="0" xfId="2" applyNumberFormat="1" applyFont="1" applyFill="1" applyBorder="1"/>
    <xf numFmtId="0" fontId="16" fillId="0" borderId="0" xfId="2" applyNumberFormat="1" applyFont="1" applyFill="1" applyBorder="1" applyAlignment="1">
      <alignment horizontal="left"/>
    </xf>
    <xf numFmtId="0" fontId="16" fillId="0" borderId="0" xfId="2" applyNumberFormat="1" applyFont="1" applyFill="1" applyBorder="1" applyAlignment="1">
      <alignment horizontal="center" vertical="center"/>
    </xf>
    <xf numFmtId="0" fontId="16" fillId="0" borderId="0" xfId="2" applyNumberFormat="1" applyFont="1" applyFill="1" applyBorder="1" applyProtection="1">
      <protection locked="0"/>
    </xf>
    <xf numFmtId="189" fontId="16" fillId="0" borderId="0" xfId="2" applyNumberFormat="1" applyFont="1" applyFill="1" applyBorder="1" applyAlignment="1" applyProtection="1">
      <alignment horizontal="right"/>
      <protection locked="0"/>
    </xf>
    <xf numFmtId="0" fontId="16" fillId="0" borderId="0" xfId="2" applyNumberFormat="1" applyFont="1" applyFill="1" applyBorder="1" applyAlignment="1">
      <alignment horizontal="right"/>
    </xf>
    <xf numFmtId="189" fontId="16" fillId="0" borderId="0" xfId="2" applyNumberFormat="1" applyFont="1" applyFill="1" applyBorder="1" applyAlignment="1"/>
    <xf numFmtId="0" fontId="16" fillId="0" borderId="0" xfId="2" applyNumberFormat="1" applyFont="1" applyFill="1" applyBorder="1" applyAlignment="1">
      <alignment horizontal="center"/>
    </xf>
    <xf numFmtId="176" fontId="2" fillId="0" borderId="0" xfId="0" applyNumberFormat="1" applyFont="1" applyFill="1" applyBorder="1" applyAlignment="1">
      <alignment horizontal="center" vertical="center"/>
    </xf>
    <xf numFmtId="178" fontId="0" fillId="0" borderId="0" xfId="0" applyNumberFormat="1" applyFont="1" applyFill="1" applyBorder="1" applyAlignment="1">
      <alignment horizontal="center" vertical="center"/>
    </xf>
    <xf numFmtId="0" fontId="0" fillId="0" borderId="0" xfId="0" applyAlignment="1">
      <alignment horizontal="center" vertical="center"/>
    </xf>
    <xf numFmtId="193" fontId="0" fillId="0" borderId="2" xfId="0" applyNumberFormat="1" applyBorder="1" applyAlignment="1">
      <alignment vertical="center" shrinkToFit="1"/>
    </xf>
    <xf numFmtId="193" fontId="0" fillId="0" borderId="2" xfId="0" applyNumberFormat="1" applyFill="1" applyBorder="1">
      <alignment vertical="center"/>
    </xf>
    <xf numFmtId="193" fontId="0" fillId="0" borderId="2" xfId="0" applyNumberFormat="1" applyFont="1" applyFill="1" applyBorder="1">
      <alignment vertical="center"/>
    </xf>
    <xf numFmtId="0" fontId="5" fillId="0" borderId="2" xfId="0" applyFont="1" applyBorder="1" applyAlignment="1">
      <alignment horizontal="right" vertical="center" shrinkToFit="1"/>
    </xf>
    <xf numFmtId="0" fontId="0" fillId="0" borderId="36" xfId="0" applyBorder="1">
      <alignmen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right" vertical="center"/>
    </xf>
    <xf numFmtId="0" fontId="0" fillId="0" borderId="40" xfId="0" applyFont="1" applyFill="1" applyBorder="1" applyAlignment="1">
      <alignment horizontal="center" vertical="center"/>
    </xf>
    <xf numFmtId="183" fontId="0" fillId="0" borderId="40" xfId="0" applyNumberFormat="1" applyFont="1" applyFill="1" applyBorder="1" applyAlignment="1">
      <alignment horizontal="center" vertical="center"/>
    </xf>
    <xf numFmtId="38" fontId="0" fillId="0" borderId="41" xfId="1" applyFont="1" applyFill="1" applyBorder="1" applyAlignment="1" applyProtection="1">
      <alignment horizontal="center" vertical="center"/>
    </xf>
    <xf numFmtId="0" fontId="0" fillId="0" borderId="42" xfId="0" applyBorder="1" applyAlignment="1">
      <alignment horizontal="right" vertical="center"/>
    </xf>
    <xf numFmtId="191" fontId="0" fillId="0" borderId="0" xfId="0" applyNumberFormat="1" applyAlignment="1">
      <alignment horizontal="right" vertical="center"/>
    </xf>
    <xf numFmtId="185" fontId="10" fillId="0" borderId="2" xfId="0" applyNumberFormat="1" applyFont="1" applyFill="1" applyBorder="1" applyAlignment="1">
      <alignment vertical="center" shrinkToFit="1"/>
    </xf>
    <xf numFmtId="0" fontId="0" fillId="0" borderId="0" xfId="0" applyFont="1" applyBorder="1" applyAlignment="1">
      <alignment vertical="center"/>
    </xf>
    <xf numFmtId="0" fontId="0" fillId="0" borderId="44" xfId="0" applyFont="1" applyFill="1" applyBorder="1" applyAlignment="1">
      <alignment horizontal="center" vertical="center"/>
    </xf>
    <xf numFmtId="187" fontId="11" fillId="0" borderId="0" xfId="0" applyNumberFormat="1" applyFont="1" applyFill="1" applyBorder="1" applyAlignment="1">
      <alignment horizontal="right" vertical="center"/>
    </xf>
    <xf numFmtId="176" fontId="11" fillId="0" borderId="0" xfId="0" applyNumberFormat="1" applyFont="1" applyFill="1" applyBorder="1" applyAlignment="1">
      <alignment horizontal="right" vertical="center" shrinkToFit="1"/>
    </xf>
    <xf numFmtId="176" fontId="11" fillId="0" borderId="0" xfId="0" applyNumberFormat="1" applyFont="1" applyFill="1" applyBorder="1">
      <alignment vertical="center"/>
    </xf>
    <xf numFmtId="0" fontId="11" fillId="0" borderId="0" xfId="0" applyFont="1" applyFill="1" applyAlignment="1">
      <alignment horizontal="right" vertical="center"/>
    </xf>
    <xf numFmtId="179" fontId="11" fillId="0" borderId="0" xfId="0" applyNumberFormat="1" applyFont="1" applyFill="1" applyBorder="1">
      <alignment vertical="center"/>
    </xf>
    <xf numFmtId="0" fontId="11" fillId="0" borderId="0" xfId="0" applyFont="1" applyFill="1">
      <alignment vertical="center"/>
    </xf>
    <xf numFmtId="0" fontId="17" fillId="0" borderId="0" xfId="0" applyFont="1" applyFill="1" applyBorder="1" applyAlignment="1">
      <alignment vertical="center"/>
    </xf>
    <xf numFmtId="0" fontId="18" fillId="0" borderId="0" xfId="0" applyFont="1" applyFill="1" applyAlignment="1">
      <alignment horizontal="left" vertical="center"/>
    </xf>
    <xf numFmtId="0" fontId="17" fillId="0" borderId="0" xfId="0" applyFont="1" applyFill="1" applyAlignment="1">
      <alignment vertical="center"/>
    </xf>
    <xf numFmtId="0" fontId="17" fillId="0" borderId="0" xfId="0" applyFont="1" applyFill="1">
      <alignment vertical="center"/>
    </xf>
    <xf numFmtId="0" fontId="18" fillId="0" borderId="0" xfId="0" applyFont="1" applyFill="1" applyBorder="1" applyAlignment="1">
      <alignment vertical="center"/>
    </xf>
    <xf numFmtId="184" fontId="17" fillId="0" borderId="0" xfId="0" applyNumberFormat="1" applyFont="1" applyFill="1" applyAlignment="1">
      <alignment vertical="center"/>
    </xf>
    <xf numFmtId="0" fontId="17" fillId="0" borderId="7" xfId="0" applyFont="1" applyFill="1" applyBorder="1" applyAlignment="1">
      <alignment vertical="center"/>
    </xf>
    <xf numFmtId="0" fontId="17" fillId="0" borderId="13" xfId="0" applyFont="1" applyFill="1" applyBorder="1" applyAlignment="1">
      <alignment vertical="center"/>
    </xf>
    <xf numFmtId="0" fontId="17" fillId="0" borderId="5" xfId="0" applyFont="1" applyFill="1" applyBorder="1" applyAlignment="1">
      <alignment vertical="center"/>
    </xf>
    <xf numFmtId="186" fontId="17" fillId="0" borderId="7" xfId="0" applyNumberFormat="1" applyFont="1" applyFill="1" applyBorder="1" applyAlignment="1">
      <alignment vertical="center"/>
    </xf>
    <xf numFmtId="0" fontId="17" fillId="0" borderId="17" xfId="0" applyFont="1" applyFill="1" applyBorder="1" applyAlignment="1">
      <alignment vertical="center"/>
    </xf>
    <xf numFmtId="0" fontId="17" fillId="0" borderId="25" xfId="0" applyFont="1" applyFill="1" applyBorder="1" applyAlignment="1">
      <alignment textRotation="255" indent="1"/>
    </xf>
    <xf numFmtId="0" fontId="17" fillId="0" borderId="29" xfId="0" applyFont="1" applyFill="1" applyBorder="1" applyAlignment="1">
      <alignment horizontal="center" vertical="center" shrinkToFit="1"/>
    </xf>
    <xf numFmtId="0" fontId="18" fillId="0" borderId="5" xfId="0" applyFont="1" applyFill="1" applyBorder="1" applyAlignment="1">
      <alignment horizontal="distributed" vertical="center"/>
    </xf>
    <xf numFmtId="0" fontId="19" fillId="0" borderId="0" xfId="2" applyNumberFormat="1" applyFont="1" applyFill="1" applyBorder="1" applyAlignment="1" applyProtection="1">
      <alignment horizontal="center" vertical="center"/>
      <protection locked="0"/>
    </xf>
    <xf numFmtId="0" fontId="19" fillId="0" borderId="0" xfId="2" applyNumberFormat="1" applyFont="1" applyFill="1" applyBorder="1"/>
    <xf numFmtId="0" fontId="17" fillId="0" borderId="5" xfId="0" applyFont="1" applyFill="1" applyBorder="1" applyAlignment="1">
      <alignment horizontal="distributed" vertical="center"/>
    </xf>
    <xf numFmtId="176" fontId="17" fillId="0" borderId="0" xfId="0" applyNumberFormat="1" applyFont="1" applyFill="1" applyBorder="1" applyAlignment="1">
      <alignment horizontal="right" vertical="center"/>
    </xf>
    <xf numFmtId="0" fontId="19" fillId="0" borderId="0" xfId="2" applyNumberFormat="1" applyFont="1" applyFill="1" applyBorder="1" applyAlignment="1">
      <alignment horizontal="left"/>
    </xf>
    <xf numFmtId="0" fontId="19" fillId="0" borderId="0" xfId="2" applyNumberFormat="1" applyFont="1" applyFill="1" applyBorder="1" applyAlignment="1">
      <alignment horizontal="center" vertical="center"/>
    </xf>
    <xf numFmtId="0" fontId="19" fillId="0" borderId="0" xfId="2" applyNumberFormat="1" applyFont="1" applyFill="1" applyBorder="1" applyProtection="1">
      <protection locked="0"/>
    </xf>
    <xf numFmtId="189" fontId="19" fillId="0" borderId="0" xfId="2" applyNumberFormat="1" applyFont="1" applyFill="1" applyBorder="1" applyAlignment="1" applyProtection="1">
      <alignment horizontal="right"/>
      <protection locked="0"/>
    </xf>
    <xf numFmtId="0" fontId="19" fillId="0" borderId="0" xfId="2" applyNumberFormat="1" applyFont="1" applyFill="1" applyBorder="1" applyAlignment="1">
      <alignment horizontal="right"/>
    </xf>
    <xf numFmtId="189" fontId="19" fillId="0" borderId="0" xfId="2" applyNumberFormat="1" applyFont="1" applyFill="1" applyBorder="1" applyAlignment="1"/>
    <xf numFmtId="182" fontId="17" fillId="0" borderId="7" xfId="0" applyNumberFormat="1" applyFont="1" applyFill="1" applyBorder="1">
      <alignment vertical="center"/>
    </xf>
    <xf numFmtId="0" fontId="19" fillId="0" borderId="0" xfId="2" applyNumberFormat="1" applyFont="1" applyFill="1" applyBorder="1" applyAlignment="1">
      <alignment horizontal="center"/>
    </xf>
    <xf numFmtId="194" fontId="17" fillId="0" borderId="7" xfId="0" applyNumberFormat="1" applyFont="1" applyFill="1" applyBorder="1">
      <alignment vertical="center"/>
    </xf>
    <xf numFmtId="182" fontId="18" fillId="0" borderId="7" xfId="0" applyNumberFormat="1" applyFont="1" applyFill="1" applyBorder="1">
      <alignment vertical="center"/>
    </xf>
    <xf numFmtId="0" fontId="17" fillId="0" borderId="7" xfId="0" applyFont="1" applyFill="1" applyBorder="1" applyAlignment="1">
      <alignment horizontal="right" vertical="center"/>
    </xf>
    <xf numFmtId="0" fontId="17" fillId="0" borderId="11" xfId="0" applyFont="1" applyFill="1" applyBorder="1" applyAlignment="1">
      <alignment horizontal="distributed" vertical="center"/>
    </xf>
    <xf numFmtId="0" fontId="17" fillId="0" borderId="0" xfId="0" applyFont="1" applyFill="1" applyAlignment="1">
      <alignment horizontal="right" vertical="center"/>
    </xf>
    <xf numFmtId="0" fontId="17" fillId="0" borderId="0" xfId="0" applyFont="1" applyFill="1" applyBorder="1">
      <alignment vertical="center"/>
    </xf>
    <xf numFmtId="0" fontId="17" fillId="0" borderId="0" xfId="0" applyFont="1" applyFill="1" applyBorder="1" applyAlignment="1">
      <alignment horizontal="center" vertical="center"/>
    </xf>
    <xf numFmtId="0" fontId="17" fillId="0" borderId="0" xfId="0" applyFont="1" applyFill="1" applyBorder="1" applyAlignment="1">
      <alignment horizontal="center" vertical="center" shrinkToFit="1"/>
    </xf>
    <xf numFmtId="176" fontId="17" fillId="0" borderId="0" xfId="0" applyNumberFormat="1" applyFont="1" applyFill="1" applyBorder="1" applyAlignment="1">
      <alignment vertical="center"/>
    </xf>
    <xf numFmtId="176" fontId="17" fillId="0" borderId="0" xfId="0" applyNumberFormat="1" applyFont="1" applyFill="1" applyBorder="1" applyAlignment="1">
      <alignment horizontal="right" vertical="center" shrinkToFit="1"/>
    </xf>
    <xf numFmtId="176" fontId="17" fillId="0" borderId="0" xfId="0" applyNumberFormat="1" applyFont="1" applyFill="1" applyBorder="1" applyAlignment="1">
      <alignment vertical="center" shrinkToFit="1"/>
    </xf>
    <xf numFmtId="183" fontId="17" fillId="0" borderId="0" xfId="0" applyNumberFormat="1" applyFont="1" applyFill="1" applyBorder="1" applyAlignment="1">
      <alignment horizontal="right" vertical="center"/>
    </xf>
    <xf numFmtId="183" fontId="17" fillId="0" borderId="0" xfId="0" applyNumberFormat="1" applyFont="1" applyFill="1" applyBorder="1" applyAlignment="1">
      <alignment vertical="center"/>
    </xf>
    <xf numFmtId="177" fontId="17" fillId="0" borderId="0" xfId="0" applyNumberFormat="1" applyFont="1" applyFill="1" applyBorder="1" applyAlignment="1">
      <alignment horizontal="right" vertical="center"/>
    </xf>
    <xf numFmtId="179" fontId="17" fillId="0" borderId="0" xfId="0" applyNumberFormat="1" applyFont="1" applyFill="1" applyBorder="1" applyAlignment="1">
      <alignment vertical="center"/>
    </xf>
    <xf numFmtId="179" fontId="17" fillId="0" borderId="0" xfId="0" applyNumberFormat="1" applyFont="1" applyFill="1" applyBorder="1">
      <alignment vertical="center"/>
    </xf>
    <xf numFmtId="179" fontId="17" fillId="0" borderId="0" xfId="0" applyNumberFormat="1" applyFont="1" applyFill="1">
      <alignment vertical="center"/>
    </xf>
    <xf numFmtId="176" fontId="18" fillId="0" borderId="0" xfId="0" applyNumberFormat="1" applyFont="1" applyFill="1" applyBorder="1">
      <alignment vertical="center"/>
    </xf>
    <xf numFmtId="176" fontId="18" fillId="0" borderId="0" xfId="0" applyNumberFormat="1" applyFont="1" applyFill="1" applyBorder="1" applyAlignment="1">
      <alignment vertical="center"/>
    </xf>
    <xf numFmtId="0" fontId="18" fillId="0" borderId="0" xfId="0" applyFont="1" applyFill="1" applyAlignment="1">
      <alignment vertical="center"/>
    </xf>
    <xf numFmtId="0" fontId="17" fillId="0" borderId="23" xfId="0" applyFont="1" applyFill="1" applyBorder="1" applyAlignment="1">
      <alignment vertical="center"/>
    </xf>
    <xf numFmtId="0" fontId="17" fillId="0" borderId="24" xfId="0" applyFont="1" applyFill="1" applyBorder="1" applyAlignment="1">
      <alignment vertical="center"/>
    </xf>
    <xf numFmtId="0" fontId="17" fillId="0" borderId="12" xfId="0" applyFont="1" applyFill="1" applyBorder="1" applyAlignment="1">
      <alignment vertical="center"/>
    </xf>
    <xf numFmtId="0" fontId="17" fillId="0" borderId="4" xfId="0" applyFont="1" applyFill="1" applyBorder="1" applyAlignment="1">
      <alignment vertical="center"/>
    </xf>
    <xf numFmtId="0" fontId="17" fillId="0" borderId="0" xfId="0" applyFont="1" applyFill="1" applyAlignment="1">
      <alignment vertical="center" wrapText="1"/>
    </xf>
    <xf numFmtId="0" fontId="17" fillId="0" borderId="23" xfId="0" applyFont="1" applyFill="1" applyBorder="1" applyAlignment="1">
      <alignment horizontal="center" vertical="center"/>
    </xf>
    <xf numFmtId="0" fontId="17" fillId="0" borderId="14" xfId="0" applyFont="1" applyFill="1" applyBorder="1" applyAlignment="1">
      <alignment vertical="center"/>
    </xf>
    <xf numFmtId="0" fontId="17" fillId="0" borderId="14"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24" xfId="0" applyFont="1" applyFill="1" applyBorder="1" applyAlignment="1">
      <alignment horizontal="left" vertical="center"/>
    </xf>
    <xf numFmtId="0" fontId="17" fillId="0" borderId="17"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27" xfId="0" applyFont="1" applyFill="1" applyBorder="1" applyAlignment="1">
      <alignment horizontal="center" vertical="center"/>
    </xf>
    <xf numFmtId="179" fontId="17" fillId="0" borderId="7" xfId="0" applyNumberFormat="1" applyFont="1" applyFill="1" applyBorder="1" applyAlignment="1">
      <alignment vertical="center"/>
    </xf>
    <xf numFmtId="0" fontId="17" fillId="0" borderId="4" xfId="0" applyFont="1" applyFill="1" applyBorder="1" applyAlignment="1">
      <alignment horizontal="center" vertical="center"/>
    </xf>
    <xf numFmtId="0" fontId="17" fillId="0" borderId="21" xfId="0" applyFont="1" applyFill="1" applyBorder="1" applyAlignment="1">
      <alignment horizontal="center" vertical="center"/>
    </xf>
    <xf numFmtId="176" fontId="17" fillId="0" borderId="7" xfId="0" applyNumberFormat="1" applyFont="1" applyFill="1" applyBorder="1" applyAlignment="1">
      <alignment horizontal="right" vertical="center"/>
    </xf>
    <xf numFmtId="0" fontId="17" fillId="0" borderId="19" xfId="0" applyFont="1" applyFill="1" applyBorder="1" applyAlignment="1">
      <alignment vertical="center"/>
    </xf>
    <xf numFmtId="0" fontId="17" fillId="0" borderId="15" xfId="0" applyFont="1" applyFill="1" applyBorder="1" applyAlignment="1">
      <alignment vertical="center"/>
    </xf>
    <xf numFmtId="0" fontId="17" fillId="0" borderId="16" xfId="0" applyFont="1" applyFill="1" applyBorder="1" applyAlignment="1">
      <alignment vertical="center"/>
    </xf>
    <xf numFmtId="0" fontId="17" fillId="0" borderId="17" xfId="0" applyFont="1" applyFill="1" applyBorder="1" applyAlignment="1">
      <alignment vertical="center" shrinkToFit="1"/>
    </xf>
    <xf numFmtId="0" fontId="17" fillId="0" borderId="18" xfId="0" applyFont="1" applyFill="1" applyBorder="1" applyAlignment="1">
      <alignment vertical="center"/>
    </xf>
    <xf numFmtId="177" fontId="17" fillId="0" borderId="7" xfId="0" applyNumberFormat="1" applyFont="1" applyFill="1" applyBorder="1" applyAlignment="1">
      <alignment horizontal="right" vertical="center"/>
    </xf>
    <xf numFmtId="49" fontId="0" fillId="0" borderId="0" xfId="0" applyNumberFormat="1">
      <alignment vertical="center"/>
    </xf>
    <xf numFmtId="185" fontId="21" fillId="0" borderId="0" xfId="0" applyNumberFormat="1" applyFont="1" applyFill="1" applyAlignment="1">
      <alignment horizontal="left" vertical="center"/>
    </xf>
    <xf numFmtId="0" fontId="21" fillId="0" borderId="0" xfId="0" applyFont="1" applyFill="1" applyBorder="1" applyAlignment="1">
      <alignment horizontal="left" vertical="center" shrinkToFit="1"/>
    </xf>
    <xf numFmtId="9" fontId="21" fillId="0" borderId="0" xfId="3" applyFont="1" applyFill="1" applyAlignment="1">
      <alignment horizontal="left" vertical="center"/>
    </xf>
    <xf numFmtId="38" fontId="0" fillId="0" borderId="2" xfId="1" applyFont="1" applyFill="1" applyBorder="1" applyAlignment="1" applyProtection="1">
      <alignment horizontal="right" vertical="center" shrinkToFit="1"/>
    </xf>
    <xf numFmtId="177" fontId="0" fillId="0" borderId="2" xfId="0" applyNumberFormat="1" applyFill="1" applyBorder="1" applyAlignment="1">
      <alignment horizontal="right" vertical="center"/>
    </xf>
    <xf numFmtId="179" fontId="23" fillId="0" borderId="0" xfId="0" applyNumberFormat="1" applyFont="1" applyFill="1" applyAlignment="1">
      <alignment vertical="center"/>
    </xf>
    <xf numFmtId="0" fontId="23" fillId="0" borderId="0" xfId="0" applyFont="1" applyFill="1" applyAlignment="1">
      <alignment vertical="center"/>
    </xf>
    <xf numFmtId="0" fontId="14" fillId="0" borderId="0" xfId="0" applyFont="1" applyFill="1">
      <alignment vertical="center"/>
    </xf>
    <xf numFmtId="0" fontId="14" fillId="0" borderId="0" xfId="0" applyFont="1" applyFill="1" applyAlignment="1">
      <alignment horizontal="left" vertical="center"/>
    </xf>
    <xf numFmtId="0" fontId="14" fillId="0" borderId="0" xfId="0" applyFont="1" applyFill="1" applyBorder="1" applyAlignment="1">
      <alignment horizontal="left" vertical="center"/>
    </xf>
    <xf numFmtId="0" fontId="11" fillId="0" borderId="0" xfId="0" applyFont="1" applyFill="1" applyBorder="1">
      <alignment vertical="center"/>
    </xf>
    <xf numFmtId="0" fontId="11" fillId="0" borderId="0" xfId="0" applyFont="1" applyFill="1" applyBorder="1" applyAlignment="1">
      <alignment vertical="top" wrapText="1"/>
    </xf>
    <xf numFmtId="184" fontId="11" fillId="0" borderId="0" xfId="0" applyNumberFormat="1" applyFont="1" applyFill="1" applyBorder="1" applyAlignment="1">
      <alignment vertical="center"/>
    </xf>
    <xf numFmtId="0" fontId="11" fillId="0" borderId="0" xfId="0" applyFont="1" applyFill="1" applyBorder="1" applyAlignment="1">
      <alignment vertical="center" textRotation="255"/>
    </xf>
    <xf numFmtId="0" fontId="11" fillId="0" borderId="0" xfId="0" applyFont="1" applyFill="1" applyBorder="1" applyAlignment="1">
      <alignment vertical="center" textRotation="255" wrapText="1"/>
    </xf>
    <xf numFmtId="0" fontId="11" fillId="0" borderId="0" xfId="0" applyFont="1" applyFill="1" applyBorder="1" applyAlignment="1">
      <alignment textRotation="255" indent="1"/>
    </xf>
    <xf numFmtId="0" fontId="11" fillId="0" borderId="0" xfId="0" applyFont="1" applyFill="1" applyBorder="1" applyAlignment="1">
      <alignment horizontal="center" vertical="center" shrinkToFit="1"/>
    </xf>
    <xf numFmtId="0" fontId="14" fillId="0" borderId="0" xfId="0" applyFont="1" applyFill="1" applyBorder="1" applyAlignment="1">
      <alignment horizontal="distributed" vertical="center"/>
    </xf>
    <xf numFmtId="177" fontId="14" fillId="0" borderId="0" xfId="0" applyNumberFormat="1" applyFont="1" applyFill="1" applyBorder="1" applyAlignment="1">
      <alignment vertical="center"/>
    </xf>
    <xf numFmtId="180" fontId="14" fillId="0" borderId="0" xfId="0" applyNumberFormat="1" applyFont="1" applyFill="1" applyBorder="1" applyAlignment="1">
      <alignment vertical="center"/>
    </xf>
    <xf numFmtId="176" fontId="14" fillId="0" borderId="0" xfId="0" applyNumberFormat="1" applyFont="1" applyFill="1" applyBorder="1" applyAlignment="1">
      <alignment horizontal="right" vertical="center"/>
    </xf>
    <xf numFmtId="187" fontId="14" fillId="0" borderId="0" xfId="0" applyNumberFormat="1" applyFont="1" applyFill="1" applyBorder="1" applyAlignment="1">
      <alignment horizontal="right" vertical="center"/>
    </xf>
    <xf numFmtId="179" fontId="14" fillId="0" borderId="0" xfId="0" applyNumberFormat="1" applyFont="1" applyFill="1" applyBorder="1" applyAlignment="1">
      <alignment horizontal="right" vertical="center"/>
    </xf>
    <xf numFmtId="188" fontId="14" fillId="0" borderId="0" xfId="0" applyNumberFormat="1" applyFont="1" applyFill="1" applyBorder="1" applyAlignment="1">
      <alignment horizontal="right" vertical="center"/>
    </xf>
    <xf numFmtId="179" fontId="14" fillId="0" borderId="0" xfId="1" applyNumberFormat="1" applyFont="1" applyFill="1" applyBorder="1" applyAlignment="1" applyProtection="1">
      <alignment horizontal="right" vertical="center"/>
    </xf>
    <xf numFmtId="0" fontId="11" fillId="0" borderId="0" xfId="0" applyFont="1" applyFill="1" applyBorder="1" applyAlignment="1">
      <alignment horizontal="distributed" vertical="center"/>
    </xf>
    <xf numFmtId="177" fontId="11" fillId="0" borderId="0" xfId="0" applyNumberFormat="1" applyFont="1" applyFill="1" applyBorder="1" applyAlignment="1">
      <alignment vertical="center"/>
    </xf>
    <xf numFmtId="180" fontId="11" fillId="0" borderId="0" xfId="0" applyNumberFormat="1" applyFont="1" applyFill="1" applyBorder="1" applyAlignment="1">
      <alignment vertical="center"/>
    </xf>
    <xf numFmtId="176" fontId="11" fillId="0" borderId="0" xfId="0" applyNumberFormat="1" applyFont="1" applyFill="1" applyBorder="1" applyAlignment="1">
      <alignment horizontal="right" vertical="center"/>
    </xf>
    <xf numFmtId="179" fontId="11" fillId="0" borderId="0" xfId="0" applyNumberFormat="1" applyFont="1" applyFill="1" applyBorder="1" applyAlignment="1">
      <alignment horizontal="right" vertical="center"/>
    </xf>
    <xf numFmtId="188" fontId="11" fillId="0" borderId="0" xfId="0" applyNumberFormat="1" applyFont="1" applyFill="1" applyBorder="1" applyAlignment="1">
      <alignment horizontal="right" vertical="center"/>
    </xf>
    <xf numFmtId="179" fontId="11" fillId="0" borderId="0" xfId="1" applyNumberFormat="1" applyFont="1" applyFill="1" applyBorder="1" applyAlignment="1" applyProtection="1">
      <alignment horizontal="right" vertical="center"/>
    </xf>
    <xf numFmtId="0" fontId="11" fillId="0" borderId="0" xfId="0" applyFont="1" applyFill="1" applyBorder="1" applyAlignment="1">
      <alignment horizontal="right" vertical="center"/>
    </xf>
    <xf numFmtId="0" fontId="11" fillId="2" borderId="0" xfId="0" applyFont="1" applyFill="1" applyBorder="1">
      <alignment vertical="center"/>
    </xf>
    <xf numFmtId="0" fontId="11" fillId="2" borderId="0" xfId="0" applyFont="1" applyFill="1" applyBorder="1" applyAlignment="1">
      <alignment vertical="center"/>
    </xf>
    <xf numFmtId="0" fontId="11" fillId="2" borderId="0" xfId="0" applyFont="1" applyFill="1" applyBorder="1" applyAlignment="1">
      <alignment horizontal="right" vertical="center"/>
    </xf>
    <xf numFmtId="0" fontId="11" fillId="2" borderId="0" xfId="0" applyFont="1" applyFill="1" applyBorder="1" applyAlignment="1">
      <alignment horizontal="center" vertical="center"/>
    </xf>
    <xf numFmtId="0" fontId="11" fillId="2" borderId="0" xfId="0" applyFont="1" applyFill="1" applyBorder="1" applyAlignment="1">
      <alignment horizontal="center" vertical="center" shrinkToFit="1"/>
    </xf>
    <xf numFmtId="176" fontId="11" fillId="2" borderId="0" xfId="0" applyNumberFormat="1" applyFont="1" applyFill="1" applyBorder="1" applyAlignment="1">
      <alignment horizontal="right" vertical="center"/>
    </xf>
    <xf numFmtId="176" fontId="11" fillId="2" borderId="0" xfId="0" applyNumberFormat="1" applyFont="1" applyFill="1" applyBorder="1" applyAlignment="1">
      <alignment vertical="center"/>
    </xf>
    <xf numFmtId="176" fontId="11" fillId="2" borderId="0" xfId="0" applyNumberFormat="1" applyFont="1" applyFill="1" applyBorder="1" applyAlignment="1">
      <alignment horizontal="right" vertical="center" shrinkToFit="1"/>
    </xf>
    <xf numFmtId="176" fontId="11" fillId="2" borderId="0" xfId="0" applyNumberFormat="1" applyFont="1" applyFill="1" applyBorder="1" applyAlignment="1">
      <alignment vertical="center" shrinkToFit="1"/>
    </xf>
    <xf numFmtId="183" fontId="11" fillId="2" borderId="0" xfId="0" applyNumberFormat="1" applyFont="1" applyFill="1" applyBorder="1" applyAlignment="1">
      <alignment horizontal="right" vertical="center"/>
    </xf>
    <xf numFmtId="183" fontId="11" fillId="2" borderId="0" xfId="0" applyNumberFormat="1" applyFont="1" applyFill="1" applyBorder="1" applyAlignment="1">
      <alignment vertical="center"/>
    </xf>
    <xf numFmtId="177" fontId="11" fillId="2" borderId="0" xfId="0" applyNumberFormat="1" applyFont="1" applyFill="1" applyBorder="1" applyAlignment="1">
      <alignment horizontal="right" vertical="center"/>
    </xf>
    <xf numFmtId="179" fontId="11" fillId="0" borderId="0" xfId="0" applyNumberFormat="1" applyFont="1" applyFill="1" applyBorder="1" applyAlignment="1">
      <alignment horizontal="center" vertical="center"/>
    </xf>
    <xf numFmtId="179" fontId="11" fillId="2" borderId="0" xfId="0" applyNumberFormat="1" applyFont="1" applyFill="1" applyBorder="1" applyAlignment="1">
      <alignment horizontal="right" vertical="center"/>
    </xf>
    <xf numFmtId="179" fontId="11" fillId="2" borderId="0" xfId="0" applyNumberFormat="1" applyFont="1" applyFill="1" applyBorder="1" applyAlignment="1">
      <alignment vertical="center"/>
    </xf>
    <xf numFmtId="179" fontId="11" fillId="0" borderId="0" xfId="0" applyNumberFormat="1" applyFont="1" applyFill="1">
      <alignment vertical="center"/>
    </xf>
    <xf numFmtId="176" fontId="14" fillId="2" borderId="0" xfId="0" applyNumberFormat="1" applyFont="1" applyFill="1" applyBorder="1">
      <alignment vertical="center"/>
    </xf>
    <xf numFmtId="0" fontId="14" fillId="0" borderId="0" xfId="0" applyFont="1" applyFill="1" applyBorder="1" applyAlignment="1">
      <alignment horizontal="center" vertical="center"/>
    </xf>
    <xf numFmtId="176" fontId="14" fillId="0" borderId="0" xfId="0" applyNumberFormat="1" applyFont="1" applyFill="1" applyBorder="1" applyAlignment="1">
      <alignment horizontal="right" vertical="center" shrinkToFit="1"/>
    </xf>
    <xf numFmtId="176" fontId="14" fillId="0" borderId="0" xfId="0" applyNumberFormat="1" applyFont="1" applyFill="1" applyBorder="1">
      <alignment vertical="center"/>
    </xf>
    <xf numFmtId="176" fontId="14" fillId="2" borderId="0" xfId="0" applyNumberFormat="1" applyFont="1" applyFill="1" applyBorder="1" applyAlignment="1">
      <alignment vertical="center"/>
    </xf>
    <xf numFmtId="0" fontId="11" fillId="0" borderId="0" xfId="0" applyFont="1" applyFill="1" applyBorder="1" applyAlignment="1">
      <alignment horizontal="left" vertical="center"/>
    </xf>
    <xf numFmtId="0" fontId="0" fillId="0" borderId="2" xfId="0" applyFont="1" applyFill="1" applyBorder="1" applyAlignment="1">
      <alignment horizontal="center" vertical="center"/>
    </xf>
    <xf numFmtId="0" fontId="17" fillId="0" borderId="0" xfId="0" applyFont="1" applyFill="1" applyBorder="1" applyAlignment="1">
      <alignment vertical="top" wrapText="1"/>
    </xf>
    <xf numFmtId="179" fontId="17" fillId="0" borderId="0" xfId="0" applyNumberFormat="1" applyFont="1" applyFill="1" applyBorder="1" applyAlignment="1">
      <alignment horizontal="right" vertical="center"/>
    </xf>
    <xf numFmtId="0" fontId="11" fillId="0" borderId="0" xfId="0" applyFont="1" applyFill="1" applyBorder="1" applyAlignment="1">
      <alignment vertical="center"/>
    </xf>
    <xf numFmtId="0" fontId="14" fillId="0" borderId="0" xfId="0" applyFont="1" applyFill="1" applyBorder="1" applyAlignment="1">
      <alignment vertical="center"/>
    </xf>
    <xf numFmtId="0" fontId="11" fillId="0" borderId="0" xfId="0" applyFont="1" applyFill="1" applyBorder="1" applyAlignment="1">
      <alignment horizontal="center" vertical="center"/>
    </xf>
    <xf numFmtId="0" fontId="17" fillId="0" borderId="0" xfId="0" applyFont="1" applyFill="1" applyBorder="1" applyAlignment="1">
      <alignment horizontal="right" vertical="center"/>
    </xf>
    <xf numFmtId="0" fontId="17" fillId="0" borderId="5" xfId="0" applyFont="1" applyFill="1" applyBorder="1" applyAlignment="1">
      <alignment horizontal="center" vertical="center"/>
    </xf>
    <xf numFmtId="0" fontId="17" fillId="0" borderId="25" xfId="0" applyFont="1" applyFill="1" applyBorder="1" applyAlignment="1">
      <alignment horizontal="center" vertical="center"/>
    </xf>
    <xf numFmtId="0" fontId="0" fillId="0" borderId="0" xfId="0" applyFont="1" applyFill="1" applyAlignment="1">
      <alignment horizontal="right" vertical="center"/>
    </xf>
    <xf numFmtId="0" fontId="0" fillId="0" borderId="23" xfId="0" applyFont="1" applyFill="1" applyBorder="1" applyAlignment="1">
      <alignment vertical="center"/>
    </xf>
    <xf numFmtId="0" fontId="0" fillId="0" borderId="24" xfId="0" applyFont="1" applyFill="1" applyBorder="1" applyAlignment="1">
      <alignment vertical="center"/>
    </xf>
    <xf numFmtId="0" fontId="0" fillId="0" borderId="2" xfId="0" applyFont="1" applyFill="1" applyBorder="1" applyAlignment="1">
      <alignment horizontal="center" vertical="center" shrinkToFit="1"/>
    </xf>
    <xf numFmtId="0" fontId="0" fillId="0" borderId="13" xfId="0" applyFont="1" applyFill="1" applyBorder="1" applyAlignment="1">
      <alignment horizontal="center" vertical="center"/>
    </xf>
    <xf numFmtId="0" fontId="0" fillId="0" borderId="12" xfId="0" applyFont="1" applyFill="1" applyBorder="1" applyAlignment="1">
      <alignment vertical="center"/>
    </xf>
    <xf numFmtId="0" fontId="0" fillId="0" borderId="13" xfId="0" applyFont="1" applyFill="1" applyBorder="1" applyAlignment="1">
      <alignment vertical="center"/>
    </xf>
    <xf numFmtId="0" fontId="0" fillId="0" borderId="25" xfId="0" applyFont="1" applyFill="1" applyBorder="1" applyAlignment="1">
      <alignment horizontal="center" vertical="center"/>
    </xf>
    <xf numFmtId="0" fontId="0" fillId="0" borderId="4" xfId="0" applyFont="1" applyFill="1" applyBorder="1" applyAlignment="1">
      <alignment vertical="center"/>
    </xf>
    <xf numFmtId="0" fontId="0" fillId="0" borderId="26" xfId="0" applyFont="1" applyFill="1" applyBorder="1" applyAlignment="1">
      <alignment vertical="center"/>
    </xf>
    <xf numFmtId="176" fontId="0" fillId="0" borderId="0" xfId="0" applyNumberFormat="1" applyFont="1" applyFill="1" applyBorder="1" applyAlignment="1">
      <alignment horizontal="right" vertical="center"/>
    </xf>
    <xf numFmtId="3" fontId="0" fillId="0" borderId="0" xfId="0" applyNumberFormat="1" applyFont="1" applyFill="1" applyBorder="1" applyAlignment="1">
      <alignment horizontal="right" vertical="center" indent="1"/>
    </xf>
    <xf numFmtId="176" fontId="0" fillId="0" borderId="0" xfId="0" applyNumberFormat="1" applyFont="1" applyFill="1" applyBorder="1" applyAlignment="1">
      <alignment vertical="center"/>
    </xf>
    <xf numFmtId="0" fontId="0" fillId="0" borderId="0" xfId="0" applyFont="1" applyFill="1" applyAlignment="1">
      <alignment horizontal="left" vertical="center"/>
    </xf>
    <xf numFmtId="176" fontId="0" fillId="0" borderId="3" xfId="0" applyNumberFormat="1" applyFont="1" applyFill="1" applyBorder="1" applyAlignment="1">
      <alignment vertical="center"/>
    </xf>
    <xf numFmtId="0" fontId="2" fillId="3" borderId="43"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32" xfId="0" applyFont="1" applyFill="1" applyBorder="1" applyAlignment="1">
      <alignment horizontal="center" vertical="center"/>
    </xf>
    <xf numFmtId="186" fontId="0" fillId="0" borderId="0" xfId="0" applyNumberFormat="1" applyFont="1" applyFill="1" applyBorder="1" applyAlignment="1">
      <alignment horizontal="right" vertical="center"/>
    </xf>
    <xf numFmtId="0" fontId="0" fillId="0" borderId="5" xfId="0" applyFont="1" applyFill="1" applyBorder="1" applyAlignment="1">
      <alignment horizontal="justify" vertical="center"/>
    </xf>
    <xf numFmtId="0" fontId="0" fillId="0" borderId="5" xfId="0" applyFont="1" applyFill="1" applyBorder="1" applyAlignment="1">
      <alignment horizontal="center" vertical="center"/>
    </xf>
    <xf numFmtId="0" fontId="0" fillId="0" borderId="5" xfId="0" applyFont="1" applyFill="1" applyBorder="1" applyAlignment="1">
      <alignment vertical="center"/>
    </xf>
    <xf numFmtId="176" fontId="0" fillId="0" borderId="8" xfId="0" applyNumberFormat="1" applyFont="1" applyFill="1" applyBorder="1" applyAlignment="1">
      <alignment horizontal="center" vertical="center"/>
    </xf>
    <xf numFmtId="0" fontId="8" fillId="0" borderId="0" xfId="0" applyFont="1" applyFill="1" applyBorder="1" applyAlignment="1">
      <alignment vertical="center"/>
    </xf>
    <xf numFmtId="176" fontId="0" fillId="0" borderId="8" xfId="0" applyNumberFormat="1" applyFill="1" applyBorder="1" applyAlignment="1">
      <alignment horizontal="center" vertical="center"/>
    </xf>
    <xf numFmtId="0" fontId="0" fillId="0" borderId="8" xfId="0" applyFont="1" applyFill="1" applyBorder="1" applyAlignment="1">
      <alignment horizontal="center" vertical="center"/>
    </xf>
    <xf numFmtId="0" fontId="0" fillId="0" borderId="0" xfId="0" applyFont="1" applyFill="1" applyBorder="1" applyAlignment="1">
      <alignment horizontal="justify" vertical="center"/>
    </xf>
    <xf numFmtId="0" fontId="0" fillId="0" borderId="1" xfId="0" applyFont="1" applyFill="1" applyBorder="1" applyAlignment="1">
      <alignment vertical="center"/>
    </xf>
    <xf numFmtId="179" fontId="2" fillId="0" borderId="1" xfId="0" applyNumberFormat="1" applyFont="1" applyFill="1" applyBorder="1" applyAlignment="1">
      <alignment horizontal="right" vertical="center"/>
    </xf>
    <xf numFmtId="179" fontId="2" fillId="0" borderId="10" xfId="0" applyNumberFormat="1" applyFont="1" applyFill="1" applyBorder="1" applyAlignment="1">
      <alignment horizontal="right" vertical="center"/>
    </xf>
    <xf numFmtId="0" fontId="0" fillId="0" borderId="5" xfId="0" applyFont="1" applyFill="1" applyBorder="1" applyAlignment="1">
      <alignment horizontal="center" vertical="center" shrinkToFit="1"/>
    </xf>
    <xf numFmtId="176" fontId="0" fillId="0" borderId="20" xfId="0" applyNumberFormat="1" applyFont="1" applyFill="1" applyBorder="1" applyAlignment="1">
      <alignment horizontal="center" vertical="center"/>
    </xf>
    <xf numFmtId="0" fontId="0" fillId="0" borderId="0" xfId="0" applyFill="1" applyAlignment="1">
      <alignment vertical="center"/>
    </xf>
    <xf numFmtId="0" fontId="0" fillId="0" borderId="2" xfId="0" applyFont="1" applyFill="1" applyBorder="1" applyAlignment="1">
      <alignment horizontal="center" vertical="center"/>
    </xf>
    <xf numFmtId="190" fontId="0" fillId="0" borderId="8" xfId="0" applyNumberFormat="1" applyFont="1" applyFill="1" applyBorder="1" applyAlignment="1">
      <alignment horizontal="center" vertical="center"/>
    </xf>
    <xf numFmtId="0" fontId="0" fillId="0" borderId="0" xfId="0" applyFont="1" applyFill="1" applyBorder="1" applyAlignment="1">
      <alignment vertical="center"/>
    </xf>
    <xf numFmtId="178" fontId="2" fillId="0" borderId="0" xfId="0" applyNumberFormat="1" applyFont="1" applyFill="1" applyBorder="1" applyAlignment="1">
      <alignment horizontal="right" vertical="center"/>
    </xf>
    <xf numFmtId="176" fontId="2" fillId="0" borderId="0" xfId="0" applyNumberFormat="1" applyFont="1" applyFill="1" applyBorder="1" applyAlignment="1">
      <alignment vertical="center"/>
    </xf>
    <xf numFmtId="177" fontId="2" fillId="0" borderId="3" xfId="0" applyNumberFormat="1" applyFont="1" applyFill="1" applyBorder="1" applyAlignment="1">
      <alignment vertical="center"/>
    </xf>
    <xf numFmtId="0" fontId="17" fillId="0" borderId="1" xfId="0" applyFont="1" applyFill="1" applyBorder="1" applyAlignment="1">
      <alignment horizontal="center" vertical="center"/>
    </xf>
    <xf numFmtId="185" fontId="2" fillId="0" borderId="3" xfId="0" applyNumberFormat="1" applyFont="1" applyFill="1" applyBorder="1" applyAlignment="1">
      <alignment vertical="center"/>
    </xf>
    <xf numFmtId="179" fontId="2" fillId="0" borderId="3" xfId="0" applyNumberFormat="1" applyFont="1" applyFill="1" applyBorder="1">
      <alignment vertical="center"/>
    </xf>
    <xf numFmtId="187" fontId="2" fillId="0" borderId="22" xfId="0" applyNumberFormat="1" applyFont="1" applyFill="1" applyBorder="1" applyAlignment="1">
      <alignment horizontal="right" vertical="center"/>
    </xf>
    <xf numFmtId="188" fontId="2" fillId="0" borderId="0" xfId="0" applyNumberFormat="1" applyFont="1" applyFill="1" applyBorder="1" applyAlignment="1">
      <alignment horizontal="right" vertical="center"/>
    </xf>
    <xf numFmtId="188" fontId="2" fillId="0" borderId="47"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188" fontId="0" fillId="0" borderId="0" xfId="0" applyNumberFormat="1" applyFont="1" applyFill="1" applyBorder="1" applyAlignment="1">
      <alignment horizontal="right" vertical="center"/>
    </xf>
    <xf numFmtId="188" fontId="0" fillId="0" borderId="7" xfId="0" applyNumberFormat="1" applyFont="1" applyFill="1" applyBorder="1" applyAlignment="1">
      <alignment horizontal="right" vertical="center"/>
    </xf>
    <xf numFmtId="187" fontId="2" fillId="0" borderId="0" xfId="0" applyNumberFormat="1" applyFont="1" applyFill="1" applyBorder="1" applyAlignment="1">
      <alignment horizontal="right" vertical="center"/>
    </xf>
    <xf numFmtId="188" fontId="2" fillId="0" borderId="7" xfId="0" applyNumberFormat="1" applyFont="1" applyFill="1" applyBorder="1" applyAlignment="1">
      <alignment horizontal="right" vertical="center"/>
    </xf>
    <xf numFmtId="187" fontId="0" fillId="0" borderId="3" xfId="0" applyNumberFormat="1" applyFont="1" applyFill="1" applyBorder="1" applyAlignment="1">
      <alignment horizontal="right" vertical="center"/>
    </xf>
    <xf numFmtId="188" fontId="0" fillId="0" borderId="3" xfId="0" applyNumberFormat="1" applyFont="1" applyFill="1" applyBorder="1" applyAlignment="1">
      <alignment horizontal="right" vertical="center"/>
    </xf>
    <xf numFmtId="188" fontId="0" fillId="0" borderId="46" xfId="0" applyNumberFormat="1" applyFont="1" applyFill="1" applyBorder="1" applyAlignment="1">
      <alignment horizontal="right" vertical="center"/>
    </xf>
    <xf numFmtId="0" fontId="18" fillId="0" borderId="27"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6" xfId="0" applyFont="1" applyFill="1" applyBorder="1" applyAlignment="1">
      <alignment vertical="center"/>
    </xf>
    <xf numFmtId="0" fontId="18" fillId="0" borderId="10" xfId="0" applyFont="1" applyFill="1" applyBorder="1" applyAlignment="1">
      <alignment horizontal="center" vertical="center"/>
    </xf>
    <xf numFmtId="0" fontId="18" fillId="0" borderId="3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justify" vertical="center"/>
    </xf>
    <xf numFmtId="183" fontId="24" fillId="0" borderId="0" xfId="0" applyNumberFormat="1" applyFont="1" applyBorder="1" applyAlignment="1">
      <alignment horizontal="left" vertical="center"/>
    </xf>
    <xf numFmtId="0" fontId="24" fillId="0" borderId="0" xfId="0" applyFont="1">
      <alignment vertical="center"/>
    </xf>
    <xf numFmtId="0" fontId="25" fillId="0" borderId="0" xfId="0" applyFont="1" applyFill="1" applyBorder="1">
      <alignment vertical="center"/>
    </xf>
    <xf numFmtId="0" fontId="25" fillId="0" borderId="0" xfId="0" applyFont="1">
      <alignment vertical="center"/>
    </xf>
    <xf numFmtId="0" fontId="8" fillId="0" borderId="1" xfId="0" applyFont="1" applyFill="1" applyBorder="1" applyAlignment="1">
      <alignment vertical="center"/>
    </xf>
    <xf numFmtId="0" fontId="0" fillId="0" borderId="3" xfId="0" applyFont="1" applyFill="1" applyBorder="1" applyAlignment="1">
      <alignment horizontal="justify" vertical="center"/>
    </xf>
    <xf numFmtId="0" fontId="0" fillId="0" borderId="9" xfId="0" applyFont="1" applyFill="1" applyBorder="1" applyAlignment="1">
      <alignment horizontal="center" vertical="center"/>
    </xf>
    <xf numFmtId="0" fontId="0" fillId="0" borderId="3"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176" fontId="0" fillId="0" borderId="9" xfId="0" applyNumberFormat="1" applyFont="1" applyFill="1" applyBorder="1" applyAlignment="1">
      <alignment horizontal="center" vertical="center"/>
    </xf>
    <xf numFmtId="176" fontId="0" fillId="0" borderId="0" xfId="0" applyNumberFormat="1" applyFill="1" applyBorder="1" applyAlignment="1">
      <alignment horizontal="right" vertical="center"/>
    </xf>
    <xf numFmtId="177" fontId="0" fillId="0" borderId="0" xfId="0" applyNumberFormat="1" applyFont="1" applyFill="1" applyBorder="1" applyAlignment="1">
      <alignment horizontal="right" vertical="center"/>
    </xf>
    <xf numFmtId="0" fontId="0" fillId="0" borderId="0" xfId="0" applyFill="1" applyAlignment="1">
      <alignment horizontal="right" vertical="center"/>
    </xf>
    <xf numFmtId="179" fontId="0" fillId="0" borderId="1" xfId="0" applyNumberFormat="1" applyFont="1" applyFill="1" applyBorder="1" applyAlignment="1">
      <alignment horizontal="right" vertical="center"/>
    </xf>
    <xf numFmtId="0" fontId="0" fillId="0" borderId="0" xfId="0" applyFont="1" applyFill="1" applyBorder="1" applyAlignment="1">
      <alignment vertical="center"/>
    </xf>
    <xf numFmtId="179" fontId="0"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79" fontId="17" fillId="0" borderId="0" xfId="0" applyNumberFormat="1" applyFont="1" applyFill="1" applyBorder="1" applyAlignment="1">
      <alignment horizontal="right" vertical="center"/>
    </xf>
    <xf numFmtId="179" fontId="17" fillId="0" borderId="1" xfId="0" applyNumberFormat="1" applyFont="1" applyFill="1" applyBorder="1" applyAlignment="1">
      <alignment horizontal="right" vertical="center"/>
    </xf>
    <xf numFmtId="177" fontId="2" fillId="0" borderId="0" xfId="0" applyNumberFormat="1" applyFont="1" applyFill="1" applyBorder="1" applyAlignment="1">
      <alignment vertical="center"/>
    </xf>
    <xf numFmtId="177" fontId="0" fillId="0" borderId="0" xfId="0" applyNumberFormat="1" applyFont="1" applyFill="1" applyBorder="1" applyAlignment="1">
      <alignment vertical="center"/>
    </xf>
    <xf numFmtId="177" fontId="0" fillId="0" borderId="3" xfId="0" applyNumberFormat="1" applyFont="1" applyFill="1" applyBorder="1" applyAlignment="1">
      <alignment vertical="center"/>
    </xf>
    <xf numFmtId="177" fontId="2" fillId="0" borderId="22" xfId="0" applyNumberFormat="1" applyFont="1" applyFill="1" applyBorder="1" applyAlignment="1">
      <alignment vertical="center"/>
    </xf>
    <xf numFmtId="177" fontId="2" fillId="3" borderId="0" xfId="0" applyNumberFormat="1" applyFont="1" applyFill="1" applyBorder="1" applyAlignment="1">
      <alignment vertical="center"/>
    </xf>
    <xf numFmtId="176" fontId="0" fillId="3" borderId="0" xfId="0" applyNumberFormat="1" applyFont="1" applyFill="1" applyBorder="1" applyAlignment="1">
      <alignment vertical="center"/>
    </xf>
    <xf numFmtId="177" fontId="0" fillId="3" borderId="0" xfId="0" applyNumberFormat="1" applyFont="1" applyFill="1" applyBorder="1" applyAlignment="1">
      <alignment vertical="center"/>
    </xf>
    <xf numFmtId="178" fontId="0" fillId="3" borderId="0" xfId="0" applyNumberFormat="1" applyFont="1" applyFill="1" applyBorder="1" applyAlignment="1">
      <alignment horizontal="right" vertical="center"/>
    </xf>
    <xf numFmtId="176" fontId="0" fillId="3" borderId="3" xfId="0" applyNumberFormat="1" applyFont="1" applyFill="1" applyBorder="1" applyAlignment="1">
      <alignment vertical="center"/>
    </xf>
    <xf numFmtId="181" fontId="0" fillId="0" borderId="0" xfId="0" applyNumberFormat="1" applyFont="1" applyFill="1" applyBorder="1" applyAlignment="1">
      <alignment vertical="center"/>
    </xf>
    <xf numFmtId="179" fontId="0" fillId="0" borderId="0" xfId="0" applyNumberFormat="1" applyFont="1" applyFill="1" applyBorder="1" applyAlignment="1">
      <alignment vertical="center"/>
    </xf>
    <xf numFmtId="179" fontId="0" fillId="0" borderId="7" xfId="0" applyNumberFormat="1" applyFont="1" applyFill="1" applyBorder="1" applyAlignment="1">
      <alignment vertical="center"/>
    </xf>
    <xf numFmtId="176" fontId="0" fillId="0" borderId="7" xfId="0" applyNumberFormat="1" applyFont="1" applyFill="1" applyBorder="1" applyAlignment="1">
      <alignment horizontal="right" vertical="center"/>
    </xf>
    <xf numFmtId="177" fontId="0" fillId="0" borderId="7" xfId="0" applyNumberFormat="1" applyFont="1" applyFill="1" applyBorder="1" applyAlignment="1">
      <alignment horizontal="right" vertical="center"/>
    </xf>
    <xf numFmtId="185" fontId="0" fillId="0" borderId="0" xfId="0" applyNumberFormat="1" applyFont="1" applyFill="1" applyBorder="1" applyAlignment="1">
      <alignment vertical="center"/>
    </xf>
    <xf numFmtId="179" fontId="0" fillId="0" borderId="0" xfId="0" applyNumberFormat="1" applyFont="1" applyFill="1" applyBorder="1">
      <alignment vertical="center"/>
    </xf>
    <xf numFmtId="177" fontId="0" fillId="0" borderId="0" xfId="0" applyNumberFormat="1" applyFont="1" applyFill="1" applyBorder="1">
      <alignment vertical="center"/>
    </xf>
    <xf numFmtId="0" fontId="2" fillId="0" borderId="43"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32" xfId="0" applyFont="1" applyFill="1" applyBorder="1" applyAlignment="1">
      <alignment horizontal="center" vertical="center"/>
    </xf>
    <xf numFmtId="0" fontId="0" fillId="0" borderId="0" xfId="0" applyFill="1" applyBorder="1" applyAlignment="1">
      <alignment vertical="center"/>
    </xf>
    <xf numFmtId="177" fontId="2" fillId="0" borderId="0" xfId="0" applyNumberFormat="1" applyFont="1" applyFill="1" applyBorder="1" applyAlignment="1">
      <alignment horizontal="right" vertical="center"/>
    </xf>
    <xf numFmtId="0" fontId="0" fillId="0" borderId="72" xfId="0" applyFont="1" applyFill="1" applyBorder="1" applyAlignment="1">
      <alignment horizontal="center" vertical="center"/>
    </xf>
    <xf numFmtId="0" fontId="0" fillId="0" borderId="0" xfId="0" applyFill="1" applyBorder="1" applyAlignment="1">
      <alignment horizontal="right" vertical="center"/>
    </xf>
    <xf numFmtId="0" fontId="0" fillId="0" borderId="2" xfId="0" applyFont="1" applyFill="1" applyBorder="1" applyAlignment="1">
      <alignment horizontal="center" vertical="center"/>
    </xf>
    <xf numFmtId="0" fontId="0" fillId="0" borderId="0" xfId="0" applyFont="1" applyFill="1" applyBorder="1" applyAlignment="1">
      <alignment vertical="center"/>
    </xf>
    <xf numFmtId="179" fontId="0" fillId="0" borderId="0" xfId="0" applyNumberFormat="1" applyFont="1" applyFill="1" applyBorder="1" applyAlignment="1">
      <alignment horizontal="right" vertical="center"/>
    </xf>
    <xf numFmtId="0" fontId="2" fillId="0" borderId="0" xfId="0" applyFont="1" applyFill="1" applyBorder="1" applyAlignment="1">
      <alignment vertical="center"/>
    </xf>
    <xf numFmtId="0" fontId="0" fillId="0" borderId="43" xfId="0" applyFont="1" applyFill="1" applyBorder="1" applyAlignment="1">
      <alignment horizontal="center" vertical="center"/>
    </xf>
    <xf numFmtId="0" fontId="27" fillId="0" borderId="0" xfId="0" applyFont="1" applyFill="1" applyAlignment="1">
      <alignment horizontal="center" vertical="center"/>
    </xf>
    <xf numFmtId="0" fontId="0" fillId="0" borderId="31" xfId="0" applyFont="1" applyFill="1" applyBorder="1" applyAlignment="1">
      <alignment vertical="center"/>
    </xf>
    <xf numFmtId="0" fontId="0" fillId="0" borderId="33"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26" xfId="0" applyFont="1" applyFill="1" applyBorder="1" applyAlignment="1">
      <alignment horizontal="center" vertical="center"/>
    </xf>
    <xf numFmtId="177" fontId="2" fillId="0" borderId="7" xfId="0" applyNumberFormat="1" applyFont="1" applyFill="1" applyBorder="1" applyAlignment="1">
      <alignment vertical="center"/>
    </xf>
    <xf numFmtId="177" fontId="0" fillId="0" borderId="7" xfId="0" applyNumberFormat="1" applyFont="1" applyFill="1" applyBorder="1" applyAlignment="1">
      <alignment vertical="center"/>
    </xf>
    <xf numFmtId="178" fontId="0" fillId="0" borderId="7" xfId="0" applyNumberFormat="1" applyFont="1" applyFill="1" applyBorder="1" applyAlignment="1">
      <alignment horizontal="right" vertical="center"/>
    </xf>
    <xf numFmtId="176" fontId="0" fillId="0" borderId="7" xfId="0" applyNumberFormat="1" applyFont="1" applyFill="1" applyBorder="1" applyAlignment="1">
      <alignment vertical="center"/>
    </xf>
    <xf numFmtId="176" fontId="0" fillId="0" borderId="46" xfId="0" applyNumberFormat="1" applyFont="1" applyFill="1" applyBorder="1" applyAlignment="1">
      <alignment vertical="center"/>
    </xf>
    <xf numFmtId="0" fontId="0" fillId="0" borderId="12" xfId="0" applyFill="1" applyBorder="1" applyAlignment="1">
      <alignment horizontal="right" vertical="center"/>
    </xf>
    <xf numFmtId="196" fontId="2" fillId="0" borderId="0" xfId="0" applyNumberFormat="1" applyFont="1" applyFill="1" applyBorder="1" applyAlignment="1">
      <alignment horizontal="right" vertical="center"/>
    </xf>
    <xf numFmtId="196" fontId="0" fillId="0" borderId="0" xfId="0" applyNumberFormat="1" applyFont="1" applyFill="1" applyBorder="1" applyAlignment="1">
      <alignment vertical="center"/>
    </xf>
    <xf numFmtId="196" fontId="0" fillId="0" borderId="0" xfId="0" applyNumberFormat="1" applyFont="1" applyFill="1" applyBorder="1" applyAlignment="1">
      <alignment horizontal="right" vertical="center"/>
    </xf>
    <xf numFmtId="196" fontId="0" fillId="0" borderId="3" xfId="0" applyNumberFormat="1" applyFont="1" applyFill="1" applyBorder="1" applyAlignment="1">
      <alignment vertical="center"/>
    </xf>
    <xf numFmtId="179" fontId="2" fillId="0" borderId="0" xfId="0" applyNumberFormat="1" applyFont="1" applyFill="1" applyBorder="1" applyAlignment="1">
      <alignment horizontal="right" vertical="center"/>
    </xf>
    <xf numFmtId="179" fontId="2" fillId="0" borderId="7" xfId="0" applyNumberFormat="1" applyFont="1" applyFill="1" applyBorder="1" applyAlignment="1">
      <alignment vertical="center"/>
    </xf>
    <xf numFmtId="176" fontId="2" fillId="0" borderId="7" xfId="0" applyNumberFormat="1" applyFont="1" applyFill="1" applyBorder="1" applyAlignment="1">
      <alignment horizontal="right" vertical="center"/>
    </xf>
    <xf numFmtId="179" fontId="2" fillId="0" borderId="3" xfId="0" applyNumberFormat="1" applyFont="1" applyFill="1" applyBorder="1" applyAlignment="1">
      <alignment vertical="center"/>
    </xf>
    <xf numFmtId="179" fontId="2" fillId="0" borderId="46" xfId="0" applyNumberFormat="1" applyFont="1" applyFill="1" applyBorder="1" applyAlignment="1">
      <alignment vertical="center"/>
    </xf>
    <xf numFmtId="177" fontId="2" fillId="0" borderId="3" xfId="0" applyNumberFormat="1" applyFont="1" applyFill="1" applyBorder="1" applyAlignment="1">
      <alignment horizontal="right" vertical="center"/>
    </xf>
    <xf numFmtId="177" fontId="2" fillId="0" borderId="46" xfId="0" applyNumberFormat="1" applyFont="1" applyFill="1" applyBorder="1" applyAlignment="1">
      <alignment horizontal="right" vertical="center"/>
    </xf>
    <xf numFmtId="0" fontId="2" fillId="0" borderId="0" xfId="0" applyFont="1" applyFill="1">
      <alignment vertical="center"/>
    </xf>
    <xf numFmtId="0" fontId="0" fillId="0" borderId="14" xfId="0" applyFont="1" applyFill="1" applyBorder="1" applyAlignment="1">
      <alignment vertical="center"/>
    </xf>
    <xf numFmtId="0" fontId="0" fillId="0" borderId="12" xfId="0" applyFont="1" applyFill="1" applyBorder="1">
      <alignment vertical="center"/>
    </xf>
    <xf numFmtId="0" fontId="0" fillId="0" borderId="34" xfId="0" applyFont="1" applyFill="1" applyBorder="1" applyAlignment="1">
      <alignment vertical="center"/>
    </xf>
    <xf numFmtId="0" fontId="0" fillId="0" borderId="1" xfId="0" applyFont="1" applyFill="1" applyBorder="1" applyAlignment="1">
      <alignment horizontal="center" vertical="center"/>
    </xf>
    <xf numFmtId="0" fontId="0" fillId="0" borderId="35" xfId="0" applyFont="1" applyFill="1" applyBorder="1" applyAlignment="1">
      <alignment vertical="center"/>
    </xf>
    <xf numFmtId="0" fontId="0" fillId="0" borderId="17" xfId="0" applyFont="1" applyFill="1" applyBorder="1" applyAlignment="1">
      <alignment vertical="center"/>
    </xf>
    <xf numFmtId="0" fontId="0" fillId="0" borderId="28" xfId="0" applyFont="1" applyFill="1" applyBorder="1" applyAlignment="1">
      <alignment vertical="center"/>
    </xf>
    <xf numFmtId="0" fontId="0" fillId="0" borderId="28" xfId="0" applyFont="1" applyFill="1" applyBorder="1">
      <alignment vertical="center"/>
    </xf>
    <xf numFmtId="0" fontId="0" fillId="0" borderId="18" xfId="0" applyFont="1" applyFill="1" applyBorder="1" applyAlignment="1">
      <alignment vertical="center"/>
    </xf>
    <xf numFmtId="185" fontId="0" fillId="0" borderId="1" xfId="0" applyNumberFormat="1" applyFont="1" applyFill="1" applyBorder="1" applyAlignment="1">
      <alignment vertical="center"/>
    </xf>
    <xf numFmtId="186" fontId="0" fillId="0" borderId="7" xfId="0" applyNumberFormat="1" applyFont="1" applyFill="1" applyBorder="1" applyAlignment="1">
      <alignment vertical="center"/>
    </xf>
    <xf numFmtId="179" fontId="0" fillId="0" borderId="1" xfId="0" applyNumberFormat="1" applyFont="1" applyFill="1" applyBorder="1">
      <alignment vertical="center"/>
    </xf>
    <xf numFmtId="177" fontId="0" fillId="0" borderId="1" xfId="0" applyNumberFormat="1" applyFont="1" applyFill="1" applyBorder="1">
      <alignment vertical="center"/>
    </xf>
    <xf numFmtId="182" fontId="0" fillId="0" borderId="7" xfId="0" applyNumberFormat="1" applyFont="1" applyFill="1" applyBorder="1">
      <alignment vertical="center"/>
    </xf>
    <xf numFmtId="194" fontId="0" fillId="0" borderId="7" xfId="0" applyNumberFormat="1" applyFont="1" applyFill="1" applyBorder="1">
      <alignment vertical="center"/>
    </xf>
    <xf numFmtId="179" fontId="0" fillId="0" borderId="1" xfId="4" applyNumberFormat="1" applyFont="1" applyFill="1" applyBorder="1" applyAlignment="1">
      <alignment vertical="center"/>
    </xf>
    <xf numFmtId="0" fontId="0" fillId="0" borderId="21" xfId="0" applyFont="1" applyFill="1" applyBorder="1" applyAlignment="1">
      <alignment horizontal="center" vertical="center"/>
    </xf>
    <xf numFmtId="0" fontId="2" fillId="0" borderId="26" xfId="0" applyFont="1" applyFill="1" applyBorder="1" applyAlignment="1">
      <alignment horizontal="center" vertical="center"/>
    </xf>
    <xf numFmtId="179" fontId="2" fillId="0" borderId="65" xfId="4" applyNumberFormat="1" applyFont="1" applyFill="1" applyBorder="1" applyAlignment="1">
      <alignment vertical="center"/>
    </xf>
    <xf numFmtId="177" fontId="2" fillId="0" borderId="3" xfId="0" applyNumberFormat="1" applyFont="1" applyFill="1" applyBorder="1">
      <alignment vertical="center"/>
    </xf>
    <xf numFmtId="182" fontId="2" fillId="0" borderId="46" xfId="0" applyNumberFormat="1" applyFont="1" applyFill="1" applyBorder="1">
      <alignment vertical="center"/>
    </xf>
    <xf numFmtId="0" fontId="0" fillId="0" borderId="0" xfId="0" applyFont="1" applyFill="1">
      <alignment vertical="center"/>
    </xf>
    <xf numFmtId="176" fontId="2" fillId="0" borderId="22" xfId="0" applyNumberFormat="1" applyFont="1" applyFill="1" applyBorder="1" applyAlignment="1">
      <alignment horizontal="right" vertical="center"/>
    </xf>
    <xf numFmtId="179" fontId="2" fillId="0" borderId="22" xfId="0" applyNumberFormat="1" applyFont="1" applyFill="1" applyBorder="1" applyAlignment="1">
      <alignment horizontal="right" vertical="center"/>
    </xf>
    <xf numFmtId="179" fontId="2" fillId="0" borderId="22" xfId="1" applyNumberFormat="1" applyFont="1" applyFill="1" applyBorder="1" applyAlignment="1" applyProtection="1">
      <alignment horizontal="right" vertical="center"/>
    </xf>
    <xf numFmtId="179" fontId="0" fillId="0" borderId="0" xfId="1" applyNumberFormat="1" applyFont="1" applyFill="1" applyBorder="1" applyAlignment="1" applyProtection="1">
      <alignment horizontal="right" vertical="center"/>
    </xf>
    <xf numFmtId="179" fontId="2" fillId="0" borderId="0" xfId="1" applyNumberFormat="1" applyFont="1" applyFill="1" applyBorder="1" applyAlignment="1" applyProtection="1">
      <alignment horizontal="right" vertical="center"/>
    </xf>
    <xf numFmtId="176" fontId="0" fillId="0" borderId="3" xfId="0" applyNumberFormat="1" applyFont="1" applyFill="1" applyBorder="1" applyAlignment="1">
      <alignment horizontal="right" vertical="center"/>
    </xf>
    <xf numFmtId="179" fontId="0" fillId="0" borderId="3" xfId="0" applyNumberFormat="1" applyFont="1" applyFill="1" applyBorder="1" applyAlignment="1">
      <alignment horizontal="right" vertical="center"/>
    </xf>
    <xf numFmtId="179" fontId="0" fillId="0" borderId="3" xfId="1" applyNumberFormat="1" applyFont="1" applyFill="1" applyBorder="1" applyAlignment="1" applyProtection="1">
      <alignment horizontal="right" vertical="center"/>
    </xf>
    <xf numFmtId="177" fontId="0" fillId="0" borderId="0" xfId="0" applyNumberFormat="1" applyFont="1" applyFill="1" applyBorder="1" applyAlignment="1">
      <alignment vertical="center"/>
    </xf>
    <xf numFmtId="177" fontId="0" fillId="0" borderId="3" xfId="0" applyNumberFormat="1" applyFont="1" applyFill="1" applyBorder="1" applyAlignment="1">
      <alignment vertical="center"/>
    </xf>
    <xf numFmtId="180" fontId="2" fillId="0" borderId="3" xfId="0" applyNumberFormat="1" applyFont="1" applyFill="1" applyBorder="1" applyAlignment="1">
      <alignment horizontal="right" vertical="center"/>
    </xf>
    <xf numFmtId="181" fontId="2" fillId="0" borderId="3" xfId="0" applyNumberFormat="1" applyFont="1" applyFill="1" applyBorder="1" applyAlignment="1">
      <alignment vertical="center"/>
    </xf>
    <xf numFmtId="195" fontId="2" fillId="0" borderId="22" xfId="0" applyNumberFormat="1" applyFont="1" applyFill="1" applyBorder="1" applyAlignment="1">
      <alignment vertical="center"/>
    </xf>
    <xf numFmtId="195" fontId="2" fillId="0" borderId="0" xfId="0" applyNumberFormat="1" applyFont="1" applyFill="1" applyBorder="1" applyAlignment="1">
      <alignment vertical="center"/>
    </xf>
    <xf numFmtId="195" fontId="0" fillId="0" borderId="0" xfId="0" applyNumberFormat="1" applyFont="1" applyFill="1" applyBorder="1" applyAlignment="1">
      <alignment vertical="center"/>
    </xf>
    <xf numFmtId="197" fontId="0" fillId="0" borderId="0" xfId="0" applyNumberFormat="1" applyFont="1" applyFill="1" applyBorder="1" applyAlignment="1">
      <alignment horizontal="right" vertical="center"/>
    </xf>
    <xf numFmtId="0" fontId="0" fillId="0" borderId="21" xfId="0" applyFont="1" applyFill="1" applyBorder="1" applyAlignment="1">
      <alignment horizontal="distributed" vertical="center"/>
    </xf>
    <xf numFmtId="0" fontId="0" fillId="0" borderId="8" xfId="0" applyFont="1" applyFill="1" applyBorder="1" applyAlignment="1">
      <alignment horizontal="distributed" vertical="center"/>
    </xf>
    <xf numFmtId="0" fontId="6" fillId="0" borderId="21" xfId="0" applyFont="1" applyFill="1" applyBorder="1" applyAlignment="1">
      <alignment horizontal="distributed" vertical="center"/>
    </xf>
    <xf numFmtId="0" fontId="6" fillId="0" borderId="8" xfId="0" applyFont="1" applyFill="1" applyBorder="1" applyAlignment="1">
      <alignment horizontal="distributed" vertical="center"/>
    </xf>
    <xf numFmtId="0" fontId="0" fillId="0" borderId="51" xfId="0" applyFont="1" applyFill="1" applyBorder="1" applyAlignment="1">
      <alignment horizontal="distributed" vertical="center"/>
    </xf>
    <xf numFmtId="0" fontId="0" fillId="0" borderId="29" xfId="0" applyFont="1" applyFill="1" applyBorder="1" applyAlignment="1">
      <alignment horizontal="distributed" vertical="center"/>
    </xf>
    <xf numFmtId="177" fontId="11" fillId="0" borderId="50" xfId="0" applyNumberFormat="1" applyFont="1" applyFill="1" applyBorder="1" applyAlignment="1">
      <alignment horizontal="right" vertical="center"/>
    </xf>
    <xf numFmtId="177" fontId="11" fillId="0" borderId="0" xfId="0" applyNumberFormat="1" applyFont="1" applyFill="1" applyBorder="1" applyAlignment="1">
      <alignment horizontal="right" vertical="center"/>
    </xf>
    <xf numFmtId="179" fontId="0" fillId="0" borderId="67" xfId="0" applyNumberFormat="1" applyFont="1" applyFill="1" applyBorder="1" applyAlignment="1">
      <alignment horizontal="right" vertical="center"/>
    </xf>
    <xf numFmtId="179" fontId="0" fillId="0" borderId="35" xfId="0" applyNumberFormat="1" applyFont="1" applyFill="1" applyBorder="1" applyAlignment="1">
      <alignment horizontal="right" vertical="center"/>
    </xf>
    <xf numFmtId="0" fontId="2" fillId="0" borderId="21" xfId="0" applyFont="1" applyFill="1" applyBorder="1" applyAlignment="1">
      <alignment horizontal="distributed" vertical="center"/>
    </xf>
    <xf numFmtId="0" fontId="2" fillId="0" borderId="8" xfId="0" applyFont="1" applyFill="1" applyBorder="1" applyAlignment="1">
      <alignment horizontal="distributed" vertical="center"/>
    </xf>
    <xf numFmtId="0" fontId="0" fillId="0" borderId="0" xfId="0" applyFont="1" applyFill="1" applyBorder="1" applyAlignment="1">
      <alignment vertical="center"/>
    </xf>
    <xf numFmtId="0" fontId="0" fillId="0" borderId="45"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2" fillId="0" borderId="27" xfId="0" applyFont="1" applyFill="1" applyBorder="1" applyAlignment="1">
      <alignment horizontal="distributed" vertical="center"/>
    </xf>
    <xf numFmtId="0" fontId="2" fillId="0" borderId="20" xfId="0" applyFont="1" applyFill="1" applyBorder="1" applyAlignment="1">
      <alignment horizontal="distributed" vertical="center"/>
    </xf>
    <xf numFmtId="0" fontId="0" fillId="0" borderId="0" xfId="0" applyFont="1" applyFill="1" applyBorder="1" applyAlignment="1">
      <alignment horizontal="right" vertical="center"/>
    </xf>
    <xf numFmtId="0" fontId="0" fillId="0" borderId="12" xfId="0" applyFill="1" applyBorder="1" applyAlignment="1">
      <alignment horizontal="left" vertical="center"/>
    </xf>
    <xf numFmtId="0" fontId="0" fillId="0" borderId="12" xfId="0" applyFont="1" applyFill="1" applyBorder="1" applyAlignment="1">
      <alignment horizontal="left" vertical="center"/>
    </xf>
    <xf numFmtId="179" fontId="0" fillId="0" borderId="5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0" fontId="2" fillId="3" borderId="54" xfId="0" applyFont="1" applyFill="1" applyBorder="1" applyAlignment="1">
      <alignment horizontal="center" vertical="center"/>
    </xf>
    <xf numFmtId="0" fontId="2" fillId="3" borderId="55" xfId="0" applyFont="1" applyFill="1" applyBorder="1" applyAlignment="1">
      <alignment horizontal="center" vertical="center"/>
    </xf>
    <xf numFmtId="0" fontId="2" fillId="3" borderId="56" xfId="0" applyFont="1" applyFill="1" applyBorder="1" applyAlignment="1">
      <alignment horizontal="center" vertical="center"/>
    </xf>
    <xf numFmtId="0" fontId="0" fillId="0" borderId="53" xfId="0" applyFont="1" applyFill="1" applyBorder="1" applyAlignment="1">
      <alignment horizontal="left" vertical="center"/>
    </xf>
    <xf numFmtId="0" fontId="0" fillId="0" borderId="57" xfId="0" applyFont="1" applyFill="1" applyBorder="1" applyAlignment="1">
      <alignment horizontal="left" vertical="center"/>
    </xf>
    <xf numFmtId="0" fontId="0" fillId="0" borderId="49" xfId="0" applyFill="1" applyBorder="1" applyAlignment="1">
      <alignment horizontal="center" vertical="center"/>
    </xf>
    <xf numFmtId="0" fontId="3" fillId="0" borderId="49" xfId="0" applyFont="1" applyFill="1" applyBorder="1" applyAlignment="1">
      <alignment horizontal="center" vertical="center"/>
    </xf>
    <xf numFmtId="179" fontId="0" fillId="0" borderId="7" xfId="0" applyNumberFormat="1" applyFont="1" applyFill="1" applyBorder="1" applyAlignment="1">
      <alignment horizontal="right" vertical="center"/>
    </xf>
    <xf numFmtId="0" fontId="2" fillId="3" borderId="49" xfId="0" applyFont="1" applyFill="1" applyBorder="1" applyAlignment="1">
      <alignment horizontal="center" vertical="center"/>
    </xf>
    <xf numFmtId="0" fontId="15" fillId="3" borderId="66" xfId="0" applyFont="1" applyFill="1" applyBorder="1" applyAlignment="1">
      <alignment horizontal="center" vertical="center"/>
    </xf>
    <xf numFmtId="179" fontId="2" fillId="3" borderId="67" xfId="0" applyNumberFormat="1" applyFont="1" applyFill="1" applyBorder="1" applyAlignment="1">
      <alignment horizontal="right" vertical="center"/>
    </xf>
    <xf numFmtId="179" fontId="2" fillId="3" borderId="69" xfId="0" applyNumberFormat="1" applyFont="1" applyFill="1" applyBorder="1" applyAlignment="1">
      <alignment horizontal="right" vertical="center"/>
    </xf>
    <xf numFmtId="179" fontId="2" fillId="3" borderId="70" xfId="0" applyNumberFormat="1" applyFont="1" applyFill="1" applyBorder="1" applyAlignment="1">
      <alignment horizontal="right" vertical="center"/>
    </xf>
    <xf numFmtId="179" fontId="2" fillId="3" borderId="71" xfId="0" applyNumberFormat="1" applyFont="1" applyFill="1" applyBorder="1" applyAlignment="1">
      <alignment horizontal="right" vertical="center"/>
    </xf>
    <xf numFmtId="179" fontId="2" fillId="0" borderId="67" xfId="0" applyNumberFormat="1" applyFont="1" applyFill="1" applyBorder="1" applyAlignment="1">
      <alignment horizontal="right" vertical="center"/>
    </xf>
    <xf numFmtId="179" fontId="2" fillId="0" borderId="69" xfId="0" applyNumberFormat="1" applyFont="1" applyFill="1" applyBorder="1" applyAlignment="1">
      <alignment horizontal="right" vertical="center"/>
    </xf>
    <xf numFmtId="179" fontId="2" fillId="0" borderId="70" xfId="0" applyNumberFormat="1" applyFont="1" applyFill="1" applyBorder="1" applyAlignment="1">
      <alignment horizontal="right" vertical="center"/>
    </xf>
    <xf numFmtId="179" fontId="2" fillId="0" borderId="71" xfId="0" applyNumberFormat="1" applyFont="1" applyFill="1" applyBorder="1" applyAlignment="1">
      <alignment horizontal="right" vertical="center"/>
    </xf>
    <xf numFmtId="179" fontId="0" fillId="0" borderId="1" xfId="0" applyNumberFormat="1" applyFont="1" applyFill="1" applyBorder="1" applyAlignment="1">
      <alignment horizontal="right" vertical="center"/>
    </xf>
    <xf numFmtId="179" fontId="2" fillId="0" borderId="5" xfId="0" applyNumberFormat="1" applyFont="1" applyFill="1" applyBorder="1" applyAlignment="1">
      <alignment horizontal="right" vertical="center"/>
    </xf>
    <xf numFmtId="179" fontId="2" fillId="0" borderId="35" xfId="0" applyNumberFormat="1" applyFont="1" applyFill="1" applyBorder="1" applyAlignment="1">
      <alignment horizontal="right" vertical="center"/>
    </xf>
    <xf numFmtId="179" fontId="2" fillId="0" borderId="11" xfId="0" applyNumberFormat="1" applyFont="1" applyFill="1" applyBorder="1" applyAlignment="1">
      <alignment horizontal="right" vertical="center"/>
    </xf>
    <xf numFmtId="179" fontId="2" fillId="0" borderId="48" xfId="0" applyNumberFormat="1" applyFont="1" applyFill="1" applyBorder="1" applyAlignment="1">
      <alignment horizontal="right" vertical="center"/>
    </xf>
    <xf numFmtId="179" fontId="0" fillId="0" borderId="58" xfId="0" applyNumberFormat="1" applyFont="1" applyFill="1" applyBorder="1" applyAlignment="1">
      <alignment horizontal="right" vertical="center"/>
    </xf>
    <xf numFmtId="179" fontId="0" fillId="0" borderId="22" xfId="0" applyNumberFormat="1" applyFont="1" applyFill="1" applyBorder="1" applyAlignment="1">
      <alignment horizontal="right" vertical="center"/>
    </xf>
    <xf numFmtId="179" fontId="0" fillId="0" borderId="47" xfId="0" applyNumberFormat="1" applyFont="1" applyFill="1" applyBorder="1" applyAlignment="1">
      <alignment horizontal="right" vertical="center"/>
    </xf>
    <xf numFmtId="0" fontId="0" fillId="0" borderId="0" xfId="0" applyFont="1" applyFill="1" applyBorder="1" applyAlignment="1">
      <alignment horizontal="right" vertical="center" shrinkToFit="1"/>
    </xf>
    <xf numFmtId="0" fontId="0" fillId="0" borderId="59"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0" xfId="0" applyFont="1" applyFill="1" applyBorder="1" applyAlignment="1">
      <alignment horizontal="center" vertical="center" wrapText="1"/>
    </xf>
    <xf numFmtId="177" fontId="0" fillId="0" borderId="5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95" fontId="0" fillId="0" borderId="50" xfId="0" applyNumberFormat="1" applyFont="1" applyFill="1" applyBorder="1" applyAlignment="1">
      <alignment horizontal="right" vertical="center"/>
    </xf>
    <xf numFmtId="195" fontId="0" fillId="0" borderId="7" xfId="0" applyNumberFormat="1" applyFont="1" applyFill="1" applyBorder="1" applyAlignment="1">
      <alignment horizontal="right" vertical="center"/>
    </xf>
    <xf numFmtId="0" fontId="2" fillId="0" borderId="49" xfId="0" applyFont="1" applyFill="1" applyBorder="1" applyAlignment="1">
      <alignment horizontal="center" vertical="center"/>
    </xf>
    <xf numFmtId="0" fontId="15" fillId="0" borderId="66"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56" xfId="0" applyFont="1" applyFill="1" applyBorder="1" applyAlignment="1">
      <alignment horizontal="center" vertical="center"/>
    </xf>
    <xf numFmtId="0" fontId="0" fillId="0" borderId="53" xfId="0"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vertical="center"/>
    </xf>
    <xf numFmtId="0" fontId="0" fillId="0" borderId="3" xfId="0" applyFont="1" applyFill="1" applyBorder="1" applyAlignment="1">
      <alignment horizontal="justify" vertical="center"/>
    </xf>
    <xf numFmtId="190" fontId="0" fillId="0" borderId="74" xfId="0" applyNumberFormat="1" applyFont="1" applyFill="1" applyBorder="1" applyAlignment="1">
      <alignment horizontal="center" vertical="center"/>
    </xf>
    <xf numFmtId="190" fontId="0" fillId="0" borderId="73" xfId="0" applyNumberFormat="1" applyFont="1" applyFill="1" applyBorder="1" applyAlignment="1">
      <alignment horizontal="center" vertical="center"/>
    </xf>
    <xf numFmtId="0" fontId="0" fillId="0" borderId="0" xfId="0" applyFont="1" applyFill="1" applyBorder="1" applyAlignment="1">
      <alignment horizontal="justify" vertical="center"/>
    </xf>
    <xf numFmtId="190" fontId="0" fillId="0" borderId="8" xfId="0" applyNumberFormat="1" applyFont="1" applyFill="1" applyBorder="1" applyAlignment="1">
      <alignment horizontal="center" vertical="center"/>
    </xf>
    <xf numFmtId="190" fontId="0" fillId="0" borderId="35" xfId="0" applyNumberFormat="1" applyFont="1" applyFill="1" applyBorder="1" applyAlignment="1">
      <alignment horizontal="center" vertical="center"/>
    </xf>
    <xf numFmtId="0" fontId="6" fillId="0" borderId="0" xfId="0" applyFont="1" applyFill="1" applyBorder="1" applyAlignment="1">
      <alignment horizontal="justify" vertical="center"/>
    </xf>
    <xf numFmtId="192" fontId="0" fillId="0" borderId="8" xfId="0" applyNumberFormat="1" applyFont="1" applyFill="1" applyBorder="1" applyAlignment="1">
      <alignment horizontal="center" vertical="center"/>
    </xf>
    <xf numFmtId="192" fontId="0" fillId="0" borderId="35" xfId="0" applyNumberFormat="1" applyFont="1" applyFill="1" applyBorder="1" applyAlignment="1">
      <alignment horizontal="center" vertical="center"/>
    </xf>
    <xf numFmtId="190" fontId="0" fillId="0" borderId="20" xfId="0" applyNumberFormat="1" applyFont="1" applyFill="1" applyBorder="1" applyAlignment="1">
      <alignment horizontal="center" vertical="center"/>
    </xf>
    <xf numFmtId="190" fontId="0" fillId="0" borderId="75" xfId="0" applyNumberFormat="1" applyFont="1" applyFill="1" applyBorder="1" applyAlignment="1">
      <alignment horizontal="center" vertical="center"/>
    </xf>
    <xf numFmtId="190" fontId="0" fillId="0" borderId="1" xfId="0" applyNumberFormat="1" applyFont="1" applyFill="1" applyBorder="1" applyAlignment="1">
      <alignment horizontal="center" vertical="center"/>
    </xf>
    <xf numFmtId="190" fontId="0" fillId="0" borderId="7" xfId="0" applyNumberFormat="1" applyFont="1" applyFill="1" applyBorder="1" applyAlignment="1">
      <alignment horizontal="center" vertical="center"/>
    </xf>
    <xf numFmtId="0" fontId="15" fillId="0" borderId="26"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1" xfId="0" applyFont="1" applyFill="1" applyBorder="1" applyAlignment="1">
      <alignment horizontal="center" vertical="center"/>
    </xf>
    <xf numFmtId="180" fontId="2" fillId="0" borderId="10" xfId="0" applyNumberFormat="1" applyFont="1" applyFill="1" applyBorder="1" applyAlignment="1">
      <alignment horizontal="right" vertical="center"/>
    </xf>
    <xf numFmtId="181" fontId="2" fillId="0" borderId="3" xfId="0" applyNumberFormat="1" applyFont="1" applyFill="1" applyBorder="1" applyAlignment="1">
      <alignment vertical="center"/>
    </xf>
    <xf numFmtId="181" fontId="2" fillId="0" borderId="46" xfId="0" applyNumberFormat="1" applyFont="1" applyFill="1" applyBorder="1" applyAlignment="1">
      <alignment vertical="center"/>
    </xf>
    <xf numFmtId="0" fontId="0" fillId="0" borderId="43" xfId="0" applyFont="1" applyFill="1" applyBorder="1" applyAlignment="1">
      <alignment horizontal="center" vertical="center"/>
    </xf>
    <xf numFmtId="0" fontId="0" fillId="0" borderId="53"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25" xfId="0" applyFont="1" applyFill="1" applyBorder="1" applyAlignment="1">
      <alignment horizontal="center" vertical="center"/>
    </xf>
    <xf numFmtId="0" fontId="2" fillId="0" borderId="0" xfId="0" applyFont="1" applyFill="1" applyBorder="1" applyAlignment="1">
      <alignment vertical="center"/>
    </xf>
    <xf numFmtId="0" fontId="0" fillId="0" borderId="0" xfId="0" applyFont="1" applyFill="1" applyBorder="1" applyAlignment="1">
      <alignment vertical="top" wrapText="1"/>
    </xf>
    <xf numFmtId="0" fontId="0" fillId="0" borderId="56" xfId="0" applyFont="1" applyFill="1" applyBorder="1" applyAlignment="1">
      <alignment horizontal="center" vertical="center"/>
    </xf>
    <xf numFmtId="0" fontId="0" fillId="0" borderId="3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180" fontId="0" fillId="0" borderId="1"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1" fontId="0" fillId="0" borderId="7" xfId="0" applyNumberFormat="1" applyFont="1" applyFill="1" applyBorder="1" applyAlignment="1">
      <alignment horizontal="right" vertical="center"/>
    </xf>
    <xf numFmtId="0" fontId="0" fillId="0" borderId="33" xfId="0" applyFill="1" applyBorder="1" applyAlignment="1">
      <alignment horizontal="center" vertical="center"/>
    </xf>
    <xf numFmtId="0" fontId="0" fillId="0" borderId="22" xfId="0" applyFill="1" applyBorder="1" applyAlignment="1">
      <alignment horizontal="center" vertical="center"/>
    </xf>
    <xf numFmtId="0" fontId="0" fillId="0" borderId="63" xfId="0" applyFill="1" applyBorder="1" applyAlignment="1">
      <alignment horizontal="center" vertical="center"/>
    </xf>
    <xf numFmtId="180" fontId="0" fillId="0" borderId="15" xfId="0" applyNumberFormat="1" applyFont="1" applyFill="1" applyBorder="1" applyAlignment="1">
      <alignment horizontal="right" vertical="center"/>
    </xf>
    <xf numFmtId="180" fontId="0" fillId="0" borderId="22" xfId="0" applyNumberFormat="1" applyFont="1" applyFill="1" applyBorder="1" applyAlignment="1">
      <alignment horizontal="right" vertical="center"/>
    </xf>
    <xf numFmtId="181" fontId="0" fillId="0" borderId="22" xfId="0" applyNumberFormat="1" applyFont="1" applyFill="1" applyBorder="1" applyAlignment="1">
      <alignment horizontal="right" vertical="center"/>
    </xf>
    <xf numFmtId="181" fontId="0" fillId="0" borderId="47" xfId="0" applyNumberFormat="1" applyFont="1" applyFill="1" applyBorder="1" applyAlignment="1">
      <alignment horizontal="right" vertical="center"/>
    </xf>
    <xf numFmtId="179" fontId="2" fillId="0" borderId="10" xfId="0" applyNumberFormat="1" applyFont="1" applyFill="1" applyBorder="1" applyAlignment="1">
      <alignment horizontal="right" vertical="center"/>
    </xf>
    <xf numFmtId="179" fontId="2" fillId="0" borderId="3" xfId="0" applyNumberFormat="1" applyFont="1" applyFill="1" applyBorder="1" applyAlignment="1">
      <alignment horizontal="right" vertical="center"/>
    </xf>
    <xf numFmtId="179" fontId="17" fillId="0" borderId="0" xfId="0" applyNumberFormat="1" applyFont="1" applyFill="1" applyBorder="1" applyAlignment="1">
      <alignment horizontal="right" vertical="center"/>
    </xf>
    <xf numFmtId="0" fontId="17" fillId="0" borderId="2" xfId="0" applyFont="1" applyFill="1" applyBorder="1" applyAlignment="1">
      <alignment horizontal="center" vertical="center"/>
    </xf>
    <xf numFmtId="183" fontId="17" fillId="0" borderId="1" xfId="0" applyNumberFormat="1" applyFont="1" applyFill="1" applyBorder="1" applyAlignment="1">
      <alignment horizontal="center" vertical="center"/>
    </xf>
    <xf numFmtId="183" fontId="17" fillId="0" borderId="0" xfId="0" applyNumberFormat="1" applyFont="1" applyFill="1" applyBorder="1" applyAlignment="1">
      <alignment horizontal="center" vertical="center"/>
    </xf>
    <xf numFmtId="179" fontId="17" fillId="0" borderId="1" xfId="0" applyNumberFormat="1" applyFont="1" applyFill="1" applyBorder="1" applyAlignment="1">
      <alignment horizontal="right" vertical="center"/>
    </xf>
    <xf numFmtId="179" fontId="17" fillId="0" borderId="15" xfId="0" applyNumberFormat="1" applyFont="1" applyFill="1" applyBorder="1" applyAlignment="1">
      <alignment horizontal="right" vertical="center"/>
    </xf>
    <xf numFmtId="179" fontId="17" fillId="0" borderId="22" xfId="0" applyNumberFormat="1" applyFont="1" applyFill="1" applyBorder="1" applyAlignment="1">
      <alignment horizontal="right" vertical="center"/>
    </xf>
    <xf numFmtId="0" fontId="17" fillId="0" borderId="8" xfId="0" applyFont="1" applyFill="1" applyBorder="1" applyAlignment="1">
      <alignment horizontal="center" vertical="center" wrapText="1" shrinkToFit="1"/>
    </xf>
    <xf numFmtId="0" fontId="17" fillId="0" borderId="29" xfId="0" applyFont="1" applyFill="1" applyBorder="1" applyAlignment="1">
      <alignment horizontal="center" vertical="center" wrapText="1" shrinkToFit="1"/>
    </xf>
    <xf numFmtId="0" fontId="17" fillId="0" borderId="31"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32" xfId="0" applyFont="1" applyFill="1" applyBorder="1" applyAlignment="1">
      <alignment horizontal="center" vertical="center"/>
    </xf>
    <xf numFmtId="0" fontId="17" fillId="0" borderId="20" xfId="0" applyFont="1" applyFill="1" applyBorder="1" applyAlignment="1">
      <alignment horizontal="center" vertical="center" wrapText="1" shrinkToFit="1"/>
    </xf>
    <xf numFmtId="0" fontId="17" fillId="0" borderId="15" xfId="0" applyFont="1" applyFill="1" applyBorder="1" applyAlignment="1">
      <alignment horizontal="center" vertical="center" wrapText="1"/>
    </xf>
    <xf numFmtId="0" fontId="17" fillId="0" borderId="6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0" xfId="0" applyFont="1" applyFill="1" applyBorder="1" applyAlignment="1">
      <alignment vertical="top" wrapText="1"/>
    </xf>
    <xf numFmtId="0" fontId="17" fillId="0" borderId="31" xfId="0" applyFont="1" applyFill="1" applyBorder="1" applyAlignment="1">
      <alignment horizontal="distributed" vertical="center" justifyLastLine="1"/>
    </xf>
    <xf numFmtId="0" fontId="17" fillId="0" borderId="53" xfId="0" applyFont="1" applyFill="1" applyBorder="1" applyAlignment="1">
      <alignment horizontal="distributed" vertical="center" justifyLastLine="1"/>
    </xf>
    <xf numFmtId="0" fontId="17" fillId="0" borderId="54" xfId="0" applyFont="1" applyFill="1" applyBorder="1" applyAlignment="1">
      <alignment horizontal="distributed" vertical="center" justifyLastLine="1"/>
    </xf>
    <xf numFmtId="0" fontId="17" fillId="0" borderId="55" xfId="0" applyFont="1" applyFill="1" applyBorder="1" applyAlignment="1">
      <alignment horizontal="distributed" vertical="center" justifyLastLine="1"/>
    </xf>
    <xf numFmtId="0" fontId="17" fillId="0" borderId="55" xfId="0" applyFont="1" applyFill="1" applyBorder="1" applyAlignment="1">
      <alignment horizontal="center" vertical="center"/>
    </xf>
    <xf numFmtId="0" fontId="17" fillId="0" borderId="56" xfId="0" applyFont="1" applyFill="1" applyBorder="1" applyAlignment="1">
      <alignment horizontal="center" vertical="center"/>
    </xf>
    <xf numFmtId="0" fontId="11" fillId="0" borderId="0" xfId="0" applyFont="1" applyFill="1" applyBorder="1" applyAlignment="1">
      <alignment vertical="center"/>
    </xf>
    <xf numFmtId="0" fontId="0" fillId="0" borderId="20"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5" xfId="0" applyFont="1" applyFill="1" applyBorder="1" applyAlignment="1">
      <alignment horizontal="center" vertical="center"/>
    </xf>
    <xf numFmtId="0" fontId="17" fillId="0" borderId="3" xfId="0" applyFont="1" applyFill="1" applyBorder="1" applyAlignment="1">
      <alignment horizontal="left" vertical="center"/>
    </xf>
    <xf numFmtId="0" fontId="18" fillId="0" borderId="0" xfId="0" applyFont="1" applyFill="1" applyBorder="1" applyAlignment="1">
      <alignment horizontal="left" vertical="center"/>
    </xf>
    <xf numFmtId="0" fontId="0" fillId="0" borderId="0" xfId="0" applyFont="1" applyFill="1" applyBorder="1" applyAlignment="1">
      <alignment horizontal="left" vertical="top" wrapText="1"/>
    </xf>
    <xf numFmtId="0" fontId="17" fillId="0" borderId="20" xfId="0" applyFont="1" applyFill="1" applyBorder="1" applyAlignment="1">
      <alignment vertical="center" textRotation="255" wrapText="1"/>
    </xf>
    <xf numFmtId="0" fontId="17" fillId="0" borderId="8" xfId="0" applyFont="1" applyFill="1" applyBorder="1" applyAlignment="1">
      <alignment vertical="center" textRotation="255" wrapText="1"/>
    </xf>
    <xf numFmtId="0" fontId="17" fillId="0" borderId="29" xfId="0" applyFont="1" applyFill="1" applyBorder="1" applyAlignment="1">
      <alignment vertical="center" textRotation="255" wrapText="1"/>
    </xf>
    <xf numFmtId="0" fontId="17" fillId="0" borderId="20" xfId="0" applyFont="1" applyFill="1" applyBorder="1" applyAlignment="1">
      <alignment horizontal="center" vertical="center" textRotation="255"/>
    </xf>
    <xf numFmtId="0" fontId="17" fillId="0" borderId="8" xfId="0" applyFont="1" applyFill="1" applyBorder="1" applyAlignment="1">
      <alignment horizontal="center" vertical="center" textRotation="255"/>
    </xf>
    <xf numFmtId="0" fontId="17" fillId="0" borderId="29" xfId="0" applyFont="1" applyFill="1" applyBorder="1" applyAlignment="1">
      <alignment horizontal="center" vertical="center" textRotation="255"/>
    </xf>
    <xf numFmtId="0" fontId="17" fillId="0" borderId="20" xfId="0" applyFont="1" applyFill="1" applyBorder="1" applyAlignment="1">
      <alignment horizontal="center" vertical="center" textRotation="255" wrapText="1"/>
    </xf>
    <xf numFmtId="0" fontId="17" fillId="0" borderId="8" xfId="0" applyFont="1" applyFill="1" applyBorder="1" applyAlignment="1">
      <alignment horizontal="center" vertical="center" textRotation="255" wrapText="1"/>
    </xf>
    <xf numFmtId="0" fontId="17" fillId="0" borderId="29" xfId="0" applyFont="1" applyFill="1" applyBorder="1" applyAlignment="1">
      <alignment horizontal="center" vertical="center" textRotation="255" wrapText="1"/>
    </xf>
    <xf numFmtId="0" fontId="17" fillId="0" borderId="14"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17" xfId="0" applyFont="1" applyFill="1" applyBorder="1" applyAlignment="1">
      <alignment horizontal="center" vertical="center"/>
    </xf>
    <xf numFmtId="0" fontId="17" fillId="0" borderId="64" xfId="0" applyFont="1" applyFill="1" applyBorder="1" applyAlignment="1">
      <alignment horizontal="center" vertical="center"/>
    </xf>
    <xf numFmtId="0" fontId="17" fillId="0" borderId="25" xfId="0" applyFont="1" applyFill="1" applyBorder="1" applyAlignment="1">
      <alignment horizontal="center" vertical="center"/>
    </xf>
    <xf numFmtId="0" fontId="17" fillId="0" borderId="16" xfId="0" applyFont="1" applyFill="1" applyBorder="1" applyAlignment="1">
      <alignment vertical="center" textRotation="255" wrapText="1"/>
    </xf>
    <xf numFmtId="0" fontId="17" fillId="0" borderId="35" xfId="0" applyFont="1" applyFill="1" applyBorder="1" applyAlignment="1">
      <alignment vertical="center" textRotation="255" wrapText="1"/>
    </xf>
    <xf numFmtId="0" fontId="17" fillId="0" borderId="18" xfId="0" applyFont="1" applyFill="1" applyBorder="1" applyAlignment="1">
      <alignment vertical="center" textRotation="255" wrapText="1"/>
    </xf>
    <xf numFmtId="177" fontId="2" fillId="0" borderId="15" xfId="0" applyNumberFormat="1" applyFont="1" applyFill="1" applyBorder="1" applyAlignment="1">
      <alignment vertical="center"/>
    </xf>
    <xf numFmtId="177" fontId="2" fillId="0" borderId="22" xfId="0" applyNumberFormat="1" applyFont="1" applyFill="1" applyBorder="1" applyAlignment="1">
      <alignment vertical="center"/>
    </xf>
    <xf numFmtId="180" fontId="2" fillId="0" borderId="22" xfId="0" applyNumberFormat="1" applyFont="1" applyFill="1" applyBorder="1" applyAlignment="1">
      <alignment vertical="center"/>
    </xf>
    <xf numFmtId="0" fontId="17" fillId="0" borderId="5"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28"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14" xfId="0" applyFont="1" applyFill="1" applyBorder="1" applyAlignment="1">
      <alignment vertical="center" textRotation="255"/>
    </xf>
    <xf numFmtId="0" fontId="17" fillId="0" borderId="13" xfId="0" applyFont="1" applyFill="1" applyBorder="1" applyAlignment="1">
      <alignment vertical="center" textRotation="255"/>
    </xf>
    <xf numFmtId="0" fontId="17" fillId="0" borderId="1" xfId="0" applyFont="1" applyFill="1" applyBorder="1" applyAlignment="1">
      <alignment vertical="center" textRotation="255"/>
    </xf>
    <xf numFmtId="0" fontId="17" fillId="0" borderId="5" xfId="0" applyFont="1" applyFill="1" applyBorder="1" applyAlignment="1">
      <alignment vertical="center" textRotation="255"/>
    </xf>
    <xf numFmtId="0" fontId="17" fillId="0" borderId="15" xfId="0" applyFont="1" applyFill="1" applyBorder="1" applyAlignment="1">
      <alignment horizontal="center" vertical="center" textRotation="255"/>
    </xf>
    <xf numFmtId="0" fontId="17" fillId="0" borderId="63" xfId="0" applyFont="1" applyFill="1" applyBorder="1" applyAlignment="1">
      <alignment horizontal="center" vertical="center" textRotation="255"/>
    </xf>
    <xf numFmtId="0" fontId="17" fillId="0" borderId="1" xfId="0" applyFont="1" applyFill="1" applyBorder="1" applyAlignment="1">
      <alignment horizontal="center" vertical="center" textRotation="255"/>
    </xf>
    <xf numFmtId="0" fontId="17" fillId="0" borderId="5" xfId="0" applyFont="1" applyFill="1" applyBorder="1" applyAlignment="1">
      <alignment horizontal="center" vertical="center" textRotation="255"/>
    </xf>
    <xf numFmtId="0" fontId="17" fillId="0" borderId="17" xfId="0" applyFont="1" applyFill="1" applyBorder="1" applyAlignment="1">
      <alignment horizontal="center" vertical="center" textRotation="255"/>
    </xf>
    <xf numFmtId="0" fontId="17" fillId="0" borderId="25" xfId="0" applyFont="1" applyFill="1" applyBorder="1" applyAlignment="1">
      <alignment horizontal="center" vertical="center" textRotation="255"/>
    </xf>
    <xf numFmtId="177" fontId="0" fillId="0" borderId="1" xfId="0" applyNumberFormat="1" applyFont="1" applyFill="1" applyBorder="1" applyAlignment="1">
      <alignment vertical="center"/>
    </xf>
    <xf numFmtId="177" fontId="0" fillId="0" borderId="0" xfId="0" applyNumberFormat="1" applyFont="1" applyFill="1" applyBorder="1" applyAlignment="1">
      <alignment vertical="center"/>
    </xf>
    <xf numFmtId="180" fontId="0" fillId="0" borderId="0" xfId="0" applyNumberFormat="1" applyFont="1" applyFill="1" applyBorder="1" applyAlignment="1">
      <alignment vertical="center"/>
    </xf>
    <xf numFmtId="0" fontId="17" fillId="0" borderId="0" xfId="0" applyFont="1" applyFill="1" applyBorder="1" applyAlignment="1">
      <alignment horizontal="right" vertical="center"/>
    </xf>
    <xf numFmtId="177" fontId="2" fillId="0" borderId="1" xfId="0" applyNumberFormat="1" applyFont="1" applyFill="1" applyBorder="1" applyAlignment="1">
      <alignment vertical="center"/>
    </xf>
    <xf numFmtId="177" fontId="2" fillId="0" borderId="0" xfId="0" applyNumberFormat="1" applyFont="1" applyFill="1" applyBorder="1" applyAlignment="1">
      <alignment vertical="center"/>
    </xf>
    <xf numFmtId="180" fontId="2" fillId="0" borderId="0" xfId="0" applyNumberFormat="1" applyFont="1" applyFill="1" applyBorder="1" applyAlignment="1">
      <alignment vertical="center"/>
    </xf>
    <xf numFmtId="177" fontId="0" fillId="0" borderId="10" xfId="0" applyNumberFormat="1" applyFont="1" applyFill="1" applyBorder="1" applyAlignment="1">
      <alignment vertical="center"/>
    </xf>
    <xf numFmtId="177" fontId="0" fillId="0" borderId="3" xfId="0" applyNumberFormat="1" applyFont="1" applyFill="1" applyBorder="1" applyAlignment="1">
      <alignment vertical="center"/>
    </xf>
    <xf numFmtId="180" fontId="0" fillId="0" borderId="3" xfId="0" applyNumberFormat="1" applyFont="1" applyFill="1" applyBorder="1" applyAlignment="1">
      <alignment vertical="center"/>
    </xf>
    <xf numFmtId="0" fontId="9" fillId="0" borderId="0" xfId="0" applyFont="1" applyBorder="1" applyAlignment="1">
      <alignment horizontal="center" vertical="center"/>
    </xf>
  </cellXfs>
  <cellStyles count="5">
    <cellStyle name="パーセント" xfId="3" builtinId="5"/>
    <cellStyle name="桁区切り" xfId="1" builtinId="6"/>
    <cellStyle name="桁区切り 2" xfId="4"/>
    <cellStyle name="標準" xfId="0" builtinId="0"/>
    <cellStyle name="標準_人口まとめ"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各年度共３月末現在</a:t>
            </a:r>
          </a:p>
        </c:rich>
      </c:tx>
      <c:layout>
        <c:manualLayout>
          <c:xMode val="edge"/>
          <c:yMode val="edge"/>
          <c:x val="0.30447754030747026"/>
          <c:y val="1.351338716248256E-2"/>
        </c:manualLayout>
      </c:layout>
      <c:overlay val="0"/>
      <c:spPr>
        <a:noFill/>
        <a:ln w="12700">
          <a:solidFill>
            <a:srgbClr val="000000"/>
          </a:solidFill>
          <a:prstDash val="solid"/>
        </a:ln>
      </c:spPr>
    </c:title>
    <c:autoTitleDeleted val="0"/>
    <c:plotArea>
      <c:layout>
        <c:manualLayout>
          <c:layoutTarget val="inner"/>
          <c:xMode val="edge"/>
          <c:yMode val="edge"/>
          <c:x val="0.14394230437088087"/>
          <c:y val="0.11959317249416672"/>
          <c:w val="0.81725191825652665"/>
          <c:h val="0.70992542821006543"/>
        </c:manualLayout>
      </c:layout>
      <c:barChart>
        <c:barDir val="col"/>
        <c:grouping val="stacked"/>
        <c:varyColors val="0"/>
        <c:ser>
          <c:idx val="0"/>
          <c:order val="0"/>
          <c:tx>
            <c:strRef>
              <c:f>グラフ!$I$5</c:f>
              <c:strCache>
                <c:ptCount val="1"/>
                <c:pt idx="0">
                  <c:v>貨物用</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グラフ!$H$6:$H$10</c:f>
              <c:strCache>
                <c:ptCount val="5"/>
                <c:pt idx="0">
                  <c:v>平成22年度</c:v>
                </c:pt>
                <c:pt idx="1">
                  <c:v>23年度</c:v>
                </c:pt>
                <c:pt idx="2">
                  <c:v>24年度</c:v>
                </c:pt>
                <c:pt idx="3">
                  <c:v>25年度</c:v>
                </c:pt>
                <c:pt idx="4">
                  <c:v>26年度</c:v>
                </c:pt>
              </c:strCache>
            </c:strRef>
          </c:cat>
          <c:val>
            <c:numRef>
              <c:f>グラフ!$I$6:$I$10</c:f>
              <c:numCache>
                <c:formatCode>#,##0_);[Red]\(#,##0\)</c:formatCode>
                <c:ptCount val="5"/>
                <c:pt idx="0">
                  <c:v>7209</c:v>
                </c:pt>
                <c:pt idx="1">
                  <c:v>7009</c:v>
                </c:pt>
                <c:pt idx="2" formatCode="#,##0_ ">
                  <c:v>6923</c:v>
                </c:pt>
                <c:pt idx="3" formatCode="#,##0_ ">
                  <c:v>6890</c:v>
                </c:pt>
                <c:pt idx="4" formatCode="#,##0_ ">
                  <c:v>7066</c:v>
                </c:pt>
              </c:numCache>
            </c:numRef>
          </c:val>
        </c:ser>
        <c:ser>
          <c:idx val="1"/>
          <c:order val="1"/>
          <c:tx>
            <c:strRef>
              <c:f>グラフ!$J$5</c:f>
              <c:strCache>
                <c:ptCount val="1"/>
                <c:pt idx="0">
                  <c:v>乗合用</c:v>
                </c:pt>
              </c:strCache>
            </c:strRef>
          </c:tx>
          <c:spPr>
            <a:solidFill>
              <a:srgbClr val="000000"/>
            </a:solid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グラフ!$H$6:$H$10</c:f>
              <c:strCache>
                <c:ptCount val="5"/>
                <c:pt idx="0">
                  <c:v>平成22年度</c:v>
                </c:pt>
                <c:pt idx="1">
                  <c:v>23年度</c:v>
                </c:pt>
                <c:pt idx="2">
                  <c:v>24年度</c:v>
                </c:pt>
                <c:pt idx="3">
                  <c:v>25年度</c:v>
                </c:pt>
                <c:pt idx="4">
                  <c:v>26年度</c:v>
                </c:pt>
              </c:strCache>
            </c:strRef>
          </c:cat>
          <c:val>
            <c:numRef>
              <c:f>グラフ!$J$6:$J$10</c:f>
              <c:numCache>
                <c:formatCode>#,##0_);[Red]\(#,##0\)</c:formatCode>
                <c:ptCount val="5"/>
                <c:pt idx="0">
                  <c:v>107</c:v>
                </c:pt>
                <c:pt idx="1">
                  <c:v>111</c:v>
                </c:pt>
                <c:pt idx="2" formatCode="#,##0_ ">
                  <c:v>115</c:v>
                </c:pt>
                <c:pt idx="3" formatCode="#,##0_ ">
                  <c:v>123</c:v>
                </c:pt>
                <c:pt idx="4" formatCode="#,##0_ ">
                  <c:v>124</c:v>
                </c:pt>
              </c:numCache>
            </c:numRef>
          </c:val>
        </c:ser>
        <c:ser>
          <c:idx val="2"/>
          <c:order val="2"/>
          <c:tx>
            <c:strRef>
              <c:f>グラフ!$K$5</c:f>
              <c:strCache>
                <c:ptCount val="1"/>
                <c:pt idx="0">
                  <c:v>乗 用</c:v>
                </c:pt>
              </c:strCache>
            </c:strRef>
          </c:tx>
          <c:spPr>
            <a:pattFill prst="dotDmnd">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グラフ!$H$6:$H$10</c:f>
              <c:strCache>
                <c:ptCount val="5"/>
                <c:pt idx="0">
                  <c:v>平成22年度</c:v>
                </c:pt>
                <c:pt idx="1">
                  <c:v>23年度</c:v>
                </c:pt>
                <c:pt idx="2">
                  <c:v>24年度</c:v>
                </c:pt>
                <c:pt idx="3">
                  <c:v>25年度</c:v>
                </c:pt>
                <c:pt idx="4">
                  <c:v>26年度</c:v>
                </c:pt>
              </c:strCache>
            </c:strRef>
          </c:cat>
          <c:val>
            <c:numRef>
              <c:f>グラフ!$K$6:$K$10</c:f>
              <c:numCache>
                <c:formatCode>#,##0_);[Red]\(#,##0\)</c:formatCode>
                <c:ptCount val="5"/>
                <c:pt idx="0">
                  <c:v>27496</c:v>
                </c:pt>
                <c:pt idx="1">
                  <c:v>27499</c:v>
                </c:pt>
                <c:pt idx="2" formatCode="#,##0_ ">
                  <c:v>27591</c:v>
                </c:pt>
                <c:pt idx="3" formatCode="#,##0_ ">
                  <c:v>27837</c:v>
                </c:pt>
                <c:pt idx="4" formatCode="#,##0_ ">
                  <c:v>28015</c:v>
                </c:pt>
              </c:numCache>
            </c:numRef>
          </c:val>
        </c:ser>
        <c:ser>
          <c:idx val="3"/>
          <c:order val="3"/>
          <c:tx>
            <c:strRef>
              <c:f>グラフ!$L$5</c:f>
              <c:strCache>
                <c:ptCount val="1"/>
                <c:pt idx="0">
                  <c:v>特種(殊)用途用</c:v>
                </c:pt>
              </c:strCache>
            </c:strRef>
          </c:tx>
          <c:spPr>
            <a:pattFill prst="wd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グラフ!$H$6:$H$10</c:f>
              <c:strCache>
                <c:ptCount val="5"/>
                <c:pt idx="0">
                  <c:v>平成22年度</c:v>
                </c:pt>
                <c:pt idx="1">
                  <c:v>23年度</c:v>
                </c:pt>
                <c:pt idx="2">
                  <c:v>24年度</c:v>
                </c:pt>
                <c:pt idx="3">
                  <c:v>25年度</c:v>
                </c:pt>
                <c:pt idx="4">
                  <c:v>26年度</c:v>
                </c:pt>
              </c:strCache>
            </c:strRef>
          </c:cat>
          <c:val>
            <c:numRef>
              <c:f>グラフ!$L$6:$L$10</c:f>
              <c:numCache>
                <c:formatCode>#,##0_);[Red]\(#,##0\)</c:formatCode>
                <c:ptCount val="5"/>
                <c:pt idx="0">
                  <c:v>1616</c:v>
                </c:pt>
                <c:pt idx="1">
                  <c:v>1648</c:v>
                </c:pt>
                <c:pt idx="2" formatCode="#,##0_ ">
                  <c:v>1669</c:v>
                </c:pt>
                <c:pt idx="3" formatCode="#,##0_ ">
                  <c:v>1685</c:v>
                </c:pt>
                <c:pt idx="4" formatCode="#,##0_ ">
                  <c:v>1661</c:v>
                </c:pt>
              </c:numCache>
            </c:numRef>
          </c:val>
        </c:ser>
        <c:dLbls>
          <c:showLegendKey val="0"/>
          <c:showVal val="1"/>
          <c:showCatName val="0"/>
          <c:showSerName val="0"/>
          <c:showPercent val="0"/>
          <c:showBubbleSize val="0"/>
        </c:dLbls>
        <c:gapWidth val="30"/>
        <c:overlap val="100"/>
        <c:axId val="248747952"/>
        <c:axId val="140525664"/>
      </c:barChart>
      <c:catAx>
        <c:axId val="248747952"/>
        <c:scaling>
          <c:orientation val="minMax"/>
        </c:scaling>
        <c:delete val="0"/>
        <c:axPos val="b"/>
        <c:numFmt formatCode="General" sourceLinked="1"/>
        <c:majorTickMark val="in"/>
        <c:minorTickMark val="none"/>
        <c:tickLblPos val="nextTo"/>
        <c:spPr>
          <a:ln w="9525">
            <a:noFill/>
          </a:ln>
        </c:spPr>
        <c:txPr>
          <a:bodyPr rot="0" vert="horz"/>
          <a:lstStyle/>
          <a:p>
            <a:pPr>
              <a:defRPr sz="790" b="0" i="0" u="none" strike="noStrike" baseline="0">
                <a:solidFill>
                  <a:srgbClr val="000000"/>
                </a:solidFill>
                <a:latin typeface="ＭＳ Ｐゴシック"/>
                <a:ea typeface="ＭＳ Ｐゴシック"/>
                <a:cs typeface="ＭＳ Ｐゴシック"/>
              </a:defRPr>
            </a:pPr>
            <a:endParaRPr lang="ja-JP"/>
          </a:p>
        </c:txPr>
        <c:crossAx val="140525664"/>
        <c:crossesAt val="0"/>
        <c:auto val="1"/>
        <c:lblAlgn val="ctr"/>
        <c:lblOffset val="100"/>
        <c:tickLblSkip val="1"/>
        <c:tickMarkSkip val="1"/>
        <c:noMultiLvlLbl val="0"/>
      </c:catAx>
      <c:valAx>
        <c:axId val="140525664"/>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台</a:t>
                </a:r>
              </a:p>
            </c:rich>
          </c:tx>
          <c:layout>
            <c:manualLayout>
              <c:xMode val="edge"/>
              <c:yMode val="edge"/>
              <c:x val="0.14328368953880771"/>
              <c:y val="5.8524440170169445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8747952"/>
        <c:crossesAt val="1"/>
        <c:crossBetween val="between"/>
        <c:majorUnit val="10000"/>
      </c:valAx>
      <c:spPr>
        <a:solidFill>
          <a:srgbClr val="FFFFFF"/>
        </a:solidFill>
        <a:ln w="12700">
          <a:solidFill>
            <a:srgbClr val="000000"/>
          </a:solidFill>
          <a:prstDash val="solid"/>
        </a:ln>
      </c:spPr>
    </c:plotArea>
    <c:legend>
      <c:legendPos val="b"/>
      <c:layout>
        <c:manualLayout>
          <c:xMode val="edge"/>
          <c:yMode val="edge"/>
          <c:x val="7.3273509251183436E-2"/>
          <c:y val="0.88920199131320621"/>
          <c:w val="0.88342911316882256"/>
          <c:h val="0.10964133578509377"/>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27</a:t>
            </a:r>
            <a:r>
              <a:rPr lang="ja-JP" altLang="en-US"/>
              <a:t>年３月末現在</a:t>
            </a:r>
          </a:p>
        </c:rich>
      </c:tx>
      <c:layout>
        <c:manualLayout>
          <c:xMode val="edge"/>
          <c:yMode val="edge"/>
          <c:x val="0.3128972948733168"/>
          <c:y val="1.6788334260039901E-2"/>
        </c:manualLayout>
      </c:layout>
      <c:overlay val="0"/>
      <c:spPr>
        <a:noFill/>
        <a:ln w="12700">
          <a:solidFill>
            <a:srgbClr val="000000"/>
          </a:solidFill>
          <a:prstDash val="solid"/>
        </a:ln>
      </c:spPr>
    </c:title>
    <c:autoTitleDeleted val="0"/>
    <c:plotArea>
      <c:layout>
        <c:manualLayout>
          <c:layoutTarget val="inner"/>
          <c:xMode val="edge"/>
          <c:yMode val="edge"/>
          <c:x val="0.18298339921115644"/>
          <c:y val="0.10931442177009792"/>
          <c:w val="0.61489242681538325"/>
          <c:h val="0.61682701642161253"/>
        </c:manualLayout>
      </c:layout>
      <c:barChart>
        <c:barDir val="col"/>
        <c:grouping val="clustered"/>
        <c:varyColors val="0"/>
        <c:ser>
          <c:idx val="0"/>
          <c:order val="0"/>
          <c:spPr>
            <a:solidFill>
              <a:schemeClr val="bg1">
                <a:lumMod val="50000"/>
              </a:schemeClr>
            </a:solidFill>
            <a:ln w="12700">
              <a:solidFill>
                <a:srgbClr val="000000"/>
              </a:solidFill>
              <a:prstDash val="solid"/>
            </a:ln>
          </c:spPr>
          <c:invertIfNegative val="0"/>
          <c:dLbls>
            <c:dLbl>
              <c:idx val="0"/>
              <c:layout>
                <c:manualLayout>
                  <c:x val="4.2376059203424101E-3"/>
                  <c:y val="7.6911679048428782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7.4065017291609775E-3"/>
                  <c:y val="2.6438549341399392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6612830647870434E-3"/>
                  <c:y val="1.4210108863213305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9467583252174832E-3"/>
                  <c:y val="3.930655330628819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グラフ!$H$13:$K$13</c:f>
              <c:strCache>
                <c:ptCount val="4"/>
                <c:pt idx="0">
                  <c:v>小型二輪車</c:v>
                </c:pt>
                <c:pt idx="1">
                  <c:v>軽自動車</c:v>
                </c:pt>
                <c:pt idx="2">
                  <c:v>小型特殊車</c:v>
                </c:pt>
                <c:pt idx="3">
                  <c:v>原動機付自転車</c:v>
                </c:pt>
              </c:strCache>
            </c:strRef>
          </c:cat>
          <c:val>
            <c:numRef>
              <c:f>グラフ!$H$14:$K$14</c:f>
              <c:numCache>
                <c:formatCode>#,##0;[Red]#,##0</c:formatCode>
                <c:ptCount val="4"/>
                <c:pt idx="0">
                  <c:v>1313</c:v>
                </c:pt>
                <c:pt idx="1">
                  <c:v>43177</c:v>
                </c:pt>
                <c:pt idx="2">
                  <c:v>28</c:v>
                </c:pt>
                <c:pt idx="3">
                  <c:v>11851</c:v>
                </c:pt>
              </c:numCache>
            </c:numRef>
          </c:val>
        </c:ser>
        <c:dLbls>
          <c:showLegendKey val="0"/>
          <c:showVal val="0"/>
          <c:showCatName val="0"/>
          <c:showSerName val="0"/>
          <c:showPercent val="0"/>
          <c:showBubbleSize val="0"/>
        </c:dLbls>
        <c:gapWidth val="30"/>
        <c:axId val="249824464"/>
        <c:axId val="140704632"/>
      </c:barChart>
      <c:catAx>
        <c:axId val="2498244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40704632"/>
        <c:crossesAt val="0"/>
        <c:auto val="1"/>
        <c:lblAlgn val="ctr"/>
        <c:lblOffset val="100"/>
        <c:tickLblSkip val="1"/>
        <c:tickMarkSkip val="1"/>
        <c:noMultiLvlLbl val="0"/>
      </c:catAx>
      <c:valAx>
        <c:axId val="140704632"/>
        <c:scaling>
          <c:orientation val="minMax"/>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台</a:t>
                </a:r>
              </a:p>
            </c:rich>
          </c:tx>
          <c:layout>
            <c:manualLayout>
              <c:xMode val="edge"/>
              <c:yMode val="edge"/>
              <c:x val="0.17504583283873748"/>
              <c:y val="5.6681912483035286E-2"/>
            </c:manualLayout>
          </c:layout>
          <c:overlay val="0"/>
          <c:spPr>
            <a:noFill/>
            <a:ln w="25400">
              <a:noFill/>
            </a:ln>
          </c:spPr>
        </c:title>
        <c:numFmt formatCode="#,##0;[Red]#,##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9824464"/>
        <c:crossesAt val="1"/>
        <c:crossBetween val="between"/>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27</a:t>
            </a:r>
            <a:r>
              <a:rPr lang="ja-JP" altLang="en-US"/>
              <a:t>年３月末現在</a:t>
            </a:r>
          </a:p>
        </c:rich>
      </c:tx>
      <c:layout>
        <c:manualLayout>
          <c:xMode val="edge"/>
          <c:yMode val="edge"/>
          <c:x val="0.32948037564669685"/>
          <c:y val="5.783132530120480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549895897721989"/>
          <c:y val="0.2893768851951638"/>
          <c:w val="0.73636969289143261"/>
          <c:h val="0.55388292972377029"/>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dPt>
          <c:dPt>
            <c:idx val="1"/>
            <c:bubble3D val="0"/>
            <c:spPr>
              <a:pattFill prst="dotDmnd">
                <a:fgClr>
                  <a:srgbClr val="000000"/>
                </a:fgClr>
                <a:bgClr>
                  <a:srgbClr val="FFFFFF"/>
                </a:bgClr>
              </a:pattFill>
              <a:ln w="12700">
                <a:solidFill>
                  <a:srgbClr val="000000"/>
                </a:solidFill>
                <a:prstDash val="solid"/>
              </a:ln>
            </c:spPr>
          </c:dPt>
          <c:dLbls>
            <c:dLbl>
              <c:idx val="0"/>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dLbl>
            <c:dLbl>
              <c:idx val="1"/>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dLbl>
            <c:dLbl>
              <c:idx val="2"/>
              <c:layout>
                <c:manualLayout>
                  <c:x val="4.0413410333550434E-2"/>
                  <c:y val="-0.19080151434159737"/>
                </c:manualLayout>
              </c:layout>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グラフ!$H$42:$J$42</c:f>
              <c:strCache>
                <c:ptCount val="3"/>
                <c:pt idx="0">
                  <c:v>住 宅 用</c:v>
                </c:pt>
                <c:pt idx="1">
                  <c:v>事 務 用</c:v>
                </c:pt>
                <c:pt idx="2">
                  <c:v>公衆電話</c:v>
                </c:pt>
              </c:strCache>
            </c:strRef>
          </c:cat>
          <c:val>
            <c:numRef>
              <c:f>グラフ!$H$43:$J$43</c:f>
              <c:numCache>
                <c:formatCode>#,##0_);\(#,##0\)</c:formatCode>
                <c:ptCount val="3"/>
                <c:pt idx="0">
                  <c:v>10172</c:v>
                </c:pt>
                <c:pt idx="1">
                  <c:v>3342</c:v>
                </c:pt>
                <c:pt idx="2">
                  <c:v>144</c:v>
                </c:pt>
              </c:numCache>
            </c:numRef>
          </c:val>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27</a:t>
            </a:r>
            <a:r>
              <a:rPr lang="ja-JP" altLang="en-US"/>
              <a:t>年３月末現在</a:t>
            </a:r>
          </a:p>
        </c:rich>
      </c:tx>
      <c:layout>
        <c:manualLayout>
          <c:xMode val="edge"/>
          <c:yMode val="edge"/>
          <c:x val="0.34319526995565264"/>
          <c:y val="2.95289186497033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9.4674556213017763E-2"/>
          <c:y val="0.14285744482515941"/>
          <c:w val="0.81952662721893488"/>
          <c:h val="0.56060724560176034"/>
        </c:manualLayout>
      </c:layout>
      <c:barChart>
        <c:barDir val="col"/>
        <c:grouping val="clustered"/>
        <c:varyColors val="0"/>
        <c:ser>
          <c:idx val="0"/>
          <c:order val="0"/>
          <c:tx>
            <c:strRef>
              <c:f>グラフ!$I$47</c:f>
              <c:strCache>
                <c:ptCount val="1"/>
                <c:pt idx="0">
                  <c:v>窓口機関</c:v>
                </c:pt>
              </c:strCache>
            </c:strRef>
          </c:tx>
          <c:spPr>
            <a:solidFill>
              <a:srgbClr val="000000"/>
            </a:solidFill>
            <a:ln w="12700">
              <a:solidFill>
                <a:srgbClr val="000000"/>
              </a:solidFill>
              <a:prstDash val="solid"/>
            </a:ln>
          </c:spPr>
          <c:invertIfNegative val="0"/>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グラフ!$I$48:$I$58</c:f>
              <c:numCache>
                <c:formatCode>General</c:formatCode>
                <c:ptCount val="11"/>
                <c:pt idx="0">
                  <c:v>40</c:v>
                </c:pt>
                <c:pt idx="1">
                  <c:v>17</c:v>
                </c:pt>
                <c:pt idx="2">
                  <c:v>9</c:v>
                </c:pt>
                <c:pt idx="3">
                  <c:v>13</c:v>
                </c:pt>
                <c:pt idx="4">
                  <c:v>8</c:v>
                </c:pt>
                <c:pt idx="5">
                  <c:v>12</c:v>
                </c:pt>
                <c:pt idx="6">
                  <c:v>10</c:v>
                </c:pt>
                <c:pt idx="7">
                  <c:v>9</c:v>
                </c:pt>
                <c:pt idx="8">
                  <c:v>12</c:v>
                </c:pt>
                <c:pt idx="9">
                  <c:v>4</c:v>
                </c:pt>
                <c:pt idx="10">
                  <c:v>9</c:v>
                </c:pt>
              </c:numCache>
            </c:numRef>
          </c:val>
        </c:ser>
        <c:ser>
          <c:idx val="1"/>
          <c:order val="1"/>
          <c:tx>
            <c:strRef>
              <c:f>グラフ!$J$47</c:f>
              <c:strCache>
                <c:ptCount val="1"/>
                <c:pt idx="0">
                  <c:v>郵便切手販売所</c:v>
                </c:pt>
              </c:strCache>
            </c:strRef>
          </c:tx>
          <c:spPr>
            <a:solidFill>
              <a:srgbClr val="FFFFFF"/>
            </a:solidFill>
            <a:ln w="12700">
              <a:solidFill>
                <a:srgbClr val="000000"/>
              </a:solidFill>
              <a:prstDash val="solid"/>
            </a:ln>
          </c:spPr>
          <c:invertIfNegative val="0"/>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グラフ!$J$48:$J$58</c:f>
              <c:numCache>
                <c:formatCode>#,##0;[Red]#,##0</c:formatCode>
                <c:ptCount val="11"/>
                <c:pt idx="0">
                  <c:v>332</c:v>
                </c:pt>
                <c:pt idx="1">
                  <c:v>78</c:v>
                </c:pt>
                <c:pt idx="2">
                  <c:v>54</c:v>
                </c:pt>
                <c:pt idx="3">
                  <c:v>80</c:v>
                </c:pt>
                <c:pt idx="4">
                  <c:v>97</c:v>
                </c:pt>
                <c:pt idx="5">
                  <c:v>79</c:v>
                </c:pt>
                <c:pt idx="6">
                  <c:v>82</c:v>
                </c:pt>
                <c:pt idx="7">
                  <c:v>49</c:v>
                </c:pt>
                <c:pt idx="8">
                  <c:v>107</c:v>
                </c:pt>
                <c:pt idx="9">
                  <c:v>36</c:v>
                </c:pt>
                <c:pt idx="10">
                  <c:v>34</c:v>
                </c:pt>
              </c:numCache>
            </c:numRef>
          </c:val>
        </c:ser>
        <c:ser>
          <c:idx val="2"/>
          <c:order val="2"/>
          <c:tx>
            <c:strRef>
              <c:f>グラフ!$K$47</c:f>
              <c:strCache>
                <c:ptCount val="1"/>
                <c:pt idx="0">
                  <c:v>郵便ポスト</c:v>
                </c:pt>
              </c:strCache>
            </c:strRef>
          </c:tx>
          <c:spPr>
            <a:pattFill prst="ltUpDiag">
              <a:fgClr>
                <a:srgbClr val="000000"/>
              </a:fgClr>
              <a:bgClr>
                <a:srgbClr val="FFFFFF"/>
              </a:bgClr>
            </a:pattFill>
            <a:ln w="12700">
              <a:solidFill>
                <a:srgbClr val="000000"/>
              </a:solidFill>
              <a:prstDash val="solid"/>
            </a:ln>
          </c:spPr>
          <c:invertIfNegative val="0"/>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グラフ!$K$48:$K$58</c:f>
              <c:numCache>
                <c:formatCode>#,##0_);[Red]\(#,##0\)</c:formatCode>
                <c:ptCount val="11"/>
                <c:pt idx="0">
                  <c:v>342</c:v>
                </c:pt>
                <c:pt idx="1">
                  <c:v>98</c:v>
                </c:pt>
                <c:pt idx="2">
                  <c:v>73</c:v>
                </c:pt>
                <c:pt idx="3">
                  <c:v>69</c:v>
                </c:pt>
                <c:pt idx="4">
                  <c:v>79</c:v>
                </c:pt>
                <c:pt idx="5">
                  <c:v>100</c:v>
                </c:pt>
                <c:pt idx="6">
                  <c:v>95</c:v>
                </c:pt>
                <c:pt idx="7">
                  <c:v>50</c:v>
                </c:pt>
                <c:pt idx="8">
                  <c:v>100</c:v>
                </c:pt>
                <c:pt idx="9">
                  <c:v>41</c:v>
                </c:pt>
                <c:pt idx="10">
                  <c:v>52</c:v>
                </c:pt>
              </c:numCache>
            </c:numRef>
          </c:val>
        </c:ser>
        <c:dLbls>
          <c:showLegendKey val="0"/>
          <c:showVal val="0"/>
          <c:showCatName val="0"/>
          <c:showSerName val="0"/>
          <c:showPercent val="0"/>
          <c:showBubbleSize val="0"/>
        </c:dLbls>
        <c:gapWidth val="150"/>
        <c:axId val="102218776"/>
        <c:axId val="141098464"/>
      </c:barChart>
      <c:catAx>
        <c:axId val="1022187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41098464"/>
        <c:crossesAt val="0"/>
        <c:auto val="1"/>
        <c:lblAlgn val="ctr"/>
        <c:lblOffset val="100"/>
        <c:tickLblSkip val="1"/>
        <c:tickMarkSkip val="1"/>
        <c:noMultiLvlLbl val="0"/>
      </c:catAx>
      <c:valAx>
        <c:axId val="141098464"/>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102218776"/>
        <c:crossesAt val="1"/>
        <c:crossBetween val="between"/>
      </c:valAx>
      <c:spPr>
        <a:solidFill>
          <a:srgbClr val="FFFFFF"/>
        </a:solidFill>
        <a:ln w="12700">
          <a:solidFill>
            <a:srgbClr val="000000"/>
          </a:solidFill>
          <a:prstDash val="solid"/>
        </a:ln>
      </c:spPr>
    </c:plotArea>
    <c:legend>
      <c:legendPos val="r"/>
      <c:layout>
        <c:manualLayout>
          <c:xMode val="edge"/>
          <c:yMode val="edge"/>
          <c:x val="8.8757396449705248E-2"/>
          <c:y val="0.88961227004758114"/>
          <c:w val="0.86686390532544377"/>
          <c:h val="8.008674937168022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xdr:colOff>
      <xdr:row>6</xdr:row>
      <xdr:rowOff>0</xdr:rowOff>
    </xdr:from>
    <xdr:to>
      <xdr:col>1</xdr:col>
      <xdr:colOff>9525</xdr:colOff>
      <xdr:row>9</xdr:row>
      <xdr:rowOff>9525</xdr:rowOff>
    </xdr:to>
    <xdr:sp macro="" textlink="">
      <xdr:nvSpPr>
        <xdr:cNvPr id="106497" name="Line 1"/>
        <xdr:cNvSpPr>
          <a:spLocks noChangeShapeType="1"/>
        </xdr:cNvSpPr>
      </xdr:nvSpPr>
      <xdr:spPr bwMode="auto">
        <a:xfrm>
          <a:off x="9525" y="1114425"/>
          <a:ext cx="723900" cy="952500"/>
        </a:xfrm>
        <a:prstGeom prst="line">
          <a:avLst/>
        </a:prstGeom>
        <a:noFill/>
        <a:ln w="9525">
          <a:solidFill>
            <a:srgbClr val="000000"/>
          </a:solidFill>
          <a:round/>
          <a:headEnd/>
          <a:tailEnd/>
        </a:ln>
      </xdr:spPr>
    </xdr:sp>
    <xdr:clientData/>
  </xdr:twoCellAnchor>
  <xdr:twoCellAnchor>
    <xdr:from>
      <xdr:col>0</xdr:col>
      <xdr:colOff>9525</xdr:colOff>
      <xdr:row>27</xdr:row>
      <xdr:rowOff>0</xdr:rowOff>
    </xdr:from>
    <xdr:to>
      <xdr:col>0</xdr:col>
      <xdr:colOff>714375</xdr:colOff>
      <xdr:row>32</xdr:row>
      <xdr:rowOff>9525</xdr:rowOff>
    </xdr:to>
    <xdr:sp macro="" textlink="">
      <xdr:nvSpPr>
        <xdr:cNvPr id="106498" name="Line 2"/>
        <xdr:cNvSpPr>
          <a:spLocks noChangeShapeType="1"/>
        </xdr:cNvSpPr>
      </xdr:nvSpPr>
      <xdr:spPr bwMode="auto">
        <a:xfrm>
          <a:off x="9525" y="6772275"/>
          <a:ext cx="704850" cy="1247775"/>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6</xdr:row>
      <xdr:rowOff>95250</xdr:rowOff>
    </xdr:from>
    <xdr:to>
      <xdr:col>2</xdr:col>
      <xdr:colOff>1093304</xdr:colOff>
      <xdr:row>31</xdr:row>
      <xdr:rowOff>28575</xdr:rowOff>
    </xdr:to>
    <xdr:graphicFrame macro="">
      <xdr:nvGraphicFramePr>
        <xdr:cNvPr id="10752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114300</xdr:colOff>
      <xdr:row>6</xdr:row>
      <xdr:rowOff>85725</xdr:rowOff>
    </xdr:from>
    <xdr:to>
      <xdr:col>6</xdr:col>
      <xdr:colOff>16565</xdr:colOff>
      <xdr:row>33</xdr:row>
      <xdr:rowOff>124240</xdr:rowOff>
    </xdr:to>
    <xdr:graphicFrame macro="">
      <xdr:nvGraphicFramePr>
        <xdr:cNvPr id="10752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37</xdr:row>
      <xdr:rowOff>38100</xdr:rowOff>
    </xdr:from>
    <xdr:to>
      <xdr:col>3</xdr:col>
      <xdr:colOff>0</xdr:colOff>
      <xdr:row>66</xdr:row>
      <xdr:rowOff>49696</xdr:rowOff>
    </xdr:to>
    <xdr:graphicFrame macro="">
      <xdr:nvGraphicFramePr>
        <xdr:cNvPr id="10752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228600</xdr:colOff>
      <xdr:row>48</xdr:row>
      <xdr:rowOff>76200</xdr:rowOff>
    </xdr:from>
    <xdr:to>
      <xdr:col>5</xdr:col>
      <xdr:colOff>352425</xdr:colOff>
      <xdr:row>48</xdr:row>
      <xdr:rowOff>142875</xdr:rowOff>
    </xdr:to>
    <xdr:sp macro="" textlink="">
      <xdr:nvSpPr>
        <xdr:cNvPr id="107524" name="Line 6"/>
        <xdr:cNvSpPr>
          <a:spLocks noChangeShapeType="1"/>
        </xdr:cNvSpPr>
      </xdr:nvSpPr>
      <xdr:spPr bwMode="auto">
        <a:xfrm>
          <a:off x="5753100" y="7467600"/>
          <a:ext cx="123825" cy="66675"/>
        </a:xfrm>
        <a:prstGeom prst="line">
          <a:avLst/>
        </a:prstGeom>
        <a:noFill/>
        <a:ln w="6480">
          <a:solidFill>
            <a:srgbClr val="000000"/>
          </a:solidFill>
          <a:miter lim="800000"/>
          <a:headEnd/>
          <a:tailEnd/>
        </a:ln>
      </xdr:spPr>
    </xdr:sp>
    <xdr:clientData/>
  </xdr:twoCellAnchor>
  <xdr:twoCellAnchor>
    <xdr:from>
      <xdr:col>3</xdr:col>
      <xdr:colOff>76200</xdr:colOff>
      <xdr:row>38</xdr:row>
      <xdr:rowOff>0</xdr:rowOff>
    </xdr:from>
    <xdr:to>
      <xdr:col>5</xdr:col>
      <xdr:colOff>1085850</xdr:colOff>
      <xdr:row>66</xdr:row>
      <xdr:rowOff>114300</xdr:rowOff>
    </xdr:to>
    <xdr:graphicFrame macro="">
      <xdr:nvGraphicFramePr>
        <xdr:cNvPr id="10752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273328</xdr:colOff>
      <xdr:row>52</xdr:row>
      <xdr:rowOff>34375</xdr:rowOff>
    </xdr:from>
    <xdr:to>
      <xdr:col>1</xdr:col>
      <xdr:colOff>1018762</xdr:colOff>
      <xdr:row>55</xdr:row>
      <xdr:rowOff>82827</xdr:rowOff>
    </xdr:to>
    <xdr:sp macro="" textlink="">
      <xdr:nvSpPr>
        <xdr:cNvPr id="5360" name="Rectangle 135"/>
        <xdr:cNvSpPr>
          <a:spLocks noChangeArrowheads="1"/>
        </xdr:cNvSpPr>
      </xdr:nvSpPr>
      <xdr:spPr bwMode="auto">
        <a:xfrm>
          <a:off x="1374915" y="7869723"/>
          <a:ext cx="745434" cy="495713"/>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総数</a:t>
          </a:r>
        </a:p>
        <a:p>
          <a:pPr algn="ctr"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13,658</a:t>
          </a:r>
          <a:r>
            <a:rPr lang="ja-JP" altLang="en-US" sz="1100" b="0" i="0" u="none" strike="noStrike" baseline="0">
              <a:solidFill>
                <a:srgbClr val="000000"/>
              </a:solidFill>
              <a:latin typeface="ＭＳ Ｐゴシック"/>
              <a:ea typeface="ＭＳ Ｐゴシック"/>
            </a:rPr>
            <a:t> 台</a:t>
          </a:r>
        </a:p>
      </xdr:txBody>
    </xdr:sp>
    <xdr:clientData/>
  </xdr:twoCellAnchor>
  <xdr:twoCellAnchor>
    <xdr:from>
      <xdr:col>1</xdr:col>
      <xdr:colOff>588064</xdr:colOff>
      <xdr:row>43</xdr:row>
      <xdr:rowOff>108502</xdr:rowOff>
    </xdr:from>
    <xdr:to>
      <xdr:col>1</xdr:col>
      <xdr:colOff>611670</xdr:colOff>
      <xdr:row>46</xdr:row>
      <xdr:rowOff>49696</xdr:rowOff>
    </xdr:to>
    <xdr:sp macro="" textlink="">
      <xdr:nvSpPr>
        <xdr:cNvPr id="107527" name="Line 136"/>
        <xdr:cNvSpPr>
          <a:spLocks noChangeShapeType="1"/>
        </xdr:cNvSpPr>
      </xdr:nvSpPr>
      <xdr:spPr bwMode="auto">
        <a:xfrm flipH="1">
          <a:off x="1689651" y="6585502"/>
          <a:ext cx="23606" cy="405020"/>
        </a:xfrm>
        <a:prstGeom prst="line">
          <a:avLst/>
        </a:prstGeom>
        <a:noFill/>
        <a:ln w="9525">
          <a:solidFill>
            <a:srgbClr val="000000"/>
          </a:solidFill>
          <a:round/>
          <a:headEnd/>
          <a:tailEnd/>
        </a:ln>
      </xdr:spPr>
    </xdr:sp>
    <xdr:clientData/>
  </xdr:twoCellAnchor>
</xdr:wsDr>
</file>

<file path=xl/drawings/drawing3.xml><?xml version="1.0" encoding="utf-8"?>
<c:userShapes xmlns:c="http://schemas.openxmlformats.org/drawingml/2006/chart">
  <cdr:relSizeAnchor xmlns:cdr="http://schemas.openxmlformats.org/drawingml/2006/chartDrawing">
    <cdr:from>
      <cdr:x>0.31984</cdr:x>
      <cdr:y>0.90543</cdr:y>
    </cdr:from>
    <cdr:to>
      <cdr:x>0.31984</cdr:x>
      <cdr:y>0.90543</cdr:y>
    </cdr:to>
    <cdr:sp macro="" textlink="">
      <cdr:nvSpPr>
        <cdr:cNvPr id="6145" name="Text Box 1"/>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6" name="Text Box 2"/>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7" name="Text Box 3"/>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8" name="Text Box 4"/>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9" name="Text Box 5"/>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0" name="Text Box 6"/>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1" name="Text Box 7"/>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2" name="Text Box 8"/>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3" name="Text Box 9"/>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4" name="Text Box 10"/>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4.xml><?xml version="1.0" encoding="utf-8"?>
<c:userShapes xmlns:c="http://schemas.openxmlformats.org/drawingml/2006/chart">
  <cdr:relSizeAnchor xmlns:cdr="http://schemas.openxmlformats.org/drawingml/2006/chartDrawing">
    <cdr:from>
      <cdr:x>0.13171</cdr:x>
      <cdr:y>0.95826</cdr:y>
    </cdr:from>
    <cdr:to>
      <cdr:x>0.13171</cdr:x>
      <cdr:y>0.95826</cdr:y>
    </cdr:to>
    <cdr:sp macro="" textlink="">
      <cdr:nvSpPr>
        <cdr:cNvPr id="7169" name="Text Box 1"/>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0" name="Text Box 2"/>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1" name="Text Box 3"/>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2" name="Text Box 4"/>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5.xml><?xml version="1.0" encoding="utf-8"?>
<c:userShapes xmlns:c="http://schemas.openxmlformats.org/drawingml/2006/chart">
  <cdr:relSizeAnchor xmlns:cdr="http://schemas.openxmlformats.org/drawingml/2006/chartDrawing">
    <cdr:from>
      <cdr:x>0.19549</cdr:x>
      <cdr:y>0.85487</cdr:y>
    </cdr:from>
    <cdr:to>
      <cdr:x>0.19549</cdr:x>
      <cdr:y>0.85487</cdr:y>
    </cdr:to>
    <cdr:sp macro="" textlink="">
      <cdr:nvSpPr>
        <cdr:cNvPr id="8193" name="Text Box 1"/>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0.19549</cdr:x>
      <cdr:y>0.85487</cdr:y>
    </cdr:from>
    <cdr:to>
      <cdr:x>0.19549</cdr:x>
      <cdr:y>0.85487</cdr:y>
    </cdr:to>
    <cdr:sp macro="" textlink="">
      <cdr:nvSpPr>
        <cdr:cNvPr id="8194" name="Text Box 2"/>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0.19549</cdr:x>
      <cdr:y>0.85487</cdr:y>
    </cdr:from>
    <cdr:to>
      <cdr:x>0.19549</cdr:x>
      <cdr:y>0.85487</cdr:y>
    </cdr:to>
    <cdr:sp macro="" textlink="">
      <cdr:nvSpPr>
        <cdr:cNvPr id="8195" name="Text Box 3"/>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6"/>
  <sheetViews>
    <sheetView tabSelected="1" view="pageBreakPreview" zoomScaleNormal="100" zoomScaleSheetLayoutView="100" workbookViewId="0">
      <selection activeCell="P18" sqref="P18"/>
    </sheetView>
  </sheetViews>
  <sheetFormatPr defaultRowHeight="15.95" customHeight="1"/>
  <cols>
    <col min="1" max="1" width="15.7109375" style="2" customWidth="1"/>
    <col min="2" max="2" width="16.28515625" style="2" customWidth="1"/>
    <col min="3" max="14" width="13.7109375" style="2" customWidth="1"/>
    <col min="15" max="15" width="1.5703125" style="2" customWidth="1"/>
    <col min="16" max="16384" width="9.140625" style="2"/>
  </cols>
  <sheetData>
    <row r="1" spans="1:16" ht="20.25" customHeight="1" thickBot="1">
      <c r="D1" s="322" t="s">
        <v>0</v>
      </c>
      <c r="H1" s="2" t="s">
        <v>212</v>
      </c>
      <c r="M1" s="438" t="s">
        <v>1</v>
      </c>
      <c r="N1" s="438"/>
      <c r="O1" s="210"/>
    </row>
    <row r="2" spans="1:16" ht="15" customHeight="1">
      <c r="H2" s="439" t="s">
        <v>199</v>
      </c>
      <c r="I2" s="441" t="s">
        <v>298</v>
      </c>
      <c r="J2" s="441"/>
      <c r="K2" s="441" t="s">
        <v>2</v>
      </c>
      <c r="L2" s="441"/>
      <c r="M2" s="404" t="s">
        <v>3</v>
      </c>
      <c r="N2" s="443"/>
      <c r="O2" s="16"/>
      <c r="P2" s="4"/>
    </row>
    <row r="3" spans="1:16" ht="15" customHeight="1">
      <c r="A3" s="36" t="s">
        <v>4</v>
      </c>
      <c r="H3" s="440"/>
      <c r="I3" s="442"/>
      <c r="J3" s="442"/>
      <c r="K3" s="442"/>
      <c r="L3" s="442"/>
      <c r="M3" s="444"/>
      <c r="N3" s="445"/>
      <c r="O3" s="16"/>
      <c r="P3" s="4"/>
    </row>
    <row r="4" spans="1:16" ht="15" customHeight="1">
      <c r="A4" s="398" t="s">
        <v>5</v>
      </c>
      <c r="B4" s="398"/>
      <c r="C4" s="398"/>
      <c r="D4" s="398"/>
      <c r="E4" s="398"/>
      <c r="F4" s="398"/>
      <c r="G4" s="398"/>
      <c r="H4" s="417" t="s">
        <v>280</v>
      </c>
      <c r="I4" s="435">
        <v>888</v>
      </c>
      <c r="J4" s="436"/>
      <c r="K4" s="435">
        <v>117</v>
      </c>
      <c r="L4" s="436"/>
      <c r="M4" s="435">
        <v>14</v>
      </c>
      <c r="N4" s="437"/>
      <c r="O4" s="16"/>
      <c r="P4" s="4"/>
    </row>
    <row r="5" spans="1:16" ht="15" customHeight="1">
      <c r="A5" s="398" t="s">
        <v>6</v>
      </c>
      <c r="B5" s="398"/>
      <c r="C5" s="398"/>
      <c r="D5" s="398"/>
      <c r="E5" s="398"/>
      <c r="F5" s="398"/>
      <c r="G5" s="398"/>
      <c r="H5" s="418"/>
      <c r="I5" s="410"/>
      <c r="J5" s="411"/>
      <c r="K5" s="410"/>
      <c r="L5" s="411"/>
      <c r="M5" s="410"/>
      <c r="N5" s="419"/>
      <c r="O5" s="16"/>
      <c r="P5" s="4"/>
    </row>
    <row r="6" spans="1:16" ht="15" customHeight="1">
      <c r="A6" s="398" t="s">
        <v>260</v>
      </c>
      <c r="B6" s="398"/>
      <c r="C6" s="398"/>
      <c r="D6" s="398"/>
      <c r="E6" s="398"/>
      <c r="F6" s="398"/>
      <c r="G6" s="398"/>
      <c r="H6" s="417" t="s">
        <v>271</v>
      </c>
      <c r="I6" s="410">
        <v>888</v>
      </c>
      <c r="J6" s="411"/>
      <c r="K6" s="410">
        <v>117</v>
      </c>
      <c r="L6" s="411"/>
      <c r="M6" s="410">
        <v>14</v>
      </c>
      <c r="N6" s="419"/>
      <c r="O6" s="6"/>
      <c r="P6" s="4"/>
    </row>
    <row r="7" spans="1:16" ht="15" customHeight="1">
      <c r="A7" s="398" t="s">
        <v>211</v>
      </c>
      <c r="B7" s="398"/>
      <c r="C7" s="398"/>
      <c r="D7" s="398"/>
      <c r="E7" s="398"/>
      <c r="F7" s="398"/>
      <c r="G7" s="398"/>
      <c r="H7" s="418"/>
      <c r="I7" s="410"/>
      <c r="J7" s="411"/>
      <c r="K7" s="410"/>
      <c r="L7" s="411"/>
      <c r="M7" s="410"/>
      <c r="N7" s="419"/>
      <c r="O7" s="6"/>
      <c r="P7" s="4"/>
    </row>
    <row r="8" spans="1:16" ht="15" customHeight="1">
      <c r="A8" s="398" t="s">
        <v>7</v>
      </c>
      <c r="B8" s="398"/>
      <c r="C8" s="398"/>
      <c r="D8" s="398"/>
      <c r="E8" s="398"/>
      <c r="F8" s="398"/>
      <c r="G8" s="398"/>
      <c r="H8" s="417" t="s">
        <v>272</v>
      </c>
      <c r="I8" s="410">
        <v>888</v>
      </c>
      <c r="J8" s="411"/>
      <c r="K8" s="410">
        <v>118</v>
      </c>
      <c r="L8" s="411"/>
      <c r="M8" s="410">
        <v>15</v>
      </c>
      <c r="N8" s="419"/>
      <c r="O8" s="6"/>
      <c r="P8" s="4"/>
    </row>
    <row r="9" spans="1:16" ht="15" customHeight="1">
      <c r="A9" s="398" t="s">
        <v>8</v>
      </c>
      <c r="B9" s="398"/>
      <c r="C9" s="398"/>
      <c r="D9" s="398"/>
      <c r="E9" s="398"/>
      <c r="F9" s="398"/>
      <c r="G9" s="398"/>
      <c r="H9" s="418"/>
      <c r="I9" s="410"/>
      <c r="J9" s="411"/>
      <c r="K9" s="410"/>
      <c r="L9" s="411"/>
      <c r="M9" s="410"/>
      <c r="N9" s="419"/>
      <c r="O9" s="6"/>
      <c r="P9" s="4"/>
    </row>
    <row r="10" spans="1:16" ht="15" customHeight="1">
      <c r="A10" s="398" t="s">
        <v>9</v>
      </c>
      <c r="B10" s="398"/>
      <c r="C10" s="398"/>
      <c r="D10" s="398"/>
      <c r="E10" s="398"/>
      <c r="F10" s="398"/>
      <c r="G10" s="398"/>
      <c r="H10" s="417" t="s">
        <v>273</v>
      </c>
      <c r="I10" s="392">
        <v>888</v>
      </c>
      <c r="J10" s="393"/>
      <c r="K10" s="392">
        <v>120</v>
      </c>
      <c r="L10" s="393"/>
      <c r="M10" s="449">
        <v>15</v>
      </c>
      <c r="N10" s="450"/>
      <c r="O10" s="6"/>
      <c r="P10" s="4"/>
    </row>
    <row r="11" spans="1:16" ht="15" customHeight="1">
      <c r="A11" s="318"/>
      <c r="B11" s="318"/>
      <c r="C11" s="318"/>
      <c r="D11" s="318"/>
      <c r="E11" s="318"/>
      <c r="F11" s="318"/>
      <c r="G11" s="318"/>
      <c r="H11" s="418"/>
      <c r="I11" s="392"/>
      <c r="J11" s="393"/>
      <c r="K11" s="392"/>
      <c r="L11" s="393"/>
      <c r="M11" s="449"/>
      <c r="N11" s="450"/>
      <c r="O11" s="6"/>
      <c r="P11" s="4"/>
    </row>
    <row r="12" spans="1:16" ht="15" customHeight="1">
      <c r="A12" s="320" t="s">
        <v>10</v>
      </c>
      <c r="B12" s="318"/>
      <c r="C12" s="318"/>
      <c r="D12" s="318"/>
      <c r="E12" s="318"/>
      <c r="F12" s="318"/>
      <c r="G12" s="318"/>
      <c r="H12" s="417" t="s">
        <v>281</v>
      </c>
      <c r="I12" s="394">
        <v>905</v>
      </c>
      <c r="J12" s="430"/>
      <c r="K12" s="394">
        <v>119</v>
      </c>
      <c r="L12" s="430"/>
      <c r="M12" s="394">
        <v>12</v>
      </c>
      <c r="N12" s="395"/>
      <c r="O12" s="6"/>
      <c r="P12" s="4"/>
    </row>
    <row r="13" spans="1:16" ht="15" customHeight="1">
      <c r="A13" s="398" t="s">
        <v>307</v>
      </c>
      <c r="B13" s="398"/>
      <c r="C13" s="398"/>
      <c r="D13" s="398"/>
      <c r="E13" s="398"/>
      <c r="F13" s="398"/>
      <c r="G13" s="398"/>
      <c r="H13" s="418"/>
      <c r="I13" s="394"/>
      <c r="J13" s="430"/>
      <c r="K13" s="394"/>
      <c r="L13" s="430"/>
      <c r="M13" s="394"/>
      <c r="N13" s="395"/>
      <c r="O13" s="6"/>
      <c r="P13" s="4"/>
    </row>
    <row r="14" spans="1:16" ht="15" customHeight="1">
      <c r="A14" s="398" t="s">
        <v>308</v>
      </c>
      <c r="B14" s="398"/>
      <c r="C14" s="398"/>
      <c r="D14" s="398"/>
      <c r="E14" s="398"/>
      <c r="F14" s="398"/>
      <c r="G14" s="398"/>
      <c r="H14" s="420" t="s">
        <v>282</v>
      </c>
      <c r="I14" s="422">
        <v>978</v>
      </c>
      <c r="J14" s="423"/>
      <c r="K14" s="426">
        <v>119</v>
      </c>
      <c r="L14" s="427"/>
      <c r="M14" s="431">
        <v>13</v>
      </c>
      <c r="N14" s="432"/>
      <c r="O14" s="6"/>
      <c r="P14" s="4"/>
    </row>
    <row r="15" spans="1:16" ht="15" customHeight="1" thickBot="1">
      <c r="A15" s="398" t="s">
        <v>313</v>
      </c>
      <c r="B15" s="398"/>
      <c r="C15" s="398"/>
      <c r="D15" s="398"/>
      <c r="E15" s="398"/>
      <c r="F15" s="398"/>
      <c r="G15" s="398"/>
      <c r="H15" s="421"/>
      <c r="I15" s="424"/>
      <c r="J15" s="425"/>
      <c r="K15" s="428"/>
      <c r="L15" s="429"/>
      <c r="M15" s="433"/>
      <c r="N15" s="434"/>
      <c r="O15" s="6"/>
      <c r="P15" s="4"/>
    </row>
    <row r="16" spans="1:16" ht="15" customHeight="1">
      <c r="H16" s="408" t="s">
        <v>301</v>
      </c>
      <c r="I16" s="409"/>
      <c r="J16" s="409"/>
      <c r="K16" s="409"/>
      <c r="M16" s="220"/>
      <c r="N16" s="220" t="s">
        <v>317</v>
      </c>
      <c r="O16" s="6"/>
      <c r="P16" s="4"/>
    </row>
    <row r="17" spans="1:16" ht="15" customHeight="1">
      <c r="A17" s="36" t="s">
        <v>12</v>
      </c>
      <c r="H17" s="16"/>
      <c r="I17" s="221"/>
      <c r="J17" s="220"/>
      <c r="K17" s="220"/>
      <c r="L17" s="220"/>
      <c r="N17" s="220" t="s">
        <v>318</v>
      </c>
      <c r="O17" s="6"/>
      <c r="P17" s="4"/>
    </row>
    <row r="18" spans="1:16" ht="15" customHeight="1">
      <c r="A18" s="398" t="s">
        <v>310</v>
      </c>
      <c r="B18" s="398"/>
      <c r="C18" s="398"/>
      <c r="D18" s="398"/>
      <c r="E18" s="398"/>
      <c r="F18" s="398"/>
      <c r="G18" s="398"/>
      <c r="H18" s="16"/>
      <c r="I18" s="221"/>
      <c r="J18" s="220"/>
      <c r="K18" s="220"/>
      <c r="L18" s="220"/>
      <c r="M18" s="283"/>
      <c r="N18" s="283" t="s">
        <v>316</v>
      </c>
      <c r="O18" s="6"/>
      <c r="P18" s="4"/>
    </row>
    <row r="19" spans="1:16" ht="15" customHeight="1">
      <c r="A19" s="398" t="s">
        <v>314</v>
      </c>
      <c r="B19" s="398"/>
      <c r="C19" s="398"/>
      <c r="D19" s="398"/>
      <c r="E19" s="398"/>
      <c r="F19" s="398"/>
      <c r="G19" s="398"/>
      <c r="H19" s="16"/>
      <c r="I19" s="221"/>
      <c r="J19" s="220"/>
      <c r="K19" s="220"/>
      <c r="L19" s="220"/>
      <c r="M19" s="220"/>
      <c r="N19" s="220"/>
      <c r="O19" s="6"/>
      <c r="P19" s="4"/>
    </row>
    <row r="20" spans="1:16" ht="15" customHeight="1">
      <c r="A20" s="2" t="s">
        <v>305</v>
      </c>
      <c r="M20" s="223"/>
    </row>
    <row r="21" spans="1:16" ht="15" customHeight="1">
      <c r="M21" s="223"/>
    </row>
    <row r="22" spans="1:16" ht="15" customHeight="1" thickBot="1">
      <c r="A22" s="2" t="s">
        <v>315</v>
      </c>
      <c r="M22" s="407" t="s">
        <v>232</v>
      </c>
      <c r="N22" s="407"/>
      <c r="O22" s="210"/>
    </row>
    <row r="23" spans="1:16" ht="30" customHeight="1">
      <c r="A23" s="399" t="s">
        <v>14</v>
      </c>
      <c r="B23" s="400"/>
      <c r="C23" s="400" t="s">
        <v>277</v>
      </c>
      <c r="D23" s="403"/>
      <c r="E23" s="403"/>
      <c r="F23" s="404"/>
      <c r="G23" s="323"/>
      <c r="H23" s="415" t="s">
        <v>278</v>
      </c>
      <c r="I23" s="415"/>
      <c r="J23" s="416"/>
      <c r="K23" s="412" t="s">
        <v>279</v>
      </c>
      <c r="L23" s="413"/>
      <c r="M23" s="413"/>
      <c r="N23" s="414"/>
      <c r="O23" s="16"/>
    </row>
    <row r="24" spans="1:16" ht="30" customHeight="1">
      <c r="A24" s="401"/>
      <c r="B24" s="402"/>
      <c r="C24" s="39" t="s">
        <v>15</v>
      </c>
      <c r="D24" s="317" t="s">
        <v>16</v>
      </c>
      <c r="E24" s="317" t="s">
        <v>17</v>
      </c>
      <c r="F24" s="39" t="s">
        <v>18</v>
      </c>
      <c r="G24" s="67" t="s">
        <v>15</v>
      </c>
      <c r="H24" s="321" t="s">
        <v>19</v>
      </c>
      <c r="I24" s="39" t="s">
        <v>20</v>
      </c>
      <c r="J24" s="67" t="s">
        <v>18</v>
      </c>
      <c r="K24" s="225" t="s">
        <v>15</v>
      </c>
      <c r="L24" s="226" t="s">
        <v>19</v>
      </c>
      <c r="M24" s="226" t="s">
        <v>20</v>
      </c>
      <c r="N24" s="227" t="s">
        <v>18</v>
      </c>
      <c r="O24" s="16"/>
    </row>
    <row r="25" spans="1:16" ht="20.100000000000001" customHeight="1">
      <c r="A25" s="405" t="s">
        <v>200</v>
      </c>
      <c r="B25" s="406"/>
      <c r="C25" s="296">
        <f t="shared" ref="C25:C27" si="0">SUM(D25:F25)</f>
        <v>582</v>
      </c>
      <c r="D25" s="293">
        <v>2</v>
      </c>
      <c r="E25" s="293">
        <v>4</v>
      </c>
      <c r="F25" s="296">
        <v>576</v>
      </c>
      <c r="G25" s="382">
        <f t="shared" ref="G25:G27" si="1">SUM(H25:J25)</f>
        <v>588</v>
      </c>
      <c r="H25" s="293">
        <v>2</v>
      </c>
      <c r="I25" s="314">
        <v>4</v>
      </c>
      <c r="J25" s="293">
        <v>582</v>
      </c>
      <c r="K25" s="296">
        <f t="shared" ref="K25:K32" si="2">SUM(L25:N25)</f>
        <v>593</v>
      </c>
      <c r="L25" s="297">
        <v>2</v>
      </c>
      <c r="M25" s="314" t="s">
        <v>300</v>
      </c>
      <c r="N25" s="330">
        <v>591</v>
      </c>
      <c r="O25" s="49"/>
    </row>
    <row r="26" spans="1:16" ht="20.100000000000001" customHeight="1">
      <c r="A26" s="396" t="s">
        <v>233</v>
      </c>
      <c r="B26" s="397"/>
      <c r="C26" s="293">
        <f t="shared" si="0"/>
        <v>2157325</v>
      </c>
      <c r="D26" s="293">
        <v>486763</v>
      </c>
      <c r="E26" s="293">
        <v>347273</v>
      </c>
      <c r="F26" s="293">
        <v>1323289</v>
      </c>
      <c r="G26" s="383">
        <f>SUM(H26:J26)</f>
        <v>2156212</v>
      </c>
      <c r="H26" s="293">
        <v>486763</v>
      </c>
      <c r="I26" s="314">
        <v>347273</v>
      </c>
      <c r="J26" s="293">
        <v>1322176</v>
      </c>
      <c r="K26" s="293">
        <f t="shared" si="2"/>
        <v>1848201</v>
      </c>
      <c r="L26" s="297">
        <v>486763</v>
      </c>
      <c r="M26" s="314" t="s">
        <v>300</v>
      </c>
      <c r="N26" s="330">
        <v>1361438</v>
      </c>
      <c r="O26" s="4"/>
    </row>
    <row r="27" spans="1:16" ht="20.100000000000001" customHeight="1">
      <c r="A27" s="396" t="s">
        <v>201</v>
      </c>
      <c r="B27" s="397"/>
      <c r="C27" s="293">
        <f t="shared" si="0"/>
        <v>187801</v>
      </c>
      <c r="D27" s="293">
        <v>11986</v>
      </c>
      <c r="E27" s="293">
        <v>20374</v>
      </c>
      <c r="F27" s="293">
        <v>155441</v>
      </c>
      <c r="G27" s="383">
        <f t="shared" si="1"/>
        <v>187880</v>
      </c>
      <c r="H27" s="293">
        <v>11986</v>
      </c>
      <c r="I27" s="314">
        <v>20374</v>
      </c>
      <c r="J27" s="293">
        <v>155520</v>
      </c>
      <c r="K27" s="293">
        <f t="shared" si="2"/>
        <v>169786</v>
      </c>
      <c r="L27" s="297">
        <v>11986</v>
      </c>
      <c r="M27" s="314" t="s">
        <v>300</v>
      </c>
      <c r="N27" s="330">
        <v>157800</v>
      </c>
      <c r="O27" s="4"/>
    </row>
    <row r="28" spans="1:16" ht="20.100000000000001" customHeight="1">
      <c r="A28" s="396" t="s">
        <v>209</v>
      </c>
      <c r="B28" s="397"/>
      <c r="C28" s="293">
        <f>SUM(D28:F28)</f>
        <v>178413</v>
      </c>
      <c r="D28" s="293">
        <v>11986</v>
      </c>
      <c r="E28" s="293">
        <v>17376</v>
      </c>
      <c r="F28" s="293">
        <v>149051</v>
      </c>
      <c r="G28" s="383">
        <f>SUM(H28:J28)</f>
        <v>178533</v>
      </c>
      <c r="H28" s="293">
        <v>11986</v>
      </c>
      <c r="I28" s="314">
        <v>17376</v>
      </c>
      <c r="J28" s="293">
        <v>149171</v>
      </c>
      <c r="K28" s="293">
        <f>SUM(L28:N28)</f>
        <v>162040</v>
      </c>
      <c r="L28" s="297">
        <v>11986</v>
      </c>
      <c r="M28" s="314" t="s">
        <v>300</v>
      </c>
      <c r="N28" s="330">
        <v>150054</v>
      </c>
      <c r="O28" s="4"/>
    </row>
    <row r="29" spans="1:16" ht="20.100000000000001" customHeight="1">
      <c r="A29" s="386" t="s">
        <v>205</v>
      </c>
      <c r="B29" s="387"/>
      <c r="C29" s="294">
        <f t="shared" ref="C29:C32" si="3">SUM(D29:F29)</f>
        <v>602</v>
      </c>
      <c r="D29" s="222">
        <v>0</v>
      </c>
      <c r="E29" s="222">
        <v>0</v>
      </c>
      <c r="F29" s="294">
        <v>602</v>
      </c>
      <c r="G29" s="294">
        <f t="shared" ref="G29:G32" si="4">SUM(H29:J29)</f>
        <v>603</v>
      </c>
      <c r="H29" s="222">
        <v>0</v>
      </c>
      <c r="I29" s="222">
        <v>0</v>
      </c>
      <c r="J29" s="294">
        <v>603</v>
      </c>
      <c r="K29" s="293">
        <f t="shared" si="2"/>
        <v>603</v>
      </c>
      <c r="L29" s="298">
        <v>0</v>
      </c>
      <c r="M29" s="284" t="s">
        <v>300</v>
      </c>
      <c r="N29" s="331">
        <v>603</v>
      </c>
      <c r="O29" s="4"/>
    </row>
    <row r="30" spans="1:16" ht="20.100000000000001" customHeight="1">
      <c r="A30" s="388" t="s">
        <v>234</v>
      </c>
      <c r="B30" s="389"/>
      <c r="C30" s="294">
        <f t="shared" si="3"/>
        <v>1124</v>
      </c>
      <c r="D30" s="294">
        <v>128</v>
      </c>
      <c r="E30" s="222">
        <v>0</v>
      </c>
      <c r="F30" s="294">
        <v>996</v>
      </c>
      <c r="G30" s="294">
        <f t="shared" si="4"/>
        <v>1125</v>
      </c>
      <c r="H30" s="294">
        <v>128</v>
      </c>
      <c r="I30" s="222">
        <v>0</v>
      </c>
      <c r="J30" s="294">
        <v>997</v>
      </c>
      <c r="K30" s="293">
        <f t="shared" si="2"/>
        <v>1128</v>
      </c>
      <c r="L30" s="299">
        <v>128</v>
      </c>
      <c r="M30" s="284" t="s">
        <v>300</v>
      </c>
      <c r="N30" s="331">
        <v>1000</v>
      </c>
      <c r="O30" s="4"/>
    </row>
    <row r="31" spans="1:16" ht="20.100000000000001" customHeight="1">
      <c r="A31" s="386" t="s">
        <v>206</v>
      </c>
      <c r="B31" s="387"/>
      <c r="C31" s="294">
        <f t="shared" si="3"/>
        <v>42474</v>
      </c>
      <c r="D31" s="222">
        <v>0</v>
      </c>
      <c r="E31" s="222">
        <v>294</v>
      </c>
      <c r="F31" s="294">
        <v>42180</v>
      </c>
      <c r="G31" s="384">
        <f t="shared" si="4"/>
        <v>42474</v>
      </c>
      <c r="H31" s="222">
        <v>0</v>
      </c>
      <c r="I31" s="284">
        <v>294</v>
      </c>
      <c r="J31" s="294">
        <v>42180</v>
      </c>
      <c r="K31" s="293">
        <f t="shared" si="2"/>
        <v>41804</v>
      </c>
      <c r="L31" s="298">
        <v>0</v>
      </c>
      <c r="M31" s="284" t="s">
        <v>300</v>
      </c>
      <c r="N31" s="331">
        <v>41804</v>
      </c>
      <c r="O31" s="4"/>
    </row>
    <row r="32" spans="1:16" ht="20.100000000000001" customHeight="1">
      <c r="A32" s="386" t="s">
        <v>207</v>
      </c>
      <c r="B32" s="387"/>
      <c r="C32" s="294">
        <f t="shared" si="3"/>
        <v>134213</v>
      </c>
      <c r="D32" s="294">
        <v>11858</v>
      </c>
      <c r="E32" s="294">
        <v>17082</v>
      </c>
      <c r="F32" s="294">
        <v>105273</v>
      </c>
      <c r="G32" s="384">
        <f t="shared" si="4"/>
        <v>134331</v>
      </c>
      <c r="H32" s="294">
        <v>11858</v>
      </c>
      <c r="I32" s="284">
        <v>17082</v>
      </c>
      <c r="J32" s="294">
        <v>105391</v>
      </c>
      <c r="K32" s="293">
        <f t="shared" si="2"/>
        <v>118505</v>
      </c>
      <c r="L32" s="299">
        <v>11858</v>
      </c>
      <c r="M32" s="284" t="s">
        <v>300</v>
      </c>
      <c r="N32" s="331">
        <v>106647</v>
      </c>
      <c r="O32" s="4"/>
    </row>
    <row r="33" spans="1:17" ht="20.100000000000001" customHeight="1">
      <c r="A33" s="390" t="s">
        <v>208</v>
      </c>
      <c r="B33" s="391"/>
      <c r="C33" s="35">
        <f>ROUND(SUM(D33:F33)/3,2)</f>
        <v>99.87</v>
      </c>
      <c r="D33" s="35">
        <v>100</v>
      </c>
      <c r="E33" s="35">
        <v>100</v>
      </c>
      <c r="F33" s="35">
        <v>99.6</v>
      </c>
      <c r="G33" s="385">
        <f>ROUND(SUM(H33:J33)/3,2)</f>
        <v>99.87</v>
      </c>
      <c r="H33" s="35">
        <v>100</v>
      </c>
      <c r="I33" s="35">
        <v>100</v>
      </c>
      <c r="J33" s="35">
        <v>99.6</v>
      </c>
      <c r="K33" s="246">
        <f>ROUND(SUM(L33:N33)/2,2)</f>
        <v>99.8</v>
      </c>
      <c r="L33" s="300">
        <v>100</v>
      </c>
      <c r="M33" s="284" t="s">
        <v>300</v>
      </c>
      <c r="N33" s="332">
        <v>99.6</v>
      </c>
      <c r="O33" s="50"/>
    </row>
    <row r="34" spans="1:17" ht="20.100000000000001" customHeight="1">
      <c r="A34" s="324" t="s">
        <v>21</v>
      </c>
      <c r="B34" s="325" t="s">
        <v>22</v>
      </c>
      <c r="C34" s="294">
        <f>SUM(D34:F34)</f>
        <v>51</v>
      </c>
      <c r="D34" s="294">
        <v>10</v>
      </c>
      <c r="E34" s="294">
        <v>11</v>
      </c>
      <c r="F34" s="294">
        <v>30</v>
      </c>
      <c r="G34" s="384">
        <f>SUM(H34:J34)</f>
        <v>50</v>
      </c>
      <c r="H34" s="294">
        <v>10</v>
      </c>
      <c r="I34" s="284">
        <v>11</v>
      </c>
      <c r="J34" s="294">
        <v>29</v>
      </c>
      <c r="K34" s="293">
        <f>SUM(L34:N34)</f>
        <v>40</v>
      </c>
      <c r="L34" s="299">
        <v>10</v>
      </c>
      <c r="M34" s="284" t="s">
        <v>300</v>
      </c>
      <c r="N34" s="331">
        <v>30</v>
      </c>
      <c r="O34" s="4"/>
    </row>
    <row r="35" spans="1:17" ht="20.100000000000001" customHeight="1">
      <c r="A35" s="326"/>
      <c r="B35" s="327" t="s">
        <v>23</v>
      </c>
      <c r="C35" s="294">
        <f t="shared" ref="C35:C41" si="5">SUM(D35:F35)</f>
        <v>2099</v>
      </c>
      <c r="D35" s="294">
        <v>669</v>
      </c>
      <c r="E35" s="294">
        <v>836</v>
      </c>
      <c r="F35" s="294">
        <v>594</v>
      </c>
      <c r="G35" s="384">
        <f t="shared" ref="G35:G41" si="6">SUM(H35:J35)</f>
        <v>2095</v>
      </c>
      <c r="H35" s="294">
        <v>669</v>
      </c>
      <c r="I35" s="284">
        <v>836</v>
      </c>
      <c r="J35" s="294">
        <v>590</v>
      </c>
      <c r="K35" s="293">
        <f t="shared" ref="K35:K41" si="7">SUM(L35:N35)</f>
        <v>1274</v>
      </c>
      <c r="L35" s="299">
        <v>669</v>
      </c>
      <c r="M35" s="284" t="s">
        <v>300</v>
      </c>
      <c r="N35" s="331">
        <v>605</v>
      </c>
      <c r="O35" s="4"/>
      <c r="Q35" s="2" t="s">
        <v>204</v>
      </c>
    </row>
    <row r="36" spans="1:17" ht="20.100000000000001" customHeight="1">
      <c r="A36" s="328" t="s">
        <v>24</v>
      </c>
      <c r="B36" s="325" t="s">
        <v>22</v>
      </c>
      <c r="C36" s="294">
        <f t="shared" si="5"/>
        <v>40</v>
      </c>
      <c r="D36" s="294">
        <v>10</v>
      </c>
      <c r="E36" s="222">
        <v>0</v>
      </c>
      <c r="F36" s="294">
        <v>30</v>
      </c>
      <c r="G36" s="384">
        <f t="shared" si="6"/>
        <v>50</v>
      </c>
      <c r="H36" s="294">
        <v>10</v>
      </c>
      <c r="I36" s="222">
        <v>11</v>
      </c>
      <c r="J36" s="294">
        <v>29</v>
      </c>
      <c r="K36" s="293">
        <f t="shared" si="7"/>
        <v>40</v>
      </c>
      <c r="L36" s="299">
        <v>10</v>
      </c>
      <c r="M36" s="284" t="s">
        <v>300</v>
      </c>
      <c r="N36" s="331">
        <v>30</v>
      </c>
      <c r="O36" s="4"/>
      <c r="Q36" s="2">
        <v>149051</v>
      </c>
    </row>
    <row r="37" spans="1:17" ht="20.100000000000001" customHeight="1">
      <c r="A37" s="326"/>
      <c r="B37" s="327" t="s">
        <v>23</v>
      </c>
      <c r="C37" s="294">
        <f t="shared" si="5"/>
        <v>1263</v>
      </c>
      <c r="D37" s="294">
        <v>669</v>
      </c>
      <c r="E37" s="222">
        <v>0</v>
      </c>
      <c r="F37" s="294">
        <v>594</v>
      </c>
      <c r="G37" s="384">
        <f t="shared" si="6"/>
        <v>2095</v>
      </c>
      <c r="H37" s="294">
        <v>669</v>
      </c>
      <c r="I37" s="222">
        <v>836</v>
      </c>
      <c r="J37" s="294">
        <v>590</v>
      </c>
      <c r="K37" s="293">
        <f t="shared" si="7"/>
        <v>1274</v>
      </c>
      <c r="L37" s="299">
        <v>669</v>
      </c>
      <c r="M37" s="284" t="s">
        <v>300</v>
      </c>
      <c r="N37" s="331">
        <v>605</v>
      </c>
      <c r="O37" s="4"/>
    </row>
    <row r="38" spans="1:17" ht="20.100000000000001" customHeight="1">
      <c r="A38" s="328" t="s">
        <v>25</v>
      </c>
      <c r="B38" s="325" t="s">
        <v>22</v>
      </c>
      <c r="C38" s="222">
        <f t="shared" si="5"/>
        <v>0</v>
      </c>
      <c r="D38" s="222">
        <v>0</v>
      </c>
      <c r="E38" s="222">
        <v>0</v>
      </c>
      <c r="F38" s="222">
        <v>0</v>
      </c>
      <c r="G38" s="222">
        <f t="shared" si="6"/>
        <v>0</v>
      </c>
      <c r="H38" s="222">
        <v>0</v>
      </c>
      <c r="I38" s="222">
        <v>0</v>
      </c>
      <c r="J38" s="222">
        <v>0</v>
      </c>
      <c r="K38" s="247">
        <f t="shared" si="7"/>
        <v>0</v>
      </c>
      <c r="L38" s="298">
        <v>0</v>
      </c>
      <c r="M38" s="284" t="s">
        <v>300</v>
      </c>
      <c r="N38" s="333">
        <v>0</v>
      </c>
      <c r="O38" s="220"/>
    </row>
    <row r="39" spans="1:17" ht="20.100000000000001" customHeight="1">
      <c r="A39" s="326"/>
      <c r="B39" s="327" t="s">
        <v>23</v>
      </c>
      <c r="C39" s="222">
        <f t="shared" si="5"/>
        <v>0</v>
      </c>
      <c r="D39" s="222">
        <v>0</v>
      </c>
      <c r="E39" s="222">
        <v>0</v>
      </c>
      <c r="F39" s="222">
        <v>0</v>
      </c>
      <c r="G39" s="222">
        <f t="shared" si="6"/>
        <v>0</v>
      </c>
      <c r="H39" s="222">
        <v>0</v>
      </c>
      <c r="I39" s="222">
        <v>0</v>
      </c>
      <c r="J39" s="222">
        <v>0</v>
      </c>
      <c r="K39" s="247">
        <f t="shared" si="7"/>
        <v>0</v>
      </c>
      <c r="L39" s="298">
        <v>0</v>
      </c>
      <c r="M39" s="284" t="s">
        <v>300</v>
      </c>
      <c r="N39" s="333">
        <v>0</v>
      </c>
      <c r="O39" s="220"/>
    </row>
    <row r="40" spans="1:17" ht="20.100000000000001" customHeight="1">
      <c r="A40" s="328" t="s">
        <v>26</v>
      </c>
      <c r="B40" s="325" t="s">
        <v>22</v>
      </c>
      <c r="C40" s="294">
        <f t="shared" si="5"/>
        <v>2</v>
      </c>
      <c r="D40" s="222">
        <v>2</v>
      </c>
      <c r="E40" s="222">
        <v>0</v>
      </c>
      <c r="F40" s="222">
        <v>0</v>
      </c>
      <c r="G40" s="294">
        <f t="shared" si="6"/>
        <v>2</v>
      </c>
      <c r="H40" s="222">
        <v>2</v>
      </c>
      <c r="I40" s="222">
        <v>0</v>
      </c>
      <c r="J40" s="222">
        <v>0</v>
      </c>
      <c r="K40" s="293">
        <f t="shared" si="7"/>
        <v>2</v>
      </c>
      <c r="L40" s="298">
        <v>2</v>
      </c>
      <c r="M40" s="284" t="s">
        <v>300</v>
      </c>
      <c r="N40" s="333">
        <v>0</v>
      </c>
      <c r="O40" s="220"/>
    </row>
    <row r="41" spans="1:17" ht="20.100000000000001" customHeight="1" thickBot="1">
      <c r="A41" s="329" t="s">
        <v>27</v>
      </c>
      <c r="B41" s="278" t="s">
        <v>23</v>
      </c>
      <c r="C41" s="295">
        <f t="shared" si="5"/>
        <v>228</v>
      </c>
      <c r="D41" s="224">
        <v>228</v>
      </c>
      <c r="E41" s="224">
        <v>0</v>
      </c>
      <c r="F41" s="224">
        <v>0</v>
      </c>
      <c r="G41" s="295">
        <f t="shared" si="6"/>
        <v>228</v>
      </c>
      <c r="H41" s="224">
        <v>228</v>
      </c>
      <c r="I41" s="224">
        <v>0</v>
      </c>
      <c r="J41" s="224">
        <v>0</v>
      </c>
      <c r="K41" s="248">
        <f t="shared" si="7"/>
        <v>228</v>
      </c>
      <c r="L41" s="301">
        <v>228</v>
      </c>
      <c r="M41" s="284" t="s">
        <v>300</v>
      </c>
      <c r="N41" s="334">
        <v>0</v>
      </c>
      <c r="O41" s="220"/>
    </row>
    <row r="42" spans="1:17" ht="15" customHeight="1">
      <c r="A42" s="2" t="s">
        <v>268</v>
      </c>
      <c r="H42" s="242"/>
      <c r="M42" s="215"/>
      <c r="N42" s="335" t="s">
        <v>319</v>
      </c>
      <c r="O42" s="210"/>
    </row>
    <row r="43" spans="1:17" ht="15" customHeight="1">
      <c r="A43" s="2" t="s">
        <v>269</v>
      </c>
      <c r="H43" s="242"/>
      <c r="I43" s="37"/>
      <c r="J43" s="37"/>
      <c r="K43" s="37"/>
      <c r="N43" s="316" t="s">
        <v>274</v>
      </c>
      <c r="O43" s="210"/>
    </row>
    <row r="44" spans="1:17" ht="15" customHeight="1">
      <c r="A44" s="2" t="s">
        <v>270</v>
      </c>
      <c r="H44" s="242"/>
      <c r="N44" s="316" t="s">
        <v>292</v>
      </c>
      <c r="O44" s="210"/>
    </row>
    <row r="45" spans="1:17" ht="15.95" customHeight="1">
      <c r="A45" s="2" t="s">
        <v>306</v>
      </c>
      <c r="H45" s="242"/>
    </row>
    <row r="46" spans="1:17" ht="15.95" customHeight="1">
      <c r="A46" s="242"/>
    </row>
  </sheetData>
  <sheetProtection selectLockedCells="1" selectUnlockedCells="1"/>
  <mergeCells count="56">
    <mergeCell ref="M4:N5"/>
    <mergeCell ref="M1:N1"/>
    <mergeCell ref="H2:H3"/>
    <mergeCell ref="I2:J3"/>
    <mergeCell ref="K2:L3"/>
    <mergeCell ref="M2:N3"/>
    <mergeCell ref="A4:G4"/>
    <mergeCell ref="H4:H5"/>
    <mergeCell ref="A5:G5"/>
    <mergeCell ref="K12:L13"/>
    <mergeCell ref="A13:G13"/>
    <mergeCell ref="A8:G8"/>
    <mergeCell ref="H8:H9"/>
    <mergeCell ref="I8:J9"/>
    <mergeCell ref="H6:H7"/>
    <mergeCell ref="I6:J7"/>
    <mergeCell ref="A7:G7"/>
    <mergeCell ref="A6:G6"/>
    <mergeCell ref="I4:J5"/>
    <mergeCell ref="K4:L5"/>
    <mergeCell ref="A10:G10"/>
    <mergeCell ref="H10:H11"/>
    <mergeCell ref="A9:G9"/>
    <mergeCell ref="K6:L7"/>
    <mergeCell ref="K23:N23"/>
    <mergeCell ref="H23:J23"/>
    <mergeCell ref="A14:G14"/>
    <mergeCell ref="H12:H13"/>
    <mergeCell ref="M8:N9"/>
    <mergeCell ref="H14:H15"/>
    <mergeCell ref="I14:J15"/>
    <mergeCell ref="K14:L15"/>
    <mergeCell ref="K8:L9"/>
    <mergeCell ref="I12:J13"/>
    <mergeCell ref="M6:N7"/>
    <mergeCell ref="M14:N15"/>
    <mergeCell ref="A15:G15"/>
    <mergeCell ref="I10:J11"/>
    <mergeCell ref="K10:L11"/>
    <mergeCell ref="M10:N11"/>
    <mergeCell ref="M12:N13"/>
    <mergeCell ref="A28:B28"/>
    <mergeCell ref="A18:G18"/>
    <mergeCell ref="A19:G19"/>
    <mergeCell ref="A23:B24"/>
    <mergeCell ref="C23:F23"/>
    <mergeCell ref="A25:B25"/>
    <mergeCell ref="A26:B26"/>
    <mergeCell ref="A27:B27"/>
    <mergeCell ref="M22:N22"/>
    <mergeCell ref="H16:K16"/>
    <mergeCell ref="A29:B29"/>
    <mergeCell ref="A32:B32"/>
    <mergeCell ref="A30:B30"/>
    <mergeCell ref="A31:B31"/>
    <mergeCell ref="A33:B33"/>
  </mergeCells>
  <phoneticPr fontId="7"/>
  <printOptions horizontalCentered="1"/>
  <pageMargins left="0.59055118110236227" right="0.59055118110236227" top="0.59055118110236227" bottom="0.59055118110236227" header="0.39370078740157483" footer="0.39370078740157483"/>
  <pageSetup paperSize="9" firstPageNumber="102" orientation="portrait" useFirstPageNumber="1" verticalDpi="300" r:id="rId1"/>
  <headerFooter scaleWithDoc="0" alignWithMargins="0">
    <oddHeader>&amp;L道路、交通及び通信</oddHeader>
    <oddFooter>&amp;C&amp;12&amp;A</oddFooter>
  </headerFooter>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6"/>
  <sheetViews>
    <sheetView view="pageBreakPreview" zoomScaleNormal="100" zoomScaleSheetLayoutView="100" workbookViewId="0">
      <pane xSplit="2" topLeftCell="C1" activePane="topRight" state="frozen"/>
      <selection activeCell="A28" sqref="A28"/>
      <selection pane="topRight" activeCell="M10" sqref="M10:N11"/>
    </sheetView>
  </sheetViews>
  <sheetFormatPr defaultRowHeight="15.95" customHeight="1"/>
  <cols>
    <col min="1" max="1" width="15.7109375" style="2" customWidth="1"/>
    <col min="2" max="2" width="16.28515625" style="2" customWidth="1"/>
    <col min="3" max="14" width="13.7109375" style="2" customWidth="1"/>
    <col min="15" max="15" width="1.5703125" style="2" customWidth="1"/>
    <col min="16" max="16384" width="9.140625" style="2"/>
  </cols>
  <sheetData>
    <row r="1" spans="1:16" ht="20.25" customHeight="1" thickBot="1">
      <c r="D1" s="322" t="s">
        <v>0</v>
      </c>
      <c r="H1" s="2" t="s">
        <v>212</v>
      </c>
      <c r="M1" s="438" t="s">
        <v>1</v>
      </c>
      <c r="N1" s="438"/>
      <c r="O1" s="210"/>
    </row>
    <row r="2" spans="1:16" ht="15" customHeight="1">
      <c r="H2" s="439" t="s">
        <v>199</v>
      </c>
      <c r="I2" s="441" t="s">
        <v>299</v>
      </c>
      <c r="J2" s="441"/>
      <c r="K2" s="441" t="s">
        <v>2</v>
      </c>
      <c r="L2" s="441"/>
      <c r="M2" s="404" t="s">
        <v>3</v>
      </c>
      <c r="N2" s="443"/>
      <c r="O2" s="16"/>
      <c r="P2" s="287"/>
    </row>
    <row r="3" spans="1:16" ht="15" customHeight="1">
      <c r="A3" s="36" t="s">
        <v>4</v>
      </c>
      <c r="H3" s="440"/>
      <c r="I3" s="442"/>
      <c r="J3" s="442"/>
      <c r="K3" s="442"/>
      <c r="L3" s="442"/>
      <c r="M3" s="444"/>
      <c r="N3" s="445"/>
      <c r="O3" s="16"/>
      <c r="P3" s="287"/>
    </row>
    <row r="4" spans="1:16" ht="15" customHeight="1">
      <c r="A4" s="398" t="s">
        <v>5</v>
      </c>
      <c r="B4" s="398"/>
      <c r="C4" s="398"/>
      <c r="D4" s="398"/>
      <c r="E4" s="398"/>
      <c r="F4" s="398"/>
      <c r="G4" s="398"/>
      <c r="H4" s="417" t="s">
        <v>280</v>
      </c>
      <c r="I4" s="435">
        <v>888</v>
      </c>
      <c r="J4" s="436"/>
      <c r="K4" s="435">
        <v>117</v>
      </c>
      <c r="L4" s="436"/>
      <c r="M4" s="435">
        <v>14</v>
      </c>
      <c r="N4" s="437"/>
      <c r="O4" s="16"/>
      <c r="P4" s="287"/>
    </row>
    <row r="5" spans="1:16" ht="15" customHeight="1">
      <c r="A5" s="398" t="s">
        <v>6</v>
      </c>
      <c r="B5" s="398"/>
      <c r="C5" s="398"/>
      <c r="D5" s="398"/>
      <c r="E5" s="398"/>
      <c r="F5" s="398"/>
      <c r="G5" s="398"/>
      <c r="H5" s="418"/>
      <c r="I5" s="410"/>
      <c r="J5" s="411"/>
      <c r="K5" s="410"/>
      <c r="L5" s="411"/>
      <c r="M5" s="410"/>
      <c r="N5" s="419"/>
      <c r="O5" s="16"/>
      <c r="P5" s="287"/>
    </row>
    <row r="6" spans="1:16" ht="15" customHeight="1">
      <c r="A6" s="398" t="s">
        <v>260</v>
      </c>
      <c r="B6" s="398"/>
      <c r="C6" s="398"/>
      <c r="D6" s="398"/>
      <c r="E6" s="398"/>
      <c r="F6" s="398"/>
      <c r="G6" s="398"/>
      <c r="H6" s="417" t="s">
        <v>271</v>
      </c>
      <c r="I6" s="410">
        <v>888</v>
      </c>
      <c r="J6" s="411"/>
      <c r="K6" s="410">
        <v>117</v>
      </c>
      <c r="L6" s="411"/>
      <c r="M6" s="410">
        <v>14</v>
      </c>
      <c r="N6" s="419"/>
      <c r="O6" s="6"/>
      <c r="P6" s="287"/>
    </row>
    <row r="7" spans="1:16" ht="15" customHeight="1">
      <c r="A7" s="398" t="s">
        <v>211</v>
      </c>
      <c r="B7" s="398"/>
      <c r="C7" s="398"/>
      <c r="D7" s="398"/>
      <c r="E7" s="398"/>
      <c r="F7" s="398"/>
      <c r="G7" s="398"/>
      <c r="H7" s="418"/>
      <c r="I7" s="410"/>
      <c r="J7" s="411"/>
      <c r="K7" s="410"/>
      <c r="L7" s="411"/>
      <c r="M7" s="410"/>
      <c r="N7" s="419"/>
      <c r="O7" s="6"/>
      <c r="P7" s="287"/>
    </row>
    <row r="8" spans="1:16" ht="15" customHeight="1">
      <c r="A8" s="398" t="s">
        <v>7</v>
      </c>
      <c r="B8" s="398"/>
      <c r="C8" s="398"/>
      <c r="D8" s="398"/>
      <c r="E8" s="398"/>
      <c r="F8" s="398"/>
      <c r="G8" s="398"/>
      <c r="H8" s="417" t="s">
        <v>272</v>
      </c>
      <c r="I8" s="410">
        <v>888</v>
      </c>
      <c r="J8" s="411"/>
      <c r="K8" s="410">
        <v>118</v>
      </c>
      <c r="L8" s="411"/>
      <c r="M8" s="410">
        <v>15</v>
      </c>
      <c r="N8" s="419"/>
      <c r="O8" s="6"/>
      <c r="P8" s="287"/>
    </row>
    <row r="9" spans="1:16" ht="15" customHeight="1">
      <c r="A9" s="398" t="s">
        <v>8</v>
      </c>
      <c r="B9" s="398"/>
      <c r="C9" s="398"/>
      <c r="D9" s="398"/>
      <c r="E9" s="398"/>
      <c r="F9" s="398"/>
      <c r="G9" s="398"/>
      <c r="H9" s="418"/>
      <c r="I9" s="410"/>
      <c r="J9" s="411"/>
      <c r="K9" s="410"/>
      <c r="L9" s="411"/>
      <c r="M9" s="410"/>
      <c r="N9" s="419"/>
      <c r="O9" s="6"/>
      <c r="P9" s="287"/>
    </row>
    <row r="10" spans="1:16" ht="15" customHeight="1">
      <c r="A10" s="398" t="s">
        <v>9</v>
      </c>
      <c r="B10" s="398"/>
      <c r="C10" s="398"/>
      <c r="D10" s="398"/>
      <c r="E10" s="398"/>
      <c r="F10" s="398"/>
      <c r="G10" s="398"/>
      <c r="H10" s="417" t="s">
        <v>273</v>
      </c>
      <c r="I10" s="447">
        <v>888</v>
      </c>
      <c r="J10" s="448"/>
      <c r="K10" s="447">
        <v>120</v>
      </c>
      <c r="L10" s="448"/>
      <c r="M10" s="449">
        <v>15</v>
      </c>
      <c r="N10" s="450"/>
      <c r="O10" s="6"/>
      <c r="P10" s="287"/>
    </row>
    <row r="11" spans="1:16" ht="15" customHeight="1">
      <c r="A11" s="318"/>
      <c r="B11" s="318"/>
      <c r="C11" s="318"/>
      <c r="D11" s="318"/>
      <c r="E11" s="318"/>
      <c r="F11" s="318"/>
      <c r="G11" s="318"/>
      <c r="H11" s="418"/>
      <c r="I11" s="447"/>
      <c r="J11" s="448"/>
      <c r="K11" s="447"/>
      <c r="L11" s="448"/>
      <c r="M11" s="449"/>
      <c r="N11" s="450"/>
      <c r="O11" s="6"/>
      <c r="P11" s="287"/>
    </row>
    <row r="12" spans="1:16" ht="15" customHeight="1">
      <c r="A12" s="320" t="s">
        <v>10</v>
      </c>
      <c r="B12" s="318"/>
      <c r="C12" s="318"/>
      <c r="D12" s="318"/>
      <c r="E12" s="318"/>
      <c r="F12" s="318"/>
      <c r="G12" s="318"/>
      <c r="H12" s="417" t="s">
        <v>281</v>
      </c>
      <c r="I12" s="394">
        <v>905</v>
      </c>
      <c r="J12" s="430"/>
      <c r="K12" s="394">
        <v>119</v>
      </c>
      <c r="L12" s="430"/>
      <c r="M12" s="394">
        <v>12</v>
      </c>
      <c r="N12" s="395"/>
      <c r="O12" s="6"/>
      <c r="P12" s="287"/>
    </row>
    <row r="13" spans="1:16" ht="15" customHeight="1">
      <c r="A13" s="398" t="s">
        <v>307</v>
      </c>
      <c r="B13" s="398"/>
      <c r="C13" s="398"/>
      <c r="D13" s="398"/>
      <c r="E13" s="398"/>
      <c r="F13" s="398"/>
      <c r="G13" s="398"/>
      <c r="H13" s="418"/>
      <c r="I13" s="394"/>
      <c r="J13" s="430"/>
      <c r="K13" s="394"/>
      <c r="L13" s="430"/>
      <c r="M13" s="394"/>
      <c r="N13" s="395"/>
      <c r="O13" s="6"/>
      <c r="P13" s="287"/>
    </row>
    <row r="14" spans="1:16" ht="15" customHeight="1">
      <c r="A14" s="398" t="s">
        <v>308</v>
      </c>
      <c r="B14" s="398"/>
      <c r="C14" s="398"/>
      <c r="D14" s="398"/>
      <c r="E14" s="398"/>
      <c r="F14" s="398"/>
      <c r="G14" s="398"/>
      <c r="H14" s="451" t="s">
        <v>282</v>
      </c>
      <c r="I14" s="426">
        <v>978</v>
      </c>
      <c r="J14" s="427"/>
      <c r="K14" s="426">
        <v>119</v>
      </c>
      <c r="L14" s="427"/>
      <c r="M14" s="426">
        <v>13</v>
      </c>
      <c r="N14" s="432"/>
      <c r="O14" s="6"/>
      <c r="P14" s="446"/>
    </row>
    <row r="15" spans="1:16" ht="15" customHeight="1" thickBot="1">
      <c r="A15" s="398" t="s">
        <v>309</v>
      </c>
      <c r="B15" s="398"/>
      <c r="C15" s="398"/>
      <c r="D15" s="398"/>
      <c r="E15" s="398"/>
      <c r="F15" s="398"/>
      <c r="G15" s="398"/>
      <c r="H15" s="452"/>
      <c r="I15" s="428"/>
      <c r="J15" s="429"/>
      <c r="K15" s="428"/>
      <c r="L15" s="429"/>
      <c r="M15" s="428"/>
      <c r="N15" s="434"/>
      <c r="O15" s="6"/>
      <c r="P15" s="446"/>
    </row>
    <row r="16" spans="1:16" ht="15" customHeight="1">
      <c r="H16" s="408" t="s">
        <v>301</v>
      </c>
      <c r="I16" s="409"/>
      <c r="J16" s="409"/>
      <c r="K16" s="409"/>
      <c r="M16" s="220"/>
      <c r="N16" s="220" t="s">
        <v>11</v>
      </c>
      <c r="O16" s="6"/>
      <c r="P16" s="287"/>
    </row>
    <row r="17" spans="1:16" ht="15" customHeight="1">
      <c r="A17" s="36" t="s">
        <v>12</v>
      </c>
      <c r="H17" s="16"/>
      <c r="I17" s="221"/>
      <c r="J17" s="220"/>
      <c r="K17" s="220"/>
      <c r="L17" s="220"/>
      <c r="N17" s="220" t="s">
        <v>13</v>
      </c>
      <c r="O17" s="6"/>
      <c r="P17" s="287"/>
    </row>
    <row r="18" spans="1:16" ht="15" customHeight="1">
      <c r="A18" s="398" t="s">
        <v>310</v>
      </c>
      <c r="B18" s="398"/>
      <c r="C18" s="398"/>
      <c r="D18" s="398"/>
      <c r="E18" s="398"/>
      <c r="F18" s="398"/>
      <c r="G18" s="398"/>
      <c r="H18" s="16"/>
      <c r="I18" s="221"/>
      <c r="J18" s="220"/>
      <c r="K18" s="220"/>
      <c r="L18" s="220"/>
      <c r="M18" s="283"/>
      <c r="N18" s="283" t="s">
        <v>274</v>
      </c>
      <c r="O18" s="6"/>
      <c r="P18" s="287"/>
    </row>
    <row r="19" spans="1:16" ht="15" customHeight="1">
      <c r="A19" s="398" t="s">
        <v>311</v>
      </c>
      <c r="B19" s="398"/>
      <c r="C19" s="398"/>
      <c r="D19" s="398"/>
      <c r="E19" s="398"/>
      <c r="F19" s="398"/>
      <c r="G19" s="398"/>
      <c r="H19" s="16"/>
      <c r="I19" s="221"/>
      <c r="J19" s="220"/>
      <c r="K19" s="220"/>
      <c r="L19" s="220"/>
      <c r="M19" s="313"/>
      <c r="N19" s="316" t="s">
        <v>302</v>
      </c>
      <c r="O19" s="6"/>
      <c r="P19" s="287"/>
    </row>
    <row r="20" spans="1:16" ht="15" customHeight="1">
      <c r="A20" s="2" t="s">
        <v>305</v>
      </c>
      <c r="M20" s="223"/>
    </row>
    <row r="21" spans="1:16" ht="15" customHeight="1">
      <c r="M21" s="223"/>
    </row>
    <row r="22" spans="1:16" ht="15" customHeight="1" thickBot="1">
      <c r="A22" s="2" t="s">
        <v>312</v>
      </c>
      <c r="M22" s="407" t="s">
        <v>232</v>
      </c>
      <c r="N22" s="407"/>
      <c r="O22" s="210"/>
    </row>
    <row r="23" spans="1:16" ht="30" customHeight="1">
      <c r="A23" s="399" t="s">
        <v>14</v>
      </c>
      <c r="B23" s="400"/>
      <c r="C23" s="400" t="s">
        <v>277</v>
      </c>
      <c r="D23" s="403"/>
      <c r="E23" s="403"/>
      <c r="F23" s="404"/>
      <c r="G23" s="323"/>
      <c r="H23" s="456" t="s">
        <v>278</v>
      </c>
      <c r="I23" s="415"/>
      <c r="J23" s="416"/>
      <c r="K23" s="453" t="s">
        <v>279</v>
      </c>
      <c r="L23" s="454"/>
      <c r="M23" s="454"/>
      <c r="N23" s="455"/>
      <c r="O23" s="16"/>
    </row>
    <row r="24" spans="1:16" ht="30" customHeight="1">
      <c r="A24" s="401"/>
      <c r="B24" s="402"/>
      <c r="C24" s="39" t="s">
        <v>15</v>
      </c>
      <c r="D24" s="317" t="s">
        <v>16</v>
      </c>
      <c r="E24" s="317" t="s">
        <v>17</v>
      </c>
      <c r="F24" s="39" t="s">
        <v>18</v>
      </c>
      <c r="G24" s="67" t="s">
        <v>15</v>
      </c>
      <c r="H24" s="315" t="s">
        <v>19</v>
      </c>
      <c r="I24" s="39" t="s">
        <v>20</v>
      </c>
      <c r="J24" s="67" t="s">
        <v>18</v>
      </c>
      <c r="K24" s="310" t="s">
        <v>15</v>
      </c>
      <c r="L24" s="311" t="s">
        <v>19</v>
      </c>
      <c r="M24" s="311" t="s">
        <v>20</v>
      </c>
      <c r="N24" s="312" t="s">
        <v>18</v>
      </c>
      <c r="O24" s="16"/>
    </row>
    <row r="25" spans="1:16" ht="20.100000000000001" customHeight="1">
      <c r="A25" s="405" t="s">
        <v>200</v>
      </c>
      <c r="B25" s="406"/>
      <c r="C25" s="296">
        <f t="shared" ref="C25:C27" si="0">SUM(D25:F25)</f>
        <v>582</v>
      </c>
      <c r="D25" s="293">
        <v>2</v>
      </c>
      <c r="E25" s="293">
        <v>4</v>
      </c>
      <c r="F25" s="296">
        <v>576</v>
      </c>
      <c r="G25" s="382">
        <f t="shared" ref="G25:G27" si="1">SUM(H25:J25)</f>
        <v>588</v>
      </c>
      <c r="H25" s="293">
        <v>2</v>
      </c>
      <c r="I25" s="336">
        <v>4</v>
      </c>
      <c r="J25" s="293">
        <v>582</v>
      </c>
      <c r="K25" s="296">
        <f t="shared" ref="K25:K32" si="2">SUM(L25:N25)</f>
        <v>593</v>
      </c>
      <c r="L25" s="293">
        <v>2</v>
      </c>
      <c r="M25" s="314" t="s">
        <v>300</v>
      </c>
      <c r="N25" s="330">
        <v>591</v>
      </c>
      <c r="O25" s="49"/>
    </row>
    <row r="26" spans="1:16" ht="20.100000000000001" customHeight="1">
      <c r="A26" s="396" t="s">
        <v>233</v>
      </c>
      <c r="B26" s="397"/>
      <c r="C26" s="293">
        <f t="shared" si="0"/>
        <v>2157325</v>
      </c>
      <c r="D26" s="293">
        <v>486763</v>
      </c>
      <c r="E26" s="293">
        <v>347273</v>
      </c>
      <c r="F26" s="293">
        <v>1323289</v>
      </c>
      <c r="G26" s="383">
        <f>SUM(H26:J26)</f>
        <v>2156212</v>
      </c>
      <c r="H26" s="293">
        <v>486763</v>
      </c>
      <c r="I26" s="336">
        <v>347273</v>
      </c>
      <c r="J26" s="293">
        <v>1322176</v>
      </c>
      <c r="K26" s="293">
        <f t="shared" si="2"/>
        <v>1848201</v>
      </c>
      <c r="L26" s="293">
        <v>486763</v>
      </c>
      <c r="M26" s="314" t="s">
        <v>300</v>
      </c>
      <c r="N26" s="330">
        <v>1361438</v>
      </c>
      <c r="O26" s="287"/>
    </row>
    <row r="27" spans="1:16" ht="20.100000000000001" customHeight="1">
      <c r="A27" s="396" t="s">
        <v>201</v>
      </c>
      <c r="B27" s="397"/>
      <c r="C27" s="293">
        <f t="shared" si="0"/>
        <v>187801</v>
      </c>
      <c r="D27" s="293">
        <v>11986</v>
      </c>
      <c r="E27" s="293">
        <v>20374</v>
      </c>
      <c r="F27" s="293">
        <v>155441</v>
      </c>
      <c r="G27" s="383">
        <f t="shared" si="1"/>
        <v>187880</v>
      </c>
      <c r="H27" s="293">
        <v>11986</v>
      </c>
      <c r="I27" s="336">
        <v>20374</v>
      </c>
      <c r="J27" s="293">
        <v>155520</v>
      </c>
      <c r="K27" s="293">
        <f t="shared" si="2"/>
        <v>169786</v>
      </c>
      <c r="L27" s="293">
        <v>11986</v>
      </c>
      <c r="M27" s="314" t="s">
        <v>300</v>
      </c>
      <c r="N27" s="330">
        <v>157800</v>
      </c>
      <c r="O27" s="287"/>
    </row>
    <row r="28" spans="1:16" ht="20.100000000000001" customHeight="1">
      <c r="A28" s="396" t="s">
        <v>209</v>
      </c>
      <c r="B28" s="397"/>
      <c r="C28" s="293">
        <f>SUM(D28:F28)</f>
        <v>178413</v>
      </c>
      <c r="D28" s="293">
        <v>11986</v>
      </c>
      <c r="E28" s="293">
        <v>17376</v>
      </c>
      <c r="F28" s="293">
        <v>149051</v>
      </c>
      <c r="G28" s="383">
        <f>SUM(H28:J28)</f>
        <v>178533</v>
      </c>
      <c r="H28" s="293">
        <v>11986</v>
      </c>
      <c r="I28" s="336">
        <v>17376</v>
      </c>
      <c r="J28" s="293">
        <v>149171</v>
      </c>
      <c r="K28" s="293">
        <f>SUM(L28:N28)</f>
        <v>162040</v>
      </c>
      <c r="L28" s="293">
        <v>11986</v>
      </c>
      <c r="M28" s="314" t="s">
        <v>300</v>
      </c>
      <c r="N28" s="330">
        <v>150054</v>
      </c>
      <c r="O28" s="287"/>
    </row>
    <row r="29" spans="1:16" ht="20.100000000000001" customHeight="1">
      <c r="A29" s="386" t="s">
        <v>205</v>
      </c>
      <c r="B29" s="387"/>
      <c r="C29" s="294">
        <f t="shared" ref="C29:C32" si="3">SUM(D29:F29)</f>
        <v>602</v>
      </c>
      <c r="D29" s="222">
        <v>0</v>
      </c>
      <c r="E29" s="222">
        <v>0</v>
      </c>
      <c r="F29" s="294">
        <v>602</v>
      </c>
      <c r="G29" s="378">
        <f t="shared" ref="G29:G32" si="4">SUM(H29:J29)</f>
        <v>603</v>
      </c>
      <c r="H29" s="222">
        <v>0</v>
      </c>
      <c r="I29" s="337">
        <v>0</v>
      </c>
      <c r="J29" s="294">
        <v>603</v>
      </c>
      <c r="K29" s="293">
        <f t="shared" si="2"/>
        <v>603</v>
      </c>
      <c r="L29" s="222">
        <v>0</v>
      </c>
      <c r="M29" s="284" t="s">
        <v>300</v>
      </c>
      <c r="N29" s="331">
        <v>603</v>
      </c>
      <c r="O29" s="287"/>
    </row>
    <row r="30" spans="1:16" ht="20.100000000000001" customHeight="1">
      <c r="A30" s="388" t="s">
        <v>234</v>
      </c>
      <c r="B30" s="389"/>
      <c r="C30" s="294">
        <f t="shared" si="3"/>
        <v>1124</v>
      </c>
      <c r="D30" s="294">
        <v>128</v>
      </c>
      <c r="E30" s="222">
        <v>0</v>
      </c>
      <c r="F30" s="294">
        <v>996</v>
      </c>
      <c r="G30" s="378">
        <f t="shared" si="4"/>
        <v>1125</v>
      </c>
      <c r="H30" s="294">
        <v>128</v>
      </c>
      <c r="I30" s="337">
        <v>0</v>
      </c>
      <c r="J30" s="294">
        <v>997</v>
      </c>
      <c r="K30" s="293">
        <f t="shared" si="2"/>
        <v>1128</v>
      </c>
      <c r="L30" s="294">
        <v>128</v>
      </c>
      <c r="M30" s="284" t="s">
        <v>300</v>
      </c>
      <c r="N30" s="331">
        <v>1000</v>
      </c>
      <c r="O30" s="287"/>
    </row>
    <row r="31" spans="1:16" ht="20.100000000000001" customHeight="1">
      <c r="A31" s="386" t="s">
        <v>206</v>
      </c>
      <c r="B31" s="387"/>
      <c r="C31" s="294">
        <f t="shared" si="3"/>
        <v>42474</v>
      </c>
      <c r="D31" s="222">
        <v>0</v>
      </c>
      <c r="E31" s="222">
        <v>294</v>
      </c>
      <c r="F31" s="294">
        <v>42180</v>
      </c>
      <c r="G31" s="384">
        <f t="shared" si="4"/>
        <v>42474</v>
      </c>
      <c r="H31" s="222">
        <v>0</v>
      </c>
      <c r="I31" s="338">
        <v>294</v>
      </c>
      <c r="J31" s="294">
        <v>42180</v>
      </c>
      <c r="K31" s="293">
        <f t="shared" si="2"/>
        <v>41804</v>
      </c>
      <c r="L31" s="222">
        <v>0</v>
      </c>
      <c r="M31" s="284" t="s">
        <v>300</v>
      </c>
      <c r="N31" s="331">
        <v>41804</v>
      </c>
      <c r="O31" s="287"/>
    </row>
    <row r="32" spans="1:16" ht="20.100000000000001" customHeight="1">
      <c r="A32" s="386" t="s">
        <v>207</v>
      </c>
      <c r="B32" s="387"/>
      <c r="C32" s="294">
        <f t="shared" si="3"/>
        <v>134213</v>
      </c>
      <c r="D32" s="294">
        <v>11858</v>
      </c>
      <c r="E32" s="294">
        <v>17082</v>
      </c>
      <c r="F32" s="294">
        <v>105273</v>
      </c>
      <c r="G32" s="384">
        <f t="shared" si="4"/>
        <v>134331</v>
      </c>
      <c r="H32" s="294">
        <v>11858</v>
      </c>
      <c r="I32" s="338">
        <v>17082</v>
      </c>
      <c r="J32" s="294">
        <v>105391</v>
      </c>
      <c r="K32" s="293">
        <f t="shared" si="2"/>
        <v>118505</v>
      </c>
      <c r="L32" s="294">
        <v>11858</v>
      </c>
      <c r="M32" s="284" t="s">
        <v>300</v>
      </c>
      <c r="N32" s="331">
        <v>106647</v>
      </c>
      <c r="O32" s="287"/>
    </row>
    <row r="33" spans="1:17" ht="20.100000000000001" customHeight="1">
      <c r="A33" s="390" t="s">
        <v>208</v>
      </c>
      <c r="B33" s="391"/>
      <c r="C33" s="35">
        <f>ROUND(SUM(D33:F33)/3,2)</f>
        <v>99.87</v>
      </c>
      <c r="D33" s="35">
        <v>100</v>
      </c>
      <c r="E33" s="35">
        <v>100</v>
      </c>
      <c r="F33" s="35">
        <v>99.6</v>
      </c>
      <c r="G33" s="385">
        <f>ROUND(SUM(H33:J33)/3,2)</f>
        <v>99.87</v>
      </c>
      <c r="H33" s="35">
        <v>100</v>
      </c>
      <c r="I33" s="338">
        <v>100</v>
      </c>
      <c r="J33" s="35">
        <v>99.6</v>
      </c>
      <c r="K33" s="246">
        <f>ROUND(SUM(L33:N33)/2,2)</f>
        <v>99.8</v>
      </c>
      <c r="L33" s="35">
        <v>100</v>
      </c>
      <c r="M33" s="284" t="s">
        <v>300</v>
      </c>
      <c r="N33" s="332">
        <v>99.6</v>
      </c>
      <c r="O33" s="50"/>
    </row>
    <row r="34" spans="1:17" ht="20.100000000000001" customHeight="1">
      <c r="A34" s="324" t="s">
        <v>21</v>
      </c>
      <c r="B34" s="325" t="s">
        <v>22</v>
      </c>
      <c r="C34" s="294">
        <f>SUM(D34:F34)</f>
        <v>51</v>
      </c>
      <c r="D34" s="294">
        <v>10</v>
      </c>
      <c r="E34" s="294">
        <v>11</v>
      </c>
      <c r="F34" s="294">
        <v>30</v>
      </c>
      <c r="G34" s="384">
        <f>SUM(H34:J34)</f>
        <v>50</v>
      </c>
      <c r="H34" s="294">
        <v>10</v>
      </c>
      <c r="I34" s="338">
        <v>11</v>
      </c>
      <c r="J34" s="294">
        <v>29</v>
      </c>
      <c r="K34" s="293">
        <f>SUM(L34:N34)</f>
        <v>40</v>
      </c>
      <c r="L34" s="294">
        <v>10</v>
      </c>
      <c r="M34" s="284" t="s">
        <v>300</v>
      </c>
      <c r="N34" s="331">
        <v>30</v>
      </c>
      <c r="O34" s="287"/>
    </row>
    <row r="35" spans="1:17" ht="20.100000000000001" customHeight="1">
      <c r="A35" s="326"/>
      <c r="B35" s="327" t="s">
        <v>23</v>
      </c>
      <c r="C35" s="294">
        <f t="shared" ref="C35:C41" si="5">SUM(D35:F35)</f>
        <v>2099</v>
      </c>
      <c r="D35" s="294">
        <v>669</v>
      </c>
      <c r="E35" s="294">
        <v>836</v>
      </c>
      <c r="F35" s="294">
        <v>594</v>
      </c>
      <c r="G35" s="384">
        <f t="shared" ref="G35:G41" si="6">SUM(H35:J35)</f>
        <v>2095</v>
      </c>
      <c r="H35" s="294">
        <v>669</v>
      </c>
      <c r="I35" s="338">
        <v>836</v>
      </c>
      <c r="J35" s="294">
        <v>590</v>
      </c>
      <c r="K35" s="293">
        <f t="shared" ref="K35:K41" si="7">SUM(L35:N35)</f>
        <v>1274</v>
      </c>
      <c r="L35" s="294">
        <v>669</v>
      </c>
      <c r="M35" s="284" t="s">
        <v>300</v>
      </c>
      <c r="N35" s="331">
        <v>605</v>
      </c>
      <c r="O35" s="287"/>
      <c r="Q35" s="2" t="s">
        <v>204</v>
      </c>
    </row>
    <row r="36" spans="1:17" ht="20.100000000000001" customHeight="1">
      <c r="A36" s="328" t="s">
        <v>24</v>
      </c>
      <c r="B36" s="325" t="s">
        <v>22</v>
      </c>
      <c r="C36" s="294">
        <f t="shared" si="5"/>
        <v>40</v>
      </c>
      <c r="D36" s="294">
        <v>10</v>
      </c>
      <c r="E36" s="222">
        <v>0</v>
      </c>
      <c r="F36" s="294">
        <v>30</v>
      </c>
      <c r="G36" s="384">
        <f t="shared" si="6"/>
        <v>50</v>
      </c>
      <c r="H36" s="294">
        <v>10</v>
      </c>
      <c r="I36" s="337">
        <v>11</v>
      </c>
      <c r="J36" s="294">
        <v>29</v>
      </c>
      <c r="K36" s="293">
        <f t="shared" si="7"/>
        <v>40</v>
      </c>
      <c r="L36" s="294">
        <v>10</v>
      </c>
      <c r="M36" s="284" t="s">
        <v>300</v>
      </c>
      <c r="N36" s="331">
        <v>30</v>
      </c>
      <c r="O36" s="287"/>
      <c r="Q36" s="2">
        <v>149051</v>
      </c>
    </row>
    <row r="37" spans="1:17" ht="20.100000000000001" customHeight="1">
      <c r="A37" s="326"/>
      <c r="B37" s="327" t="s">
        <v>23</v>
      </c>
      <c r="C37" s="294">
        <f t="shared" si="5"/>
        <v>1263</v>
      </c>
      <c r="D37" s="294">
        <v>669</v>
      </c>
      <c r="E37" s="222">
        <v>0</v>
      </c>
      <c r="F37" s="294">
        <v>594</v>
      </c>
      <c r="G37" s="384">
        <f t="shared" si="6"/>
        <v>2095</v>
      </c>
      <c r="H37" s="294">
        <v>669</v>
      </c>
      <c r="I37" s="337">
        <v>836</v>
      </c>
      <c r="J37" s="294">
        <v>590</v>
      </c>
      <c r="K37" s="293">
        <f t="shared" si="7"/>
        <v>1274</v>
      </c>
      <c r="L37" s="294">
        <v>669</v>
      </c>
      <c r="M37" s="284" t="s">
        <v>300</v>
      </c>
      <c r="N37" s="331">
        <v>605</v>
      </c>
      <c r="O37" s="287"/>
    </row>
    <row r="38" spans="1:17" ht="20.100000000000001" customHeight="1">
      <c r="A38" s="328" t="s">
        <v>25</v>
      </c>
      <c r="B38" s="325" t="s">
        <v>22</v>
      </c>
      <c r="C38" s="222">
        <f t="shared" si="5"/>
        <v>0</v>
      </c>
      <c r="D38" s="222">
        <v>0</v>
      </c>
      <c r="E38" s="222">
        <v>0</v>
      </c>
      <c r="F38" s="222">
        <v>0</v>
      </c>
      <c r="G38" s="222">
        <f t="shared" si="6"/>
        <v>0</v>
      </c>
      <c r="H38" s="222">
        <v>0</v>
      </c>
      <c r="I38" s="337">
        <v>0</v>
      </c>
      <c r="J38" s="222">
        <v>0</v>
      </c>
      <c r="K38" s="247">
        <f t="shared" si="7"/>
        <v>0</v>
      </c>
      <c r="L38" s="222">
        <v>0</v>
      </c>
      <c r="M38" s="284" t="s">
        <v>300</v>
      </c>
      <c r="N38" s="333">
        <v>0</v>
      </c>
      <c r="O38" s="220"/>
    </row>
    <row r="39" spans="1:17" ht="20.100000000000001" customHeight="1">
      <c r="A39" s="326"/>
      <c r="B39" s="327" t="s">
        <v>23</v>
      </c>
      <c r="C39" s="222">
        <f t="shared" si="5"/>
        <v>0</v>
      </c>
      <c r="D39" s="222">
        <v>0</v>
      </c>
      <c r="E39" s="222">
        <v>0</v>
      </c>
      <c r="F39" s="222">
        <v>0</v>
      </c>
      <c r="G39" s="222">
        <f t="shared" si="6"/>
        <v>0</v>
      </c>
      <c r="H39" s="222">
        <v>0</v>
      </c>
      <c r="I39" s="337">
        <v>0</v>
      </c>
      <c r="J39" s="222">
        <v>0</v>
      </c>
      <c r="K39" s="247">
        <f t="shared" si="7"/>
        <v>0</v>
      </c>
      <c r="L39" s="222">
        <v>0</v>
      </c>
      <c r="M39" s="284" t="s">
        <v>300</v>
      </c>
      <c r="N39" s="333">
        <v>0</v>
      </c>
      <c r="O39" s="220"/>
    </row>
    <row r="40" spans="1:17" ht="20.100000000000001" customHeight="1">
      <c r="A40" s="328" t="s">
        <v>26</v>
      </c>
      <c r="B40" s="325" t="s">
        <v>22</v>
      </c>
      <c r="C40" s="294">
        <f t="shared" si="5"/>
        <v>2</v>
      </c>
      <c r="D40" s="222">
        <v>2</v>
      </c>
      <c r="E40" s="222">
        <v>0</v>
      </c>
      <c r="F40" s="222">
        <v>0</v>
      </c>
      <c r="G40" s="378">
        <f t="shared" si="6"/>
        <v>2</v>
      </c>
      <c r="H40" s="222">
        <v>2</v>
      </c>
      <c r="I40" s="337">
        <v>0</v>
      </c>
      <c r="J40" s="222">
        <v>0</v>
      </c>
      <c r="K40" s="293">
        <f t="shared" si="7"/>
        <v>2</v>
      </c>
      <c r="L40" s="222">
        <v>2</v>
      </c>
      <c r="M40" s="284" t="s">
        <v>300</v>
      </c>
      <c r="N40" s="333">
        <v>0</v>
      </c>
      <c r="O40" s="220"/>
    </row>
    <row r="41" spans="1:17" ht="20.100000000000001" customHeight="1" thickBot="1">
      <c r="A41" s="329" t="s">
        <v>27</v>
      </c>
      <c r="B41" s="278" t="s">
        <v>23</v>
      </c>
      <c r="C41" s="295">
        <f t="shared" si="5"/>
        <v>228</v>
      </c>
      <c r="D41" s="224">
        <v>228</v>
      </c>
      <c r="E41" s="224">
        <v>0</v>
      </c>
      <c r="F41" s="224">
        <v>0</v>
      </c>
      <c r="G41" s="379">
        <f t="shared" si="6"/>
        <v>228</v>
      </c>
      <c r="H41" s="224">
        <v>228</v>
      </c>
      <c r="I41" s="339">
        <v>0</v>
      </c>
      <c r="J41" s="224">
        <v>0</v>
      </c>
      <c r="K41" s="248">
        <f t="shared" si="7"/>
        <v>228</v>
      </c>
      <c r="L41" s="224">
        <v>228</v>
      </c>
      <c r="M41" s="284" t="s">
        <v>300</v>
      </c>
      <c r="N41" s="334">
        <v>0</v>
      </c>
      <c r="O41" s="220"/>
    </row>
    <row r="42" spans="1:17" ht="15" customHeight="1">
      <c r="A42" s="2" t="s">
        <v>268</v>
      </c>
      <c r="H42" s="242"/>
      <c r="L42" s="210" t="s">
        <v>296</v>
      </c>
      <c r="M42" s="408" t="s">
        <v>295</v>
      </c>
      <c r="N42" s="409"/>
      <c r="O42" s="210"/>
    </row>
    <row r="43" spans="1:17" ht="15" customHeight="1">
      <c r="A43" s="2" t="s">
        <v>269</v>
      </c>
      <c r="H43" s="242"/>
      <c r="I43" s="37"/>
      <c r="J43" s="37"/>
      <c r="K43" s="37"/>
      <c r="M43" s="457" t="s">
        <v>297</v>
      </c>
      <c r="N43" s="458"/>
      <c r="O43" s="210"/>
    </row>
    <row r="44" spans="1:17" ht="15" customHeight="1">
      <c r="A44" s="2" t="s">
        <v>270</v>
      </c>
      <c r="H44" s="242"/>
      <c r="M44" s="457" t="s">
        <v>292</v>
      </c>
      <c r="N44" s="458"/>
      <c r="O44" s="210"/>
    </row>
    <row r="45" spans="1:17" ht="15.95" customHeight="1">
      <c r="A45" s="2" t="s">
        <v>306</v>
      </c>
      <c r="H45" s="242"/>
    </row>
    <row r="46" spans="1:17" ht="15.95" customHeight="1">
      <c r="A46" s="242"/>
    </row>
  </sheetData>
  <sheetProtection selectLockedCells="1" selectUnlockedCells="1"/>
  <mergeCells count="60">
    <mergeCell ref="M44:N44"/>
    <mergeCell ref="A25:B25"/>
    <mergeCell ref="A26:B26"/>
    <mergeCell ref="A27:B27"/>
    <mergeCell ref="A29:B29"/>
    <mergeCell ref="A30:B30"/>
    <mergeCell ref="A32:B32"/>
    <mergeCell ref="A33:B33"/>
    <mergeCell ref="M43:N43"/>
    <mergeCell ref="A31:B31"/>
    <mergeCell ref="A28:B28"/>
    <mergeCell ref="M42:N42"/>
    <mergeCell ref="A19:G19"/>
    <mergeCell ref="M22:N22"/>
    <mergeCell ref="A23:B24"/>
    <mergeCell ref="C23:F23"/>
    <mergeCell ref="K23:N23"/>
    <mergeCell ref="H23:J23"/>
    <mergeCell ref="A18:G18"/>
    <mergeCell ref="A15:G15"/>
    <mergeCell ref="A13:G13"/>
    <mergeCell ref="A14:G14"/>
    <mergeCell ref="H14:H15"/>
    <mergeCell ref="H16:K16"/>
    <mergeCell ref="K12:L13"/>
    <mergeCell ref="K10:L11"/>
    <mergeCell ref="M10:N11"/>
    <mergeCell ref="I14:J15"/>
    <mergeCell ref="H12:H13"/>
    <mergeCell ref="I12:J13"/>
    <mergeCell ref="A8:G8"/>
    <mergeCell ref="H8:H9"/>
    <mergeCell ref="I8:J9"/>
    <mergeCell ref="A9:G9"/>
    <mergeCell ref="A10:G10"/>
    <mergeCell ref="H10:H11"/>
    <mergeCell ref="I10:J11"/>
    <mergeCell ref="A5:G5"/>
    <mergeCell ref="A4:G4"/>
    <mergeCell ref="A6:G6"/>
    <mergeCell ref="H6:H7"/>
    <mergeCell ref="I6:J7"/>
    <mergeCell ref="A7:G7"/>
    <mergeCell ref="H4:H5"/>
    <mergeCell ref="P14:P15"/>
    <mergeCell ref="M1:N1"/>
    <mergeCell ref="H2:H3"/>
    <mergeCell ref="I2:J3"/>
    <mergeCell ref="K2:L3"/>
    <mergeCell ref="M2:N3"/>
    <mergeCell ref="M4:N5"/>
    <mergeCell ref="M6:N7"/>
    <mergeCell ref="M8:N9"/>
    <mergeCell ref="K8:L9"/>
    <mergeCell ref="I4:J5"/>
    <mergeCell ref="K4:L5"/>
    <mergeCell ref="K6:L7"/>
    <mergeCell ref="M12:N13"/>
    <mergeCell ref="K14:L15"/>
    <mergeCell ref="M14:N15"/>
  </mergeCells>
  <phoneticPr fontId="7"/>
  <printOptions horizontalCentered="1"/>
  <pageMargins left="0.59055118110236227" right="0.59055118110236227" top="0.59055118110236227" bottom="0.59055118110236227" header="0.39370078740157483" footer="0.39370078740157483"/>
  <pageSetup paperSize="9" firstPageNumber="103" orientation="portrait" useFirstPageNumber="1" verticalDpi="300" r:id="rId1"/>
  <headerFooter scaleWithDoc="0" alignWithMargins="0">
    <oddHeader>&amp;R道路、交通及び通信</oddHeader>
    <oddFooter>&amp;C&amp;12&amp;A</oddFooter>
  </headerFooter>
  <colBreaks count="1" manualBreakCount="1">
    <brk id="15" max="4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view="pageBreakPreview" zoomScaleNormal="100" zoomScaleSheetLayoutView="100" workbookViewId="0">
      <selection activeCell="P18" sqref="P18"/>
    </sheetView>
  </sheetViews>
  <sheetFormatPr defaultRowHeight="15" customHeight="1"/>
  <cols>
    <col min="1" max="1" width="0.85546875" style="2" customWidth="1"/>
    <col min="2" max="2" width="11.7109375" style="2" customWidth="1"/>
    <col min="3" max="3" width="10.7109375" style="2" customWidth="1"/>
    <col min="4" max="4" width="0.85546875" style="2" customWidth="1"/>
    <col min="5" max="6" width="10.85546875" style="2" customWidth="1"/>
    <col min="7" max="7" width="11.7109375" style="2" customWidth="1"/>
    <col min="8" max="10" width="10.85546875" style="2" customWidth="1"/>
    <col min="11" max="11" width="4" style="2" customWidth="1"/>
    <col min="12" max="12" width="6.85546875" style="2" customWidth="1"/>
    <col min="13" max="16384" width="9.140625" style="2"/>
  </cols>
  <sheetData>
    <row r="1" spans="1:15" ht="5.0999999999999996" customHeight="1">
      <c r="B1" s="36"/>
    </row>
    <row r="2" spans="1:15" ht="15" customHeight="1">
      <c r="A2" s="486" t="s">
        <v>28</v>
      </c>
      <c r="B2" s="486"/>
      <c r="C2" s="486"/>
      <c r="D2" s="486"/>
      <c r="E2" s="486"/>
      <c r="F2" s="486"/>
      <c r="G2" s="486"/>
      <c r="H2" s="486"/>
      <c r="I2" s="486"/>
      <c r="J2" s="486"/>
      <c r="K2" s="486"/>
      <c r="L2" s="486"/>
    </row>
    <row r="3" spans="1:15" ht="5.0999999999999996" customHeight="1">
      <c r="A3" s="36"/>
    </row>
    <row r="4" spans="1:15" ht="24.95" customHeight="1">
      <c r="A4" s="487" t="s">
        <v>29</v>
      </c>
      <c r="B4" s="487"/>
      <c r="C4" s="487"/>
      <c r="D4" s="487"/>
      <c r="E4" s="487"/>
      <c r="F4" s="487"/>
      <c r="G4" s="487"/>
      <c r="H4" s="487"/>
      <c r="I4" s="487"/>
      <c r="J4" s="487"/>
      <c r="K4" s="487"/>
      <c r="L4" s="487"/>
    </row>
    <row r="5" spans="1:15" ht="15" customHeight="1">
      <c r="B5" s="36"/>
    </row>
    <row r="6" spans="1:15" ht="15" customHeight="1" thickBot="1">
      <c r="A6" s="2" t="s">
        <v>213</v>
      </c>
      <c r="L6" s="210" t="s">
        <v>30</v>
      </c>
    </row>
    <row r="7" spans="1:15" ht="12.95" customHeight="1">
      <c r="A7" s="211"/>
      <c r="B7" s="404" t="s">
        <v>31</v>
      </c>
      <c r="C7" s="404"/>
      <c r="D7" s="441" t="s">
        <v>32</v>
      </c>
      <c r="E7" s="441"/>
      <c r="F7" s="441" t="s">
        <v>33</v>
      </c>
      <c r="G7" s="441" t="s">
        <v>34</v>
      </c>
      <c r="H7" s="441"/>
      <c r="I7" s="441"/>
      <c r="J7" s="441"/>
      <c r="K7" s="441"/>
      <c r="L7" s="488"/>
    </row>
    <row r="8" spans="1:15" ht="12.95" customHeight="1">
      <c r="A8" s="212"/>
      <c r="B8" s="444"/>
      <c r="C8" s="444"/>
      <c r="D8" s="442"/>
      <c r="E8" s="442"/>
      <c r="F8" s="442"/>
      <c r="G8" s="201" t="s">
        <v>35</v>
      </c>
      <c r="H8" s="213" t="s">
        <v>36</v>
      </c>
      <c r="I8" s="243" t="s">
        <v>37</v>
      </c>
      <c r="J8" s="201" t="s">
        <v>38</v>
      </c>
      <c r="K8" s="442" t="s">
        <v>39</v>
      </c>
      <c r="L8" s="489"/>
    </row>
    <row r="9" spans="1:15" s="36" customFormat="1" ht="12.95" customHeight="1">
      <c r="A9" s="497" t="s">
        <v>283</v>
      </c>
      <c r="B9" s="498"/>
      <c r="C9" s="499"/>
      <c r="D9" s="500">
        <v>42</v>
      </c>
      <c r="E9" s="501"/>
      <c r="F9" s="289">
        <v>82</v>
      </c>
      <c r="G9" s="228">
        <v>850.6</v>
      </c>
      <c r="H9" s="290">
        <v>457</v>
      </c>
      <c r="I9" s="290">
        <v>215.6</v>
      </c>
      <c r="J9" s="290">
        <v>99</v>
      </c>
      <c r="K9" s="502">
        <v>79</v>
      </c>
      <c r="L9" s="503"/>
      <c r="N9" s="2"/>
      <c r="O9" s="2"/>
    </row>
    <row r="10" spans="1:15" s="36" customFormat="1" ht="12.95" customHeight="1">
      <c r="A10" s="490" t="s">
        <v>284</v>
      </c>
      <c r="B10" s="491"/>
      <c r="C10" s="492"/>
      <c r="D10" s="493">
        <v>41</v>
      </c>
      <c r="E10" s="494"/>
      <c r="F10" s="289">
        <v>84</v>
      </c>
      <c r="G10" s="290">
        <v>880.5</v>
      </c>
      <c r="H10" s="290">
        <v>495</v>
      </c>
      <c r="I10" s="290">
        <v>215.5</v>
      </c>
      <c r="J10" s="290">
        <v>91</v>
      </c>
      <c r="K10" s="495">
        <v>79</v>
      </c>
      <c r="L10" s="496"/>
      <c r="N10" s="2"/>
      <c r="O10" s="2"/>
    </row>
    <row r="11" spans="1:15" s="36" customFormat="1" ht="12.95" customHeight="1">
      <c r="A11" s="490" t="s">
        <v>285</v>
      </c>
      <c r="B11" s="491"/>
      <c r="C11" s="492"/>
      <c r="D11" s="493">
        <v>41</v>
      </c>
      <c r="E11" s="494"/>
      <c r="F11" s="289">
        <v>84</v>
      </c>
      <c r="G11" s="290">
        <v>880.5</v>
      </c>
      <c r="H11" s="290">
        <v>495</v>
      </c>
      <c r="I11" s="290">
        <v>215.5</v>
      </c>
      <c r="J11" s="290">
        <v>91</v>
      </c>
      <c r="K11" s="495">
        <v>79</v>
      </c>
      <c r="L11" s="496"/>
      <c r="N11" s="2"/>
      <c r="O11" s="2"/>
    </row>
    <row r="12" spans="1:15" ht="12.95" customHeight="1">
      <c r="A12" s="490" t="s">
        <v>286</v>
      </c>
      <c r="B12" s="491"/>
      <c r="C12" s="492"/>
      <c r="D12" s="493">
        <v>41</v>
      </c>
      <c r="E12" s="494"/>
      <c r="F12" s="289">
        <v>81</v>
      </c>
      <c r="G12" s="290">
        <f>SUM(H12:L12)</f>
        <v>826.5</v>
      </c>
      <c r="H12" s="302">
        <v>441</v>
      </c>
      <c r="I12" s="302">
        <v>215.5</v>
      </c>
      <c r="J12" s="302">
        <v>91</v>
      </c>
      <c r="K12" s="495">
        <v>79</v>
      </c>
      <c r="L12" s="496"/>
    </row>
    <row r="13" spans="1:15" ht="12.95" customHeight="1" thickBot="1">
      <c r="A13" s="472" t="s">
        <v>287</v>
      </c>
      <c r="B13" s="473"/>
      <c r="C13" s="474"/>
      <c r="D13" s="475">
        <v>41</v>
      </c>
      <c r="E13" s="475"/>
      <c r="F13" s="380">
        <v>81</v>
      </c>
      <c r="G13" s="381">
        <f>SUM(H13:L13)</f>
        <v>827.5</v>
      </c>
      <c r="H13" s="381">
        <f>SUM(K19:L40)</f>
        <v>441</v>
      </c>
      <c r="I13" s="381">
        <f>SUM(K41:L53)</f>
        <v>215.5</v>
      </c>
      <c r="J13" s="381">
        <f>SUM(K54:L56)</f>
        <v>92</v>
      </c>
      <c r="K13" s="476">
        <f>SUM(K57:L59)</f>
        <v>79</v>
      </c>
      <c r="L13" s="477"/>
    </row>
    <row r="14" spans="1:15" ht="15" customHeight="1">
      <c r="L14" s="210" t="s">
        <v>40</v>
      </c>
    </row>
    <row r="16" spans="1:15" ht="15" customHeight="1" thickBot="1">
      <c r="A16" s="76" t="s">
        <v>291</v>
      </c>
      <c r="B16" s="76"/>
      <c r="C16" s="76"/>
      <c r="D16" s="76"/>
      <c r="E16" s="76"/>
      <c r="F16" s="76"/>
      <c r="G16" s="76"/>
      <c r="H16" s="76"/>
      <c r="I16" s="76"/>
      <c r="L16" s="210" t="s">
        <v>41</v>
      </c>
    </row>
    <row r="17" spans="1:13" ht="12.95" customHeight="1">
      <c r="A17" s="211"/>
      <c r="B17" s="403" t="s">
        <v>42</v>
      </c>
      <c r="C17" s="403"/>
      <c r="D17" s="214"/>
      <c r="E17" s="404" t="s">
        <v>43</v>
      </c>
      <c r="F17" s="215" t="s">
        <v>44</v>
      </c>
      <c r="G17" s="216"/>
      <c r="H17" s="404" t="s">
        <v>45</v>
      </c>
      <c r="I17" s="404"/>
      <c r="J17" s="479" t="s">
        <v>46</v>
      </c>
      <c r="K17" s="481" t="s">
        <v>47</v>
      </c>
      <c r="L17" s="482"/>
    </row>
    <row r="18" spans="1:13" ht="12.95" customHeight="1">
      <c r="A18" s="212"/>
      <c r="B18" s="478"/>
      <c r="C18" s="478"/>
      <c r="D18" s="217"/>
      <c r="E18" s="444"/>
      <c r="F18" s="485" t="s">
        <v>48</v>
      </c>
      <c r="G18" s="485"/>
      <c r="H18" s="444"/>
      <c r="I18" s="444"/>
      <c r="J18" s="480"/>
      <c r="K18" s="483"/>
      <c r="L18" s="484"/>
    </row>
    <row r="19" spans="1:13" ht="12.95" customHeight="1">
      <c r="A19" s="218"/>
      <c r="B19" s="462" t="s">
        <v>49</v>
      </c>
      <c r="C19" s="462"/>
      <c r="D19" s="229"/>
      <c r="E19" s="240" t="s">
        <v>36</v>
      </c>
      <c r="F19" s="4" t="s">
        <v>50</v>
      </c>
      <c r="G19" s="231"/>
      <c r="H19" s="4" t="s">
        <v>51</v>
      </c>
      <c r="I19" s="231"/>
      <c r="J19" s="241" t="s">
        <v>52</v>
      </c>
      <c r="K19" s="468">
        <v>16</v>
      </c>
      <c r="L19" s="469"/>
      <c r="M19" s="2">
        <v>1</v>
      </c>
    </row>
    <row r="20" spans="1:13" ht="12.95" customHeight="1">
      <c r="A20" s="218"/>
      <c r="B20" s="462" t="s">
        <v>53</v>
      </c>
      <c r="C20" s="462"/>
      <c r="D20" s="229"/>
      <c r="E20" s="230" t="s">
        <v>54</v>
      </c>
      <c r="F20" s="4" t="s">
        <v>50</v>
      </c>
      <c r="G20" s="231"/>
      <c r="H20" s="4" t="s">
        <v>55</v>
      </c>
      <c r="I20" s="231"/>
      <c r="J20" s="232" t="s">
        <v>56</v>
      </c>
      <c r="K20" s="463">
        <v>32</v>
      </c>
      <c r="L20" s="464"/>
      <c r="M20" s="2">
        <v>2</v>
      </c>
    </row>
    <row r="21" spans="1:13" ht="12.95" customHeight="1">
      <c r="A21" s="218"/>
      <c r="B21" s="458" t="s">
        <v>197</v>
      </c>
      <c r="C21" s="458"/>
      <c r="D21" s="229"/>
      <c r="E21" s="230" t="s">
        <v>54</v>
      </c>
      <c r="F21" s="4" t="s">
        <v>64</v>
      </c>
      <c r="G21" s="231"/>
      <c r="H21" s="4" t="s">
        <v>55</v>
      </c>
      <c r="I21" s="231"/>
      <c r="J21" s="232" t="s">
        <v>230</v>
      </c>
      <c r="K21" s="470">
        <v>29</v>
      </c>
      <c r="L21" s="471"/>
      <c r="M21" s="2">
        <v>3</v>
      </c>
    </row>
    <row r="22" spans="1:13" ht="12.95" customHeight="1">
      <c r="A22" s="218"/>
      <c r="B22" s="462" t="s">
        <v>57</v>
      </c>
      <c r="C22" s="462"/>
      <c r="D22" s="229"/>
      <c r="E22" s="230" t="s">
        <v>54</v>
      </c>
      <c r="F22" s="4" t="s">
        <v>50</v>
      </c>
      <c r="G22" s="231"/>
      <c r="H22" s="4" t="s">
        <v>55</v>
      </c>
      <c r="I22" s="231"/>
      <c r="J22" s="232" t="s">
        <v>52</v>
      </c>
      <c r="K22" s="463">
        <v>16</v>
      </c>
      <c r="L22" s="464"/>
      <c r="M22" s="2">
        <v>4</v>
      </c>
    </row>
    <row r="23" spans="1:13" ht="12.95" customHeight="1">
      <c r="A23" s="218"/>
      <c r="B23" s="462" t="s">
        <v>247</v>
      </c>
      <c r="C23" s="462"/>
      <c r="D23" s="229"/>
      <c r="E23" s="230" t="s">
        <v>54</v>
      </c>
      <c r="F23" s="4" t="s">
        <v>50</v>
      </c>
      <c r="G23" s="231"/>
      <c r="H23" s="4" t="s">
        <v>58</v>
      </c>
      <c r="I23" s="231"/>
      <c r="J23" s="232" t="s">
        <v>59</v>
      </c>
      <c r="K23" s="463">
        <v>3</v>
      </c>
      <c r="L23" s="464"/>
      <c r="M23" s="2">
        <v>5</v>
      </c>
    </row>
    <row r="24" spans="1:13" ht="12.95" customHeight="1">
      <c r="A24" s="218"/>
      <c r="B24" s="465" t="s">
        <v>255</v>
      </c>
      <c r="C24" s="465"/>
      <c r="D24" s="229"/>
      <c r="E24" s="230" t="s">
        <v>54</v>
      </c>
      <c r="F24" s="4" t="s">
        <v>50</v>
      </c>
      <c r="G24" s="231"/>
      <c r="H24" s="4" t="s">
        <v>58</v>
      </c>
      <c r="I24" s="231"/>
      <c r="J24" s="232" t="s">
        <v>59</v>
      </c>
      <c r="K24" s="463">
        <v>3</v>
      </c>
      <c r="L24" s="464"/>
      <c r="M24" s="2">
        <v>6</v>
      </c>
    </row>
    <row r="25" spans="1:13" ht="12.95" customHeight="1">
      <c r="A25" s="218"/>
      <c r="B25" s="462" t="s">
        <v>256</v>
      </c>
      <c r="C25" s="462"/>
      <c r="D25" s="229"/>
      <c r="E25" s="230" t="s">
        <v>54</v>
      </c>
      <c r="F25" s="4" t="s">
        <v>50</v>
      </c>
      <c r="G25" s="231"/>
      <c r="H25" s="4" t="s">
        <v>58</v>
      </c>
      <c r="I25" s="231"/>
      <c r="J25" s="232" t="s">
        <v>60</v>
      </c>
      <c r="K25" s="463">
        <v>24</v>
      </c>
      <c r="L25" s="464"/>
      <c r="M25" s="2">
        <v>7</v>
      </c>
    </row>
    <row r="26" spans="1:13" ht="12.95" customHeight="1">
      <c r="A26" s="218"/>
      <c r="B26" s="462" t="s">
        <v>257</v>
      </c>
      <c r="C26" s="462"/>
      <c r="D26" s="229"/>
      <c r="E26" s="230" t="s">
        <v>54</v>
      </c>
      <c r="F26" s="4" t="s">
        <v>50</v>
      </c>
      <c r="G26" s="231"/>
      <c r="H26" s="4" t="s">
        <v>61</v>
      </c>
      <c r="I26" s="231"/>
      <c r="J26" s="232" t="s">
        <v>59</v>
      </c>
      <c r="K26" s="463">
        <v>3</v>
      </c>
      <c r="L26" s="464"/>
      <c r="M26" s="2">
        <v>8</v>
      </c>
    </row>
    <row r="27" spans="1:13" ht="12.95" customHeight="1">
      <c r="A27" s="218"/>
      <c r="B27" s="462" t="s">
        <v>62</v>
      </c>
      <c r="C27" s="462"/>
      <c r="D27" s="229"/>
      <c r="E27" s="230" t="s">
        <v>54</v>
      </c>
      <c r="F27" s="4" t="s">
        <v>50</v>
      </c>
      <c r="G27" s="231"/>
      <c r="H27" s="4" t="s">
        <v>55</v>
      </c>
      <c r="I27" s="231"/>
      <c r="J27" s="232" t="s">
        <v>244</v>
      </c>
      <c r="K27" s="463">
        <v>79</v>
      </c>
      <c r="L27" s="464"/>
      <c r="M27" s="2">
        <v>9</v>
      </c>
    </row>
    <row r="28" spans="1:13" ht="12.95" customHeight="1">
      <c r="A28" s="218"/>
      <c r="B28" s="462" t="s">
        <v>63</v>
      </c>
      <c r="C28" s="462"/>
      <c r="D28" s="229"/>
      <c r="E28" s="230" t="s">
        <v>54</v>
      </c>
      <c r="F28" s="4" t="s">
        <v>64</v>
      </c>
      <c r="G28" s="231"/>
      <c r="H28" s="4" t="s">
        <v>55</v>
      </c>
      <c r="I28" s="231"/>
      <c r="J28" s="232" t="s">
        <v>65</v>
      </c>
      <c r="K28" s="463">
        <v>56</v>
      </c>
      <c r="L28" s="464"/>
      <c r="M28" s="2">
        <v>10</v>
      </c>
    </row>
    <row r="29" spans="1:13" ht="12.95" customHeight="1">
      <c r="A29" s="218"/>
      <c r="B29" s="462" t="s">
        <v>66</v>
      </c>
      <c r="C29" s="462"/>
      <c r="D29" s="229"/>
      <c r="E29" s="230" t="s">
        <v>54</v>
      </c>
      <c r="F29" s="4" t="s">
        <v>64</v>
      </c>
      <c r="G29" s="231"/>
      <c r="H29" s="233" t="s">
        <v>67</v>
      </c>
      <c r="I29" s="231"/>
      <c r="J29" s="232" t="s">
        <v>52</v>
      </c>
      <c r="K29" s="463">
        <v>40</v>
      </c>
      <c r="L29" s="464"/>
      <c r="M29" s="2">
        <v>11</v>
      </c>
    </row>
    <row r="30" spans="1:13" ht="12.95" customHeight="1">
      <c r="A30" s="218"/>
      <c r="B30" s="462" t="s">
        <v>194</v>
      </c>
      <c r="C30" s="462"/>
      <c r="D30" s="229"/>
      <c r="E30" s="230" t="s">
        <v>54</v>
      </c>
      <c r="F30" s="4" t="s">
        <v>245</v>
      </c>
      <c r="G30" s="231"/>
      <c r="H30" s="233" t="s">
        <v>246</v>
      </c>
      <c r="I30" s="231"/>
      <c r="J30" s="232" t="s">
        <v>52</v>
      </c>
      <c r="K30" s="463">
        <v>26</v>
      </c>
      <c r="L30" s="464"/>
      <c r="M30" s="2">
        <v>12</v>
      </c>
    </row>
    <row r="31" spans="1:13" ht="12.95" customHeight="1">
      <c r="A31" s="218"/>
      <c r="B31" s="462" t="s">
        <v>195</v>
      </c>
      <c r="C31" s="462"/>
      <c r="D31" s="229"/>
      <c r="E31" s="230" t="s">
        <v>54</v>
      </c>
      <c r="F31" s="4" t="s">
        <v>202</v>
      </c>
      <c r="G31" s="231"/>
      <c r="H31" s="233" t="s">
        <v>196</v>
      </c>
      <c r="I31" s="231"/>
      <c r="J31" s="232" t="s">
        <v>59</v>
      </c>
      <c r="K31" s="463">
        <v>10</v>
      </c>
      <c r="L31" s="464"/>
      <c r="M31" s="2">
        <v>13</v>
      </c>
    </row>
    <row r="32" spans="1:13" ht="12.95" customHeight="1">
      <c r="A32" s="218"/>
      <c r="B32" s="462" t="s">
        <v>68</v>
      </c>
      <c r="C32" s="462"/>
      <c r="D32" s="229"/>
      <c r="E32" s="230" t="s">
        <v>54</v>
      </c>
      <c r="F32" s="4" t="s">
        <v>69</v>
      </c>
      <c r="G32" s="231"/>
      <c r="H32" s="4" t="s">
        <v>70</v>
      </c>
      <c r="I32" s="231"/>
      <c r="J32" s="232" t="s">
        <v>71</v>
      </c>
      <c r="K32" s="463">
        <v>30</v>
      </c>
      <c r="L32" s="464"/>
      <c r="M32" s="2">
        <v>14</v>
      </c>
    </row>
    <row r="33" spans="1:13" ht="12.95" customHeight="1">
      <c r="A33" s="218"/>
      <c r="B33" s="462" t="s">
        <v>72</v>
      </c>
      <c r="C33" s="462"/>
      <c r="D33" s="229"/>
      <c r="E33" s="230" t="s">
        <v>54</v>
      </c>
      <c r="F33" s="4" t="s">
        <v>73</v>
      </c>
      <c r="G33" s="231"/>
      <c r="H33" s="4" t="s">
        <v>55</v>
      </c>
      <c r="I33" s="231"/>
      <c r="J33" s="232" t="s">
        <v>59</v>
      </c>
      <c r="K33" s="463">
        <v>14</v>
      </c>
      <c r="L33" s="464"/>
      <c r="M33" s="2">
        <v>15</v>
      </c>
    </row>
    <row r="34" spans="1:13" ht="12.95" customHeight="1">
      <c r="A34" s="218"/>
      <c r="B34" s="462" t="s">
        <v>258</v>
      </c>
      <c r="C34" s="462"/>
      <c r="D34" s="229"/>
      <c r="E34" s="230" t="s">
        <v>54</v>
      </c>
      <c r="F34" s="4" t="s">
        <v>50</v>
      </c>
      <c r="G34" s="231"/>
      <c r="H34" s="233" t="s">
        <v>74</v>
      </c>
      <c r="I34" s="231"/>
      <c r="J34" s="232" t="s">
        <v>65</v>
      </c>
      <c r="K34" s="463">
        <v>13</v>
      </c>
      <c r="L34" s="464"/>
      <c r="M34" s="2">
        <v>16</v>
      </c>
    </row>
    <row r="35" spans="1:13" ht="12.95" customHeight="1">
      <c r="A35" s="218"/>
      <c r="B35" s="462" t="s">
        <v>75</v>
      </c>
      <c r="C35" s="462"/>
      <c r="D35" s="229"/>
      <c r="E35" s="230" t="s">
        <v>54</v>
      </c>
      <c r="F35" s="4" t="s">
        <v>64</v>
      </c>
      <c r="G35" s="231"/>
      <c r="H35" s="4" t="s">
        <v>70</v>
      </c>
      <c r="I35" s="231"/>
      <c r="J35" s="232" t="s">
        <v>59</v>
      </c>
      <c r="K35" s="463">
        <v>3</v>
      </c>
      <c r="L35" s="464"/>
      <c r="M35" s="2">
        <v>17</v>
      </c>
    </row>
    <row r="36" spans="1:13" ht="12.95" customHeight="1">
      <c r="A36" s="218"/>
      <c r="B36" s="458" t="s">
        <v>198</v>
      </c>
      <c r="C36" s="458"/>
      <c r="D36" s="229"/>
      <c r="E36" s="230" t="s">
        <v>54</v>
      </c>
      <c r="F36" s="4" t="s">
        <v>50</v>
      </c>
      <c r="G36" s="231"/>
      <c r="H36" s="4" t="s">
        <v>77</v>
      </c>
      <c r="I36" s="231"/>
      <c r="J36" s="232" t="s">
        <v>59</v>
      </c>
      <c r="K36" s="463">
        <v>3</v>
      </c>
      <c r="L36" s="464"/>
      <c r="M36" s="2">
        <v>18</v>
      </c>
    </row>
    <row r="37" spans="1:13" ht="12.95" customHeight="1">
      <c r="A37" s="218"/>
      <c r="B37" s="462" t="s">
        <v>76</v>
      </c>
      <c r="C37" s="462"/>
      <c r="D37" s="229"/>
      <c r="E37" s="230" t="s">
        <v>54</v>
      </c>
      <c r="F37" s="4" t="s">
        <v>50</v>
      </c>
      <c r="G37" s="231"/>
      <c r="H37" s="4" t="s">
        <v>77</v>
      </c>
      <c r="I37" s="231"/>
      <c r="J37" s="232" t="s">
        <v>52</v>
      </c>
      <c r="K37" s="463">
        <v>25</v>
      </c>
      <c r="L37" s="464"/>
      <c r="M37" s="2">
        <v>19</v>
      </c>
    </row>
    <row r="38" spans="1:13" ht="12.95" customHeight="1">
      <c r="A38" s="218"/>
      <c r="B38" s="462" t="s">
        <v>78</v>
      </c>
      <c r="C38" s="462"/>
      <c r="D38" s="229"/>
      <c r="E38" s="230" t="s">
        <v>54</v>
      </c>
      <c r="F38" s="4" t="s">
        <v>79</v>
      </c>
      <c r="G38" s="231"/>
      <c r="H38" s="4" t="s">
        <v>80</v>
      </c>
      <c r="I38" s="231"/>
      <c r="J38" s="232" t="s">
        <v>59</v>
      </c>
      <c r="K38" s="463">
        <v>8</v>
      </c>
      <c r="L38" s="464"/>
      <c r="M38" s="2">
        <v>20</v>
      </c>
    </row>
    <row r="39" spans="1:13" ht="12.95" customHeight="1">
      <c r="A39" s="218"/>
      <c r="B39" s="462" t="s">
        <v>259</v>
      </c>
      <c r="C39" s="462"/>
      <c r="D39" s="229"/>
      <c r="E39" s="230" t="s">
        <v>54</v>
      </c>
      <c r="F39" s="4" t="s">
        <v>50</v>
      </c>
      <c r="G39" s="231"/>
      <c r="H39" s="4" t="s">
        <v>82</v>
      </c>
      <c r="I39" s="231"/>
      <c r="J39" s="232" t="s">
        <v>59</v>
      </c>
      <c r="K39" s="463">
        <v>6</v>
      </c>
      <c r="L39" s="464"/>
      <c r="M39" s="2">
        <v>21</v>
      </c>
    </row>
    <row r="40" spans="1:13" ht="12.95" customHeight="1">
      <c r="A40" s="218"/>
      <c r="B40" s="462" t="s">
        <v>83</v>
      </c>
      <c r="C40" s="462"/>
      <c r="D40" s="229"/>
      <c r="E40" s="230" t="s">
        <v>54</v>
      </c>
      <c r="F40" s="4" t="s">
        <v>50</v>
      </c>
      <c r="G40" s="231"/>
      <c r="H40" s="4" t="s">
        <v>80</v>
      </c>
      <c r="I40" s="231"/>
      <c r="J40" s="232" t="s">
        <v>59</v>
      </c>
      <c r="K40" s="463">
        <v>2</v>
      </c>
      <c r="L40" s="464"/>
      <c r="M40" s="2">
        <v>22</v>
      </c>
    </row>
    <row r="41" spans="1:13" ht="12.95" customHeight="1">
      <c r="A41" s="218"/>
      <c r="B41" s="462" t="s">
        <v>49</v>
      </c>
      <c r="C41" s="462"/>
      <c r="D41" s="229"/>
      <c r="E41" s="230" t="s">
        <v>37</v>
      </c>
      <c r="F41" s="245" t="s">
        <v>50</v>
      </c>
      <c r="G41" s="231"/>
      <c r="H41" s="245" t="s">
        <v>51</v>
      </c>
      <c r="I41" s="231"/>
      <c r="J41" s="232" t="s">
        <v>84</v>
      </c>
      <c r="K41" s="466">
        <v>31.5</v>
      </c>
      <c r="L41" s="467"/>
      <c r="M41" s="2">
        <v>23</v>
      </c>
    </row>
    <row r="42" spans="1:13" ht="12.95" customHeight="1">
      <c r="A42" s="218"/>
      <c r="B42" s="462" t="s">
        <v>81</v>
      </c>
      <c r="C42" s="462"/>
      <c r="D42" s="229"/>
      <c r="E42" s="230" t="s">
        <v>54</v>
      </c>
      <c r="F42" s="245" t="s">
        <v>50</v>
      </c>
      <c r="G42" s="231"/>
      <c r="H42" s="245" t="s">
        <v>51</v>
      </c>
      <c r="I42" s="231"/>
      <c r="J42" s="232" t="s">
        <v>59</v>
      </c>
      <c r="K42" s="463">
        <v>6</v>
      </c>
      <c r="L42" s="464"/>
      <c r="M42" s="2">
        <v>24</v>
      </c>
    </row>
    <row r="43" spans="1:13" ht="12.95" customHeight="1">
      <c r="A43" s="218"/>
      <c r="B43" s="462" t="s">
        <v>249</v>
      </c>
      <c r="C43" s="462"/>
      <c r="D43" s="229"/>
      <c r="E43" s="230" t="s">
        <v>54</v>
      </c>
      <c r="F43" s="245" t="s">
        <v>50</v>
      </c>
      <c r="G43" s="231"/>
      <c r="H43" s="245" t="s">
        <v>58</v>
      </c>
      <c r="I43" s="231"/>
      <c r="J43" s="232" t="s">
        <v>85</v>
      </c>
      <c r="K43" s="463">
        <v>24</v>
      </c>
      <c r="L43" s="464"/>
      <c r="M43" s="2">
        <v>25</v>
      </c>
    </row>
    <row r="44" spans="1:13" ht="12.95" customHeight="1">
      <c r="A44" s="218"/>
      <c r="B44" s="462" t="s">
        <v>250</v>
      </c>
      <c r="C44" s="462"/>
      <c r="D44" s="229"/>
      <c r="E44" s="230" t="s">
        <v>54</v>
      </c>
      <c r="F44" s="245" t="s">
        <v>50</v>
      </c>
      <c r="G44" s="231"/>
      <c r="H44" s="245" t="s">
        <v>58</v>
      </c>
      <c r="I44" s="231"/>
      <c r="J44" s="232" t="s">
        <v>59</v>
      </c>
      <c r="K44" s="463">
        <v>3</v>
      </c>
      <c r="L44" s="464"/>
      <c r="M44" s="2">
        <v>26</v>
      </c>
    </row>
    <row r="45" spans="1:13" ht="12.95" customHeight="1">
      <c r="A45" s="218"/>
      <c r="B45" s="462" t="s">
        <v>251</v>
      </c>
      <c r="C45" s="462"/>
      <c r="D45" s="229"/>
      <c r="E45" s="230" t="s">
        <v>54</v>
      </c>
      <c r="F45" s="245" t="s">
        <v>50</v>
      </c>
      <c r="G45" s="231"/>
      <c r="H45" s="245" t="s">
        <v>58</v>
      </c>
      <c r="I45" s="231"/>
      <c r="J45" s="232" t="s">
        <v>59</v>
      </c>
      <c r="K45" s="463">
        <v>3</v>
      </c>
      <c r="L45" s="464"/>
      <c r="M45" s="2">
        <v>27</v>
      </c>
    </row>
    <row r="46" spans="1:13" ht="12.95" customHeight="1">
      <c r="A46" s="218"/>
      <c r="B46" s="462" t="s">
        <v>252</v>
      </c>
      <c r="C46" s="462"/>
      <c r="D46" s="229"/>
      <c r="E46" s="230" t="s">
        <v>54</v>
      </c>
      <c r="F46" s="245" t="s">
        <v>50</v>
      </c>
      <c r="G46" s="231"/>
      <c r="H46" s="245" t="s">
        <v>58</v>
      </c>
      <c r="I46" s="231"/>
      <c r="J46" s="232" t="s">
        <v>59</v>
      </c>
      <c r="K46" s="463">
        <v>6</v>
      </c>
      <c r="L46" s="464"/>
      <c r="M46" s="2">
        <v>28</v>
      </c>
    </row>
    <row r="47" spans="1:13" ht="12.95" customHeight="1">
      <c r="A47" s="218"/>
      <c r="B47" s="462" t="s">
        <v>248</v>
      </c>
      <c r="C47" s="462"/>
      <c r="D47" s="229"/>
      <c r="E47" s="230" t="s">
        <v>54</v>
      </c>
      <c r="F47" s="245" t="s">
        <v>50</v>
      </c>
      <c r="G47" s="231"/>
      <c r="H47" s="245" t="s">
        <v>61</v>
      </c>
      <c r="I47" s="231"/>
      <c r="J47" s="244">
        <v>30</v>
      </c>
      <c r="K47" s="463">
        <v>22</v>
      </c>
      <c r="L47" s="464"/>
      <c r="M47" s="2">
        <v>29</v>
      </c>
    </row>
    <row r="48" spans="1:13" ht="12.95" customHeight="1">
      <c r="A48" s="218"/>
      <c r="B48" s="462" t="s">
        <v>253</v>
      </c>
      <c r="C48" s="462"/>
      <c r="D48" s="229"/>
      <c r="E48" s="230" t="s">
        <v>54</v>
      </c>
      <c r="F48" s="245" t="s">
        <v>50</v>
      </c>
      <c r="G48" s="231"/>
      <c r="H48" s="245" t="s">
        <v>61</v>
      </c>
      <c r="I48" s="231"/>
      <c r="J48" s="232" t="s">
        <v>86</v>
      </c>
      <c r="K48" s="463">
        <v>3</v>
      </c>
      <c r="L48" s="464"/>
      <c r="M48" s="2">
        <v>30</v>
      </c>
    </row>
    <row r="49" spans="1:13" ht="12.95" customHeight="1">
      <c r="A49" s="218"/>
      <c r="B49" s="462" t="s">
        <v>87</v>
      </c>
      <c r="C49" s="462"/>
      <c r="D49" s="229"/>
      <c r="E49" s="230" t="s">
        <v>54</v>
      </c>
      <c r="F49" s="245" t="s">
        <v>50</v>
      </c>
      <c r="G49" s="231"/>
      <c r="H49" s="245" t="s">
        <v>51</v>
      </c>
      <c r="I49" s="231"/>
      <c r="J49" s="234" t="s">
        <v>262</v>
      </c>
      <c r="K49" s="463">
        <v>22</v>
      </c>
      <c r="L49" s="464"/>
      <c r="M49" s="2">
        <v>31</v>
      </c>
    </row>
    <row r="50" spans="1:13" ht="12.95" customHeight="1">
      <c r="A50" s="218"/>
      <c r="B50" s="462" t="s">
        <v>254</v>
      </c>
      <c r="C50" s="462"/>
      <c r="D50" s="229"/>
      <c r="E50" s="230" t="s">
        <v>54</v>
      </c>
      <c r="F50" s="245" t="s">
        <v>50</v>
      </c>
      <c r="G50" s="231"/>
      <c r="H50" s="245" t="s">
        <v>88</v>
      </c>
      <c r="I50" s="231"/>
      <c r="J50" s="232" t="s">
        <v>59</v>
      </c>
      <c r="K50" s="463">
        <v>13</v>
      </c>
      <c r="L50" s="464"/>
      <c r="M50" s="2">
        <v>32</v>
      </c>
    </row>
    <row r="51" spans="1:13" ht="12.95" customHeight="1">
      <c r="A51" s="218"/>
      <c r="B51" s="462" t="s">
        <v>89</v>
      </c>
      <c r="C51" s="462"/>
      <c r="D51" s="229"/>
      <c r="E51" s="230" t="s">
        <v>54</v>
      </c>
      <c r="F51" s="245" t="s">
        <v>50</v>
      </c>
      <c r="G51" s="231"/>
      <c r="H51" s="245" t="s">
        <v>51</v>
      </c>
      <c r="I51" s="231"/>
      <c r="J51" s="232" t="s">
        <v>59</v>
      </c>
      <c r="K51" s="463">
        <v>8</v>
      </c>
      <c r="L51" s="464"/>
      <c r="M51" s="2">
        <v>33</v>
      </c>
    </row>
    <row r="52" spans="1:13" ht="12.95" customHeight="1">
      <c r="A52" s="218"/>
      <c r="B52" s="465" t="s">
        <v>90</v>
      </c>
      <c r="C52" s="465"/>
      <c r="D52" s="229"/>
      <c r="E52" s="230" t="s">
        <v>54</v>
      </c>
      <c r="F52" s="245" t="s">
        <v>50</v>
      </c>
      <c r="G52" s="231"/>
      <c r="H52" s="233" t="s">
        <v>91</v>
      </c>
      <c r="I52" s="231"/>
      <c r="J52" s="232" t="s">
        <v>92</v>
      </c>
      <c r="K52" s="463">
        <v>36</v>
      </c>
      <c r="L52" s="464"/>
      <c r="M52" s="2">
        <v>34</v>
      </c>
    </row>
    <row r="53" spans="1:13" ht="12.95" customHeight="1">
      <c r="A53" s="218"/>
      <c r="B53" s="465" t="s">
        <v>93</v>
      </c>
      <c r="C53" s="465"/>
      <c r="D53" s="229"/>
      <c r="E53" s="230" t="s">
        <v>54</v>
      </c>
      <c r="F53" s="245" t="s">
        <v>94</v>
      </c>
      <c r="G53" s="231"/>
      <c r="H53" s="233" t="s">
        <v>95</v>
      </c>
      <c r="I53" s="231"/>
      <c r="J53" s="232" t="s">
        <v>59</v>
      </c>
      <c r="K53" s="463">
        <v>38</v>
      </c>
      <c r="L53" s="464"/>
      <c r="M53" s="2">
        <v>35</v>
      </c>
    </row>
    <row r="54" spans="1:13" ht="12.95" customHeight="1">
      <c r="A54" s="218"/>
      <c r="B54" s="462" t="s">
        <v>96</v>
      </c>
      <c r="C54" s="462"/>
      <c r="D54" s="229"/>
      <c r="E54" s="230" t="s">
        <v>38</v>
      </c>
      <c r="F54" s="4" t="s">
        <v>50</v>
      </c>
      <c r="G54" s="231"/>
      <c r="H54" s="233" t="s">
        <v>97</v>
      </c>
      <c r="I54" s="231"/>
      <c r="J54" s="234" t="s">
        <v>235</v>
      </c>
      <c r="K54" s="463">
        <v>49</v>
      </c>
      <c r="L54" s="464"/>
      <c r="M54" s="2">
        <v>36</v>
      </c>
    </row>
    <row r="55" spans="1:13" ht="12.95" customHeight="1">
      <c r="A55" s="218"/>
      <c r="B55" s="462" t="s">
        <v>98</v>
      </c>
      <c r="C55" s="462"/>
      <c r="D55" s="229"/>
      <c r="E55" s="235" t="s">
        <v>54</v>
      </c>
      <c r="F55" s="4" t="s">
        <v>99</v>
      </c>
      <c r="G55" s="231"/>
      <c r="H55" s="4" t="s">
        <v>100</v>
      </c>
      <c r="I55" s="231"/>
      <c r="J55" s="234" t="s">
        <v>236</v>
      </c>
      <c r="K55" s="463">
        <v>4</v>
      </c>
      <c r="L55" s="464"/>
      <c r="M55" s="2">
        <v>37</v>
      </c>
    </row>
    <row r="56" spans="1:13" ht="12.95" customHeight="1">
      <c r="A56" s="218"/>
      <c r="B56" s="462" t="s">
        <v>101</v>
      </c>
      <c r="C56" s="462"/>
      <c r="D56" s="236"/>
      <c r="E56" s="235" t="s">
        <v>54</v>
      </c>
      <c r="F56" s="4" t="s">
        <v>99</v>
      </c>
      <c r="G56" s="4"/>
      <c r="H56" s="237" t="s">
        <v>100</v>
      </c>
      <c r="I56" s="231"/>
      <c r="J56" s="234" t="s">
        <v>237</v>
      </c>
      <c r="K56" s="463">
        <v>39</v>
      </c>
      <c r="L56" s="464"/>
      <c r="M56" s="2">
        <v>38</v>
      </c>
    </row>
    <row r="57" spans="1:13" ht="12.95" customHeight="1">
      <c r="A57" s="218"/>
      <c r="B57" s="462" t="s">
        <v>102</v>
      </c>
      <c r="C57" s="462"/>
      <c r="D57" s="271"/>
      <c r="E57" s="235" t="s">
        <v>39</v>
      </c>
      <c r="F57" s="270" t="s">
        <v>103</v>
      </c>
      <c r="G57" s="270"/>
      <c r="H57" s="237" t="s">
        <v>104</v>
      </c>
      <c r="I57" s="231"/>
      <c r="J57" s="232" t="s">
        <v>105</v>
      </c>
      <c r="K57" s="463">
        <v>30</v>
      </c>
      <c r="L57" s="464"/>
      <c r="M57" s="2">
        <v>39</v>
      </c>
    </row>
    <row r="58" spans="1:13" ht="12.95" customHeight="1">
      <c r="A58" s="218"/>
      <c r="B58" s="462" t="s">
        <v>66</v>
      </c>
      <c r="C58" s="462"/>
      <c r="D58" s="271"/>
      <c r="E58" s="235" t="s">
        <v>54</v>
      </c>
      <c r="F58" s="270" t="s">
        <v>106</v>
      </c>
      <c r="G58" s="270"/>
      <c r="H58" s="276" t="s">
        <v>261</v>
      </c>
      <c r="I58" s="231"/>
      <c r="J58" s="232" t="s">
        <v>65</v>
      </c>
      <c r="K58" s="463">
        <v>40</v>
      </c>
      <c r="L58" s="464"/>
      <c r="M58" s="2">
        <v>40</v>
      </c>
    </row>
    <row r="59" spans="1:13" ht="12.95" customHeight="1" thickBot="1">
      <c r="A59" s="219"/>
      <c r="B59" s="459" t="s">
        <v>107</v>
      </c>
      <c r="C59" s="459"/>
      <c r="D59" s="277"/>
      <c r="E59" s="278" t="s">
        <v>54</v>
      </c>
      <c r="F59" s="279" t="s">
        <v>106</v>
      </c>
      <c r="G59" s="279"/>
      <c r="H59" s="280" t="s">
        <v>108</v>
      </c>
      <c r="I59" s="281"/>
      <c r="J59" s="282" t="s">
        <v>105</v>
      </c>
      <c r="K59" s="460">
        <v>9</v>
      </c>
      <c r="L59" s="461"/>
      <c r="M59" s="2">
        <v>41</v>
      </c>
    </row>
    <row r="60" spans="1:13" ht="15" customHeight="1">
      <c r="B60" s="2" t="s">
        <v>303</v>
      </c>
      <c r="L60" s="285" t="s">
        <v>275</v>
      </c>
    </row>
    <row r="61" spans="1:13" ht="15" customHeight="1">
      <c r="B61" s="2" t="s">
        <v>304</v>
      </c>
      <c r="L61" s="285" t="s">
        <v>276</v>
      </c>
    </row>
  </sheetData>
  <sheetProtection selectLockedCells="1" selectUnlockedCells="1"/>
  <mergeCells count="110">
    <mergeCell ref="A2:L2"/>
    <mergeCell ref="A4:L4"/>
    <mergeCell ref="B7:C8"/>
    <mergeCell ref="D7:E8"/>
    <mergeCell ref="F7:F8"/>
    <mergeCell ref="G7:L7"/>
    <mergeCell ref="K8:L8"/>
    <mergeCell ref="A12:C12"/>
    <mergeCell ref="D12:E12"/>
    <mergeCell ref="K12:L12"/>
    <mergeCell ref="A9:C9"/>
    <mergeCell ref="D9:E9"/>
    <mergeCell ref="K9:L9"/>
    <mergeCell ref="A10:C10"/>
    <mergeCell ref="D10:E10"/>
    <mergeCell ref="K10:L10"/>
    <mergeCell ref="A11:C11"/>
    <mergeCell ref="D11:E11"/>
    <mergeCell ref="K11:L11"/>
    <mergeCell ref="A13:C13"/>
    <mergeCell ref="D13:E13"/>
    <mergeCell ref="K13:L13"/>
    <mergeCell ref="B17:C18"/>
    <mergeCell ref="E17:E18"/>
    <mergeCell ref="H17:I18"/>
    <mergeCell ref="J17:J18"/>
    <mergeCell ref="K17:L18"/>
    <mergeCell ref="F18:G18"/>
    <mergeCell ref="B23:C23"/>
    <mergeCell ref="K23:L23"/>
    <mergeCell ref="B24:C24"/>
    <mergeCell ref="K24:L24"/>
    <mergeCell ref="B25:C25"/>
    <mergeCell ref="K25:L25"/>
    <mergeCell ref="B19:C19"/>
    <mergeCell ref="K19:L19"/>
    <mergeCell ref="B20:C20"/>
    <mergeCell ref="K20:L20"/>
    <mergeCell ref="B22:C22"/>
    <mergeCell ref="K22:L22"/>
    <mergeCell ref="B21:C21"/>
    <mergeCell ref="K21:L21"/>
    <mergeCell ref="B27:C27"/>
    <mergeCell ref="K27:L27"/>
    <mergeCell ref="B28:C28"/>
    <mergeCell ref="K28:L28"/>
    <mergeCell ref="B26:C26"/>
    <mergeCell ref="K26:L26"/>
    <mergeCell ref="B34:C34"/>
    <mergeCell ref="K34:L34"/>
    <mergeCell ref="B29:C29"/>
    <mergeCell ref="K29:L29"/>
    <mergeCell ref="B30:C30"/>
    <mergeCell ref="K30:L30"/>
    <mergeCell ref="B31:C31"/>
    <mergeCell ref="K31:L31"/>
    <mergeCell ref="B35:C35"/>
    <mergeCell ref="K35:L35"/>
    <mergeCell ref="B37:C37"/>
    <mergeCell ref="K37:L37"/>
    <mergeCell ref="B38:C38"/>
    <mergeCell ref="K38:L38"/>
    <mergeCell ref="B36:C36"/>
    <mergeCell ref="K36:L36"/>
    <mergeCell ref="B32:C32"/>
    <mergeCell ref="K32:L32"/>
    <mergeCell ref="B33:C33"/>
    <mergeCell ref="K33:L33"/>
    <mergeCell ref="B39:C39"/>
    <mergeCell ref="K39:L39"/>
    <mergeCell ref="B40:C40"/>
    <mergeCell ref="K40:L40"/>
    <mergeCell ref="B46:C46"/>
    <mergeCell ref="K46:L46"/>
    <mergeCell ref="B41:C41"/>
    <mergeCell ref="K41:L41"/>
    <mergeCell ref="B42:C42"/>
    <mergeCell ref="K42:L42"/>
    <mergeCell ref="B43:C43"/>
    <mergeCell ref="K43:L43"/>
    <mergeCell ref="B44:C44"/>
    <mergeCell ref="K44:L44"/>
    <mergeCell ref="B47:C47"/>
    <mergeCell ref="K47:L47"/>
    <mergeCell ref="B48:C48"/>
    <mergeCell ref="K48:L48"/>
    <mergeCell ref="B49:C49"/>
    <mergeCell ref="K49:L49"/>
    <mergeCell ref="B50:C50"/>
    <mergeCell ref="K50:L50"/>
    <mergeCell ref="B45:C45"/>
    <mergeCell ref="K45:L45"/>
    <mergeCell ref="B59:C59"/>
    <mergeCell ref="K59:L59"/>
    <mergeCell ref="B56:C56"/>
    <mergeCell ref="K56:L56"/>
    <mergeCell ref="B58:C58"/>
    <mergeCell ref="K58:L58"/>
    <mergeCell ref="B51:C51"/>
    <mergeCell ref="K51:L51"/>
    <mergeCell ref="B57:C57"/>
    <mergeCell ref="K57:L57"/>
    <mergeCell ref="B53:C53"/>
    <mergeCell ref="K53:L53"/>
    <mergeCell ref="B54:C54"/>
    <mergeCell ref="K54:L54"/>
    <mergeCell ref="B55:C55"/>
    <mergeCell ref="K55:L55"/>
    <mergeCell ref="B52:C52"/>
    <mergeCell ref="K52:L52"/>
  </mergeCells>
  <phoneticPr fontId="7"/>
  <printOptions horizontalCentered="1"/>
  <pageMargins left="0.59055118110236227" right="0.59055118110236227" top="0.59055118110236227" bottom="0.59055118110236227" header="0.39370078740157483" footer="0.39370078740157483"/>
  <pageSetup paperSize="9" firstPageNumber="104" orientation="portrait" useFirstPageNumber="1" verticalDpi="300" r:id="rId1"/>
  <headerFooter scaleWithDoc="0" alignWithMargins="0">
    <oddHeader>&amp;L道路、交通及び通信</oddHeader>
    <oddFooter>&amp;C&amp;12&amp;A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2"/>
  <sheetViews>
    <sheetView view="pageBreakPreview" topLeftCell="A31" zoomScale="115" zoomScaleNormal="115" zoomScaleSheetLayoutView="115" workbookViewId="0">
      <selection activeCell="O32" sqref="O32"/>
    </sheetView>
  </sheetViews>
  <sheetFormatPr defaultRowHeight="18.95" customHeight="1"/>
  <cols>
    <col min="1" max="1" width="10.85546875" style="76" customWidth="1"/>
    <col min="2" max="2" width="7.28515625" style="76" customWidth="1"/>
    <col min="3" max="3" width="9" style="76" customWidth="1"/>
    <col min="4" max="6" width="8" style="76" customWidth="1"/>
    <col min="7" max="7" width="8.7109375" style="76" customWidth="1"/>
    <col min="8" max="8" width="8.28515625" style="76" customWidth="1"/>
    <col min="9" max="9" width="7.85546875" style="76" customWidth="1"/>
    <col min="10" max="10" width="9.28515625" style="76" customWidth="1"/>
    <col min="11" max="12" width="7.85546875" style="76" customWidth="1"/>
    <col min="13" max="16384" width="9.140625" style="76"/>
  </cols>
  <sheetData>
    <row r="1" spans="1:12" ht="5.0999999999999996" customHeight="1">
      <c r="A1" s="119"/>
    </row>
    <row r="2" spans="1:12" ht="18.95" customHeight="1">
      <c r="A2" s="119" t="s">
        <v>109</v>
      </c>
    </row>
    <row r="3" spans="1:12" ht="5.0999999999999996" customHeight="1">
      <c r="A3" s="119"/>
    </row>
    <row r="4" spans="1:12" s="124" customFormat="1" ht="30" customHeight="1">
      <c r="A4" s="525" t="s">
        <v>110</v>
      </c>
      <c r="B4" s="525"/>
      <c r="C4" s="525"/>
      <c r="D4" s="525"/>
      <c r="E4" s="525"/>
      <c r="F4" s="525"/>
      <c r="G4" s="525"/>
      <c r="H4" s="525"/>
      <c r="I4" s="525"/>
      <c r="J4" s="525"/>
      <c r="K4" s="525"/>
      <c r="L4" s="525"/>
    </row>
    <row r="5" spans="1:12" ht="15" customHeight="1"/>
    <row r="6" spans="1:12" ht="15" customHeight="1" thickBot="1">
      <c r="A6" s="76" t="s">
        <v>214</v>
      </c>
      <c r="L6" s="104" t="s">
        <v>111</v>
      </c>
    </row>
    <row r="7" spans="1:12" ht="24.95" customHeight="1">
      <c r="A7" s="125" t="s">
        <v>203</v>
      </c>
      <c r="B7" s="126"/>
      <c r="C7" s="127" t="s">
        <v>112</v>
      </c>
      <c r="D7" s="526" t="s">
        <v>242</v>
      </c>
      <c r="E7" s="527"/>
      <c r="F7" s="528"/>
      <c r="G7" s="529" t="s">
        <v>221</v>
      </c>
      <c r="H7" s="529"/>
      <c r="I7" s="529" t="s">
        <v>222</v>
      </c>
      <c r="J7" s="529"/>
      <c r="K7" s="530" t="s">
        <v>113</v>
      </c>
      <c r="L7" s="531"/>
    </row>
    <row r="8" spans="1:12" ht="24.95" customHeight="1">
      <c r="A8" s="123"/>
      <c r="B8" s="128" t="s">
        <v>114</v>
      </c>
      <c r="C8" s="128" t="s">
        <v>115</v>
      </c>
      <c r="D8" s="507" t="s">
        <v>116</v>
      </c>
      <c r="E8" s="507" t="s">
        <v>117</v>
      </c>
      <c r="F8" s="129" t="s">
        <v>118</v>
      </c>
      <c r="G8" s="507" t="s">
        <v>116</v>
      </c>
      <c r="H8" s="507" t="s">
        <v>117</v>
      </c>
      <c r="I8" s="507" t="s">
        <v>116</v>
      </c>
      <c r="J8" s="507" t="s">
        <v>117</v>
      </c>
      <c r="K8" s="129" t="s">
        <v>119</v>
      </c>
      <c r="L8" s="130" t="s">
        <v>120</v>
      </c>
    </row>
    <row r="9" spans="1:12" ht="24.95" customHeight="1">
      <c r="A9" s="131" t="s">
        <v>223</v>
      </c>
      <c r="B9" s="132"/>
      <c r="C9" s="132" t="s">
        <v>122</v>
      </c>
      <c r="D9" s="507"/>
      <c r="E9" s="507"/>
      <c r="F9" s="132" t="s">
        <v>123</v>
      </c>
      <c r="G9" s="507"/>
      <c r="H9" s="507"/>
      <c r="I9" s="507"/>
      <c r="J9" s="507"/>
      <c r="K9" s="132" t="s">
        <v>124</v>
      </c>
      <c r="L9" s="133" t="s">
        <v>125</v>
      </c>
    </row>
    <row r="10" spans="1:12" ht="21.95" customHeight="1">
      <c r="A10" s="134"/>
      <c r="B10" s="129" t="s">
        <v>126</v>
      </c>
      <c r="C10" s="292">
        <f t="shared" ref="C10:C18" si="0">SUM(D10:L10)</f>
        <v>34236</v>
      </c>
      <c r="D10" s="114">
        <v>1960</v>
      </c>
      <c r="E10" s="114">
        <v>3855</v>
      </c>
      <c r="F10" s="114">
        <v>8</v>
      </c>
      <c r="G10" s="114">
        <v>23</v>
      </c>
      <c r="H10" s="114">
        <v>78</v>
      </c>
      <c r="I10" s="114">
        <v>8208</v>
      </c>
      <c r="J10" s="114">
        <v>18737</v>
      </c>
      <c r="K10" s="114">
        <v>1257</v>
      </c>
      <c r="L10" s="135">
        <v>110</v>
      </c>
    </row>
    <row r="11" spans="1:12" ht="21.95" customHeight="1">
      <c r="A11" s="136" t="s">
        <v>288</v>
      </c>
      <c r="B11" s="128" t="s">
        <v>127</v>
      </c>
      <c r="C11" s="292">
        <f t="shared" si="0"/>
        <v>2192</v>
      </c>
      <c r="D11" s="114">
        <v>692</v>
      </c>
      <c r="E11" s="114">
        <v>69</v>
      </c>
      <c r="F11" s="114">
        <v>625</v>
      </c>
      <c r="G11" s="114">
        <v>3</v>
      </c>
      <c r="H11" s="114">
        <v>3</v>
      </c>
      <c r="I11" s="114">
        <v>18</v>
      </c>
      <c r="J11" s="114">
        <v>533</v>
      </c>
      <c r="K11" s="114">
        <v>249</v>
      </c>
      <c r="L11" s="138">
        <v>0</v>
      </c>
    </row>
    <row r="12" spans="1:12" ht="21.95" customHeight="1">
      <c r="A12" s="121"/>
      <c r="B12" s="132" t="s">
        <v>128</v>
      </c>
      <c r="C12" s="292">
        <f t="shared" si="0"/>
        <v>36428</v>
      </c>
      <c r="D12" s="114">
        <f t="shared" ref="D12:L12" si="1">SUM(D10:D11)</f>
        <v>2652</v>
      </c>
      <c r="E12" s="114">
        <f t="shared" si="1"/>
        <v>3924</v>
      </c>
      <c r="F12" s="114">
        <f t="shared" si="1"/>
        <v>633</v>
      </c>
      <c r="G12" s="114">
        <f t="shared" si="1"/>
        <v>26</v>
      </c>
      <c r="H12" s="114">
        <f t="shared" si="1"/>
        <v>81</v>
      </c>
      <c r="I12" s="114">
        <f t="shared" si="1"/>
        <v>8226</v>
      </c>
      <c r="J12" s="114">
        <f t="shared" si="1"/>
        <v>19270</v>
      </c>
      <c r="K12" s="114">
        <f t="shared" si="1"/>
        <v>1506</v>
      </c>
      <c r="L12" s="135">
        <f t="shared" si="1"/>
        <v>110</v>
      </c>
    </row>
    <row r="13" spans="1:12" ht="21.95" customHeight="1">
      <c r="A13" s="137"/>
      <c r="B13" s="128" t="s">
        <v>126</v>
      </c>
      <c r="C13" s="292">
        <f t="shared" si="0"/>
        <v>34114</v>
      </c>
      <c r="D13" s="114">
        <v>1917</v>
      </c>
      <c r="E13" s="114">
        <v>3734</v>
      </c>
      <c r="F13" s="114">
        <v>3</v>
      </c>
      <c r="G13" s="114">
        <v>24</v>
      </c>
      <c r="H13" s="291">
        <v>80</v>
      </c>
      <c r="I13" s="114">
        <v>8302</v>
      </c>
      <c r="J13" s="114">
        <v>18673</v>
      </c>
      <c r="K13" s="114">
        <v>1274</v>
      </c>
      <c r="L13" s="135">
        <v>107</v>
      </c>
    </row>
    <row r="14" spans="1:12" ht="21.95" customHeight="1">
      <c r="A14" s="136">
        <v>23</v>
      </c>
      <c r="B14" s="128" t="s">
        <v>127</v>
      </c>
      <c r="C14" s="292">
        <f t="shared" si="0"/>
        <v>2153</v>
      </c>
      <c r="D14" s="114">
        <v>676</v>
      </c>
      <c r="E14" s="114">
        <v>76</v>
      </c>
      <c r="F14" s="114">
        <v>603</v>
      </c>
      <c r="G14" s="114">
        <v>4</v>
      </c>
      <c r="H14" s="114">
        <v>3</v>
      </c>
      <c r="I14" s="114">
        <v>20</v>
      </c>
      <c r="J14" s="114">
        <v>504</v>
      </c>
      <c r="K14" s="114">
        <v>267</v>
      </c>
      <c r="L14" s="138">
        <v>0</v>
      </c>
    </row>
    <row r="15" spans="1:12" ht="21.95" customHeight="1">
      <c r="A15" s="121"/>
      <c r="B15" s="132" t="s">
        <v>128</v>
      </c>
      <c r="C15" s="292">
        <f t="shared" si="0"/>
        <v>36267</v>
      </c>
      <c r="D15" s="114">
        <f t="shared" ref="D15:L15" si="2">SUM(D13:D14)</f>
        <v>2593</v>
      </c>
      <c r="E15" s="114">
        <f t="shared" si="2"/>
        <v>3810</v>
      </c>
      <c r="F15" s="114">
        <f t="shared" si="2"/>
        <v>606</v>
      </c>
      <c r="G15" s="114">
        <f t="shared" si="2"/>
        <v>28</v>
      </c>
      <c r="H15" s="114">
        <f t="shared" si="2"/>
        <v>83</v>
      </c>
      <c r="I15" s="114">
        <f t="shared" si="2"/>
        <v>8322</v>
      </c>
      <c r="J15" s="114">
        <f t="shared" si="2"/>
        <v>19177</v>
      </c>
      <c r="K15" s="114">
        <f t="shared" si="2"/>
        <v>1541</v>
      </c>
      <c r="L15" s="135">
        <f t="shared" si="2"/>
        <v>107</v>
      </c>
    </row>
    <row r="16" spans="1:12" ht="21.95" customHeight="1">
      <c r="A16" s="137"/>
      <c r="B16" s="128" t="s">
        <v>126</v>
      </c>
      <c r="C16" s="292">
        <f t="shared" si="0"/>
        <v>34106</v>
      </c>
      <c r="D16" s="114">
        <v>1880</v>
      </c>
      <c r="E16" s="114">
        <v>3640</v>
      </c>
      <c r="F16" s="114">
        <v>4</v>
      </c>
      <c r="G16" s="114">
        <v>24</v>
      </c>
      <c r="H16" s="291">
        <v>84</v>
      </c>
      <c r="I16" s="114">
        <v>8565</v>
      </c>
      <c r="J16" s="114">
        <v>18518</v>
      </c>
      <c r="K16" s="114">
        <v>1292</v>
      </c>
      <c r="L16" s="135">
        <v>99</v>
      </c>
    </row>
    <row r="17" spans="1:15" ht="21.95" customHeight="1">
      <c r="A17" s="136">
        <v>24</v>
      </c>
      <c r="B17" s="128" t="s">
        <v>127</v>
      </c>
      <c r="C17" s="292">
        <f t="shared" si="0"/>
        <v>2192</v>
      </c>
      <c r="D17" s="114">
        <v>673</v>
      </c>
      <c r="E17" s="114">
        <v>83</v>
      </c>
      <c r="F17" s="114">
        <v>643</v>
      </c>
      <c r="G17" s="114">
        <v>4</v>
      </c>
      <c r="H17" s="114">
        <v>3</v>
      </c>
      <c r="I17" s="114">
        <v>22</v>
      </c>
      <c r="J17" s="114">
        <v>486</v>
      </c>
      <c r="K17" s="114">
        <v>278</v>
      </c>
      <c r="L17" s="138">
        <v>0</v>
      </c>
    </row>
    <row r="18" spans="1:15" ht="21.95" customHeight="1">
      <c r="A18" s="121"/>
      <c r="B18" s="132" t="s">
        <v>128</v>
      </c>
      <c r="C18" s="292">
        <f t="shared" si="0"/>
        <v>36298</v>
      </c>
      <c r="D18" s="114">
        <f t="shared" ref="D18:F18" si="3">SUM(D16:D17)</f>
        <v>2553</v>
      </c>
      <c r="E18" s="114">
        <f t="shared" si="3"/>
        <v>3723</v>
      </c>
      <c r="F18" s="114">
        <f t="shared" si="3"/>
        <v>647</v>
      </c>
      <c r="G18" s="114">
        <f>SUM(G16:G17)</f>
        <v>28</v>
      </c>
      <c r="H18" s="114">
        <f>SUM(H16:H17)</f>
        <v>87</v>
      </c>
      <c r="I18" s="114">
        <f t="shared" ref="I18:L18" si="4">SUM(I16:I17)</f>
        <v>8587</v>
      </c>
      <c r="J18" s="114">
        <f t="shared" si="4"/>
        <v>19004</v>
      </c>
      <c r="K18" s="114">
        <f t="shared" si="4"/>
        <v>1570</v>
      </c>
      <c r="L18" s="135">
        <f t="shared" si="4"/>
        <v>99</v>
      </c>
    </row>
    <row r="19" spans="1:15" ht="21.95" customHeight="1">
      <c r="A19" s="137"/>
      <c r="B19" s="128" t="s">
        <v>126</v>
      </c>
      <c r="C19" s="286">
        <f t="shared" ref="C19:C24" si="5">SUM(D19:L19)</f>
        <v>34266</v>
      </c>
      <c r="D19" s="303">
        <v>1828</v>
      </c>
      <c r="E19" s="303">
        <v>3600</v>
      </c>
      <c r="F19" s="303">
        <v>7</v>
      </c>
      <c r="G19" s="303">
        <v>25</v>
      </c>
      <c r="H19" s="288">
        <v>91</v>
      </c>
      <c r="I19" s="303">
        <v>8967</v>
      </c>
      <c r="J19" s="303">
        <v>18362</v>
      </c>
      <c r="K19" s="303">
        <v>1281</v>
      </c>
      <c r="L19" s="304">
        <v>105</v>
      </c>
    </row>
    <row r="20" spans="1:15" ht="21.95" customHeight="1">
      <c r="A20" s="136">
        <v>25</v>
      </c>
      <c r="B20" s="128" t="s">
        <v>127</v>
      </c>
      <c r="C20" s="286">
        <f t="shared" si="5"/>
        <v>2269</v>
      </c>
      <c r="D20" s="303">
        <v>685</v>
      </c>
      <c r="E20" s="303">
        <v>79</v>
      </c>
      <c r="F20" s="303">
        <v>691</v>
      </c>
      <c r="G20" s="303">
        <v>3</v>
      </c>
      <c r="H20" s="303">
        <v>4</v>
      </c>
      <c r="I20" s="303">
        <v>37</v>
      </c>
      <c r="J20" s="303">
        <v>471</v>
      </c>
      <c r="K20" s="303">
        <v>299</v>
      </c>
      <c r="L20" s="305">
        <v>0</v>
      </c>
    </row>
    <row r="21" spans="1:15" ht="21.95" customHeight="1">
      <c r="A21" s="123"/>
      <c r="B21" s="249" t="s">
        <v>128</v>
      </c>
      <c r="C21" s="286">
        <f t="shared" si="5"/>
        <v>36535</v>
      </c>
      <c r="D21" s="303">
        <f>SUM(D19:D20)</f>
        <v>2513</v>
      </c>
      <c r="E21" s="303">
        <f>SUM(E19:E20)</f>
        <v>3679</v>
      </c>
      <c r="F21" s="303">
        <f t="shared" ref="F21:J21" si="6">SUM(F19:F20)</f>
        <v>698</v>
      </c>
      <c r="G21" s="303">
        <f t="shared" si="6"/>
        <v>28</v>
      </c>
      <c r="H21" s="303">
        <f t="shared" si="6"/>
        <v>95</v>
      </c>
      <c r="I21" s="303">
        <f t="shared" si="6"/>
        <v>9004</v>
      </c>
      <c r="J21" s="303">
        <f t="shared" si="6"/>
        <v>18833</v>
      </c>
      <c r="K21" s="303">
        <f>SUM(K19:K20)</f>
        <v>1580</v>
      </c>
      <c r="L21" s="304">
        <f>SUM(L19:L20)</f>
        <v>105</v>
      </c>
    </row>
    <row r="22" spans="1:15" ht="21.95" customHeight="1">
      <c r="A22" s="263"/>
      <c r="B22" s="264" t="s">
        <v>126</v>
      </c>
      <c r="C22" s="238">
        <f t="shared" si="5"/>
        <v>34454</v>
      </c>
      <c r="D22" s="31">
        <v>1841</v>
      </c>
      <c r="E22" s="31">
        <v>3576</v>
      </c>
      <c r="F22" s="31">
        <v>10</v>
      </c>
      <c r="G22" s="31">
        <v>22</v>
      </c>
      <c r="H22" s="340">
        <v>94</v>
      </c>
      <c r="I22" s="31">
        <v>9248</v>
      </c>
      <c r="J22" s="31">
        <v>18296</v>
      </c>
      <c r="K22" s="31">
        <v>1261</v>
      </c>
      <c r="L22" s="341">
        <v>106</v>
      </c>
    </row>
    <row r="23" spans="1:15" ht="21.95" customHeight="1">
      <c r="A23" s="265">
        <v>26</v>
      </c>
      <c r="B23" s="266" t="s">
        <v>127</v>
      </c>
      <c r="C23" s="238">
        <f t="shared" si="5"/>
        <v>2412</v>
      </c>
      <c r="D23" s="31">
        <v>702</v>
      </c>
      <c r="E23" s="31">
        <v>80</v>
      </c>
      <c r="F23" s="31">
        <v>857</v>
      </c>
      <c r="G23" s="31">
        <v>4</v>
      </c>
      <c r="H23" s="31">
        <v>4</v>
      </c>
      <c r="I23" s="31">
        <v>60</v>
      </c>
      <c r="J23" s="31">
        <v>411</v>
      </c>
      <c r="K23" s="31">
        <v>294</v>
      </c>
      <c r="L23" s="342">
        <v>0</v>
      </c>
    </row>
    <row r="24" spans="1:15" ht="21.95" customHeight="1" thickBot="1">
      <c r="A24" s="267"/>
      <c r="B24" s="268" t="s">
        <v>128</v>
      </c>
      <c r="C24" s="239">
        <f t="shared" si="5"/>
        <v>36866</v>
      </c>
      <c r="D24" s="343">
        <f>SUM(D22:D23)</f>
        <v>2543</v>
      </c>
      <c r="E24" s="343">
        <f>SUM(E22:E23)</f>
        <v>3656</v>
      </c>
      <c r="F24" s="343">
        <f t="shared" ref="F24:L24" si="7">SUM(F22:F23)</f>
        <v>867</v>
      </c>
      <c r="G24" s="343">
        <f>SUM(G22:G23)</f>
        <v>26</v>
      </c>
      <c r="H24" s="343">
        <f t="shared" si="7"/>
        <v>98</v>
      </c>
      <c r="I24" s="343">
        <f t="shared" si="7"/>
        <v>9308</v>
      </c>
      <c r="J24" s="343">
        <f t="shared" si="7"/>
        <v>18707</v>
      </c>
      <c r="K24" s="343">
        <f>SUM(K22:K23)</f>
        <v>1555</v>
      </c>
      <c r="L24" s="344">
        <f t="shared" si="7"/>
        <v>106</v>
      </c>
    </row>
    <row r="25" spans="1:15" ht="15" customHeight="1">
      <c r="L25" s="104" t="s">
        <v>129</v>
      </c>
    </row>
    <row r="26" spans="1:15" ht="15" customHeight="1">
      <c r="D26" s="151">
        <f>SUM(D24:F24)</f>
        <v>7066</v>
      </c>
      <c r="E26" s="152"/>
      <c r="F26" s="152"/>
      <c r="G26" s="151">
        <f>SUM(G24:H24)</f>
        <v>124</v>
      </c>
      <c r="H26" s="152"/>
      <c r="I26" s="151">
        <f>+I24+J24</f>
        <v>28015</v>
      </c>
      <c r="J26" s="152"/>
      <c r="K26" s="151">
        <f>+K24+L24</f>
        <v>1661</v>
      </c>
    </row>
    <row r="27" spans="1:15" ht="15" customHeight="1" thickBot="1">
      <c r="A27" s="76" t="s">
        <v>224</v>
      </c>
      <c r="L27" s="104" t="s">
        <v>111</v>
      </c>
    </row>
    <row r="28" spans="1:15" ht="20.100000000000001" customHeight="1">
      <c r="A28" s="120" t="s">
        <v>130</v>
      </c>
      <c r="B28" s="515" t="s">
        <v>131</v>
      </c>
      <c r="C28" s="515"/>
      <c r="D28" s="122"/>
      <c r="E28" s="122"/>
      <c r="F28" s="122"/>
      <c r="G28" s="122"/>
      <c r="H28" s="122"/>
      <c r="I28" s="122"/>
      <c r="J28" s="122"/>
      <c r="K28" s="122"/>
      <c r="L28" s="139"/>
    </row>
    <row r="29" spans="1:15" ht="20.100000000000001" customHeight="1">
      <c r="A29" s="123"/>
      <c r="B29" s="516"/>
      <c r="C29" s="516"/>
      <c r="D29" s="518" t="s">
        <v>225</v>
      </c>
      <c r="E29" s="507" t="s">
        <v>132</v>
      </c>
      <c r="F29" s="507"/>
      <c r="G29" s="507"/>
      <c r="H29" s="519" t="s">
        <v>226</v>
      </c>
      <c r="I29" s="520"/>
      <c r="J29" s="507" t="s">
        <v>133</v>
      </c>
      <c r="K29" s="507"/>
      <c r="L29" s="517"/>
    </row>
    <row r="30" spans="1:15" ht="20.100000000000001" customHeight="1">
      <c r="A30" s="123"/>
      <c r="B30" s="516"/>
      <c r="C30" s="516"/>
      <c r="D30" s="513"/>
      <c r="E30" s="507"/>
      <c r="F30" s="507"/>
      <c r="G30" s="507"/>
      <c r="H30" s="521"/>
      <c r="I30" s="522"/>
      <c r="J30" s="507"/>
      <c r="K30" s="507"/>
      <c r="L30" s="517"/>
      <c r="O30" s="74"/>
    </row>
    <row r="31" spans="1:15" ht="20.100000000000001" customHeight="1">
      <c r="A31" s="123"/>
      <c r="B31" s="516"/>
      <c r="C31" s="516"/>
      <c r="D31" s="513" t="s">
        <v>227</v>
      </c>
      <c r="E31" s="129" t="s">
        <v>134</v>
      </c>
      <c r="F31" s="507" t="s">
        <v>135</v>
      </c>
      <c r="G31" s="507" t="s">
        <v>136</v>
      </c>
      <c r="H31" s="521"/>
      <c r="I31" s="522"/>
      <c r="J31" s="140" t="s">
        <v>137</v>
      </c>
      <c r="K31" s="140" t="s">
        <v>138</v>
      </c>
      <c r="L31" s="141" t="s">
        <v>139</v>
      </c>
      <c r="O31" s="74"/>
    </row>
    <row r="32" spans="1:15" ht="20.100000000000001" customHeight="1">
      <c r="A32" s="121" t="s">
        <v>140</v>
      </c>
      <c r="B32" s="516"/>
      <c r="C32" s="516"/>
      <c r="D32" s="514"/>
      <c r="E32" s="142" t="s">
        <v>141</v>
      </c>
      <c r="F32" s="507"/>
      <c r="G32" s="507"/>
      <c r="H32" s="523"/>
      <c r="I32" s="524"/>
      <c r="J32" s="84" t="s">
        <v>142</v>
      </c>
      <c r="K32" s="84" t="s">
        <v>142</v>
      </c>
      <c r="L32" s="143" t="s">
        <v>143</v>
      </c>
    </row>
    <row r="33" spans="1:12" ht="21.95" customHeight="1">
      <c r="A33" s="137" t="s">
        <v>288</v>
      </c>
      <c r="B33" s="511">
        <f>SUM(D33:L33)</f>
        <v>54939</v>
      </c>
      <c r="C33" s="512"/>
      <c r="D33" s="113">
        <v>1312</v>
      </c>
      <c r="E33" s="113">
        <v>3153</v>
      </c>
      <c r="F33" s="113">
        <v>8924</v>
      </c>
      <c r="G33" s="113">
        <v>29646</v>
      </c>
      <c r="H33" s="512">
        <v>22</v>
      </c>
      <c r="I33" s="512"/>
      <c r="J33" s="113">
        <v>8442</v>
      </c>
      <c r="K33" s="113">
        <v>890</v>
      </c>
      <c r="L33" s="144">
        <v>2550</v>
      </c>
    </row>
    <row r="34" spans="1:12" ht="21.95" customHeight="1">
      <c r="A34" s="137">
        <v>23</v>
      </c>
      <c r="B34" s="510">
        <f>SUM(D34:L34)</f>
        <v>56385</v>
      </c>
      <c r="C34" s="506"/>
      <c r="D34" s="113">
        <v>1331</v>
      </c>
      <c r="E34" s="113">
        <v>3259</v>
      </c>
      <c r="F34" s="113">
        <v>9191</v>
      </c>
      <c r="G34" s="113">
        <v>30741</v>
      </c>
      <c r="H34" s="506">
        <v>24</v>
      </c>
      <c r="I34" s="506"/>
      <c r="J34" s="113">
        <v>8240</v>
      </c>
      <c r="K34" s="113">
        <v>797</v>
      </c>
      <c r="L34" s="144">
        <v>2802</v>
      </c>
    </row>
    <row r="35" spans="1:12" ht="21.95" customHeight="1">
      <c r="A35" s="137">
        <v>24</v>
      </c>
      <c r="B35" s="510">
        <f>SUM(D35:L35)</f>
        <v>53695</v>
      </c>
      <c r="C35" s="506"/>
      <c r="D35" s="113">
        <v>1264</v>
      </c>
      <c r="E35" s="113">
        <v>2645</v>
      </c>
      <c r="F35" s="113">
        <v>8061</v>
      </c>
      <c r="G35" s="113">
        <v>29871</v>
      </c>
      <c r="H35" s="506">
        <v>25</v>
      </c>
      <c r="I35" s="506"/>
      <c r="J35" s="113">
        <v>8008</v>
      </c>
      <c r="K35" s="113">
        <v>744</v>
      </c>
      <c r="L35" s="144">
        <v>3077</v>
      </c>
    </row>
    <row r="36" spans="1:12" ht="21.95" customHeight="1">
      <c r="A36" s="137">
        <v>25</v>
      </c>
      <c r="B36" s="430">
        <f>SUM(D36:L36)</f>
        <v>55093</v>
      </c>
      <c r="C36" s="430"/>
      <c r="D36" s="284">
        <v>1288</v>
      </c>
      <c r="E36" s="284">
        <v>2683</v>
      </c>
      <c r="F36" s="284">
        <v>8060</v>
      </c>
      <c r="G36" s="284">
        <v>31206</v>
      </c>
      <c r="H36" s="411">
        <v>25</v>
      </c>
      <c r="I36" s="411"/>
      <c r="J36" s="284">
        <v>7902</v>
      </c>
      <c r="K36" s="284">
        <v>671</v>
      </c>
      <c r="L36" s="306">
        <v>3258</v>
      </c>
    </row>
    <row r="37" spans="1:12" ht="21.95" customHeight="1" thickBot="1">
      <c r="A37" s="269">
        <v>26</v>
      </c>
      <c r="B37" s="504">
        <f>SUM(D37:L37)</f>
        <v>56369</v>
      </c>
      <c r="C37" s="504"/>
      <c r="D37" s="345">
        <v>1313</v>
      </c>
      <c r="E37" s="345">
        <v>2785</v>
      </c>
      <c r="F37" s="345">
        <v>8033</v>
      </c>
      <c r="G37" s="345">
        <v>32359</v>
      </c>
      <c r="H37" s="505">
        <v>28</v>
      </c>
      <c r="I37" s="505"/>
      <c r="J37" s="345">
        <v>7732</v>
      </c>
      <c r="K37" s="345">
        <v>646</v>
      </c>
      <c r="L37" s="346">
        <v>3473</v>
      </c>
    </row>
    <row r="38" spans="1:12" ht="15" customHeight="1">
      <c r="A38" s="76" t="s">
        <v>144</v>
      </c>
      <c r="L38" s="104" t="s">
        <v>243</v>
      </c>
    </row>
    <row r="39" spans="1:12" ht="15" customHeight="1">
      <c r="A39" s="76" t="s">
        <v>145</v>
      </c>
    </row>
    <row r="42" spans="1:12" ht="18.95" customHeight="1">
      <c r="A42" s="508"/>
      <c r="B42" s="508"/>
      <c r="C42" s="113"/>
      <c r="D42" s="113"/>
      <c r="E42" s="113"/>
      <c r="F42" s="113">
        <f>SUM(E37:G37)</f>
        <v>43177</v>
      </c>
      <c r="G42" s="509"/>
      <c r="H42" s="509"/>
      <c r="I42" s="113"/>
      <c r="J42" s="113">
        <f>SUM(J37:L37)</f>
        <v>11851</v>
      </c>
      <c r="K42" s="113"/>
      <c r="L42" s="74"/>
    </row>
  </sheetData>
  <sheetProtection selectLockedCells="1" selectUnlockedCells="1"/>
  <mergeCells count="31">
    <mergeCell ref="A4:L4"/>
    <mergeCell ref="D7:F7"/>
    <mergeCell ref="G7:H7"/>
    <mergeCell ref="I7:J7"/>
    <mergeCell ref="K7:L7"/>
    <mergeCell ref="J29:L30"/>
    <mergeCell ref="H8:H9"/>
    <mergeCell ref="J8:J9"/>
    <mergeCell ref="D29:D30"/>
    <mergeCell ref="E8:E9"/>
    <mergeCell ref="I8:I9"/>
    <mergeCell ref="G8:G9"/>
    <mergeCell ref="D8:D9"/>
    <mergeCell ref="E29:G30"/>
    <mergeCell ref="H29:I32"/>
    <mergeCell ref="B37:C37"/>
    <mergeCell ref="H37:I37"/>
    <mergeCell ref="H34:I34"/>
    <mergeCell ref="F31:F32"/>
    <mergeCell ref="A42:B42"/>
    <mergeCell ref="G42:H42"/>
    <mergeCell ref="B35:C35"/>
    <mergeCell ref="H36:I36"/>
    <mergeCell ref="B33:C33"/>
    <mergeCell ref="H33:I33"/>
    <mergeCell ref="D31:D32"/>
    <mergeCell ref="B36:C36"/>
    <mergeCell ref="B34:C34"/>
    <mergeCell ref="H35:I35"/>
    <mergeCell ref="G31:G32"/>
    <mergeCell ref="B28:C32"/>
  </mergeCells>
  <phoneticPr fontId="7"/>
  <printOptions horizontalCentered="1"/>
  <pageMargins left="0.59055118110236227" right="0.59055118110236227" top="0.59055118110236227" bottom="0.59055118110236227" header="0.39370078740157483" footer="0.39370078740157483"/>
  <pageSetup paperSize="9" firstPageNumber="105" orientation="portrait" useFirstPageNumber="1" verticalDpi="300" r:id="rId1"/>
  <headerFooter scaleWithDoc="0" alignWithMargins="0">
    <oddHeader>&amp;R道路、交通及び通信</oddHeader>
    <oddFooter>&amp;C&amp;12&amp;A</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9"/>
  <sheetViews>
    <sheetView view="pageBreakPreview" zoomScaleNormal="100" zoomScaleSheetLayoutView="100" workbookViewId="0">
      <selection activeCell="L12" sqref="L12"/>
    </sheetView>
  </sheetViews>
  <sheetFormatPr defaultRowHeight="17.45" customHeight="1"/>
  <cols>
    <col min="1" max="1" width="11.28515625" style="73" customWidth="1"/>
    <col min="2" max="8" width="12.7109375" style="73" customWidth="1"/>
    <col min="9" max="9" width="10.7109375" style="73" customWidth="1"/>
    <col min="10" max="11" width="6.7109375" style="73" customWidth="1"/>
    <col min="12" max="12" width="8.7109375" style="73" customWidth="1"/>
    <col min="13" max="13" width="6.28515625" style="73" customWidth="1"/>
    <col min="14" max="15" width="6.7109375" style="73" customWidth="1"/>
    <col min="16" max="16" width="6.28515625" style="73" customWidth="1"/>
    <col min="17" max="17" width="5.7109375" style="73" customWidth="1"/>
    <col min="18" max="18" width="8.7109375" style="73" customWidth="1"/>
    <col min="19" max="21" width="9.7109375" style="73" customWidth="1"/>
    <col min="22" max="23" width="9.140625" style="73"/>
    <col min="24" max="24" width="31.5703125" style="73" customWidth="1"/>
    <col min="25" max="16384" width="9.140625" style="73"/>
  </cols>
  <sheetData>
    <row r="1" spans="1:24" ht="5.0999999999999996" customHeight="1">
      <c r="A1" s="153"/>
      <c r="B1" s="532"/>
      <c r="C1" s="532"/>
      <c r="D1" s="532"/>
      <c r="E1" s="532"/>
      <c r="F1" s="532"/>
      <c r="G1" s="532"/>
      <c r="H1" s="532"/>
      <c r="I1" s="154"/>
      <c r="J1" s="38"/>
      <c r="L1" s="38"/>
      <c r="M1" s="38"/>
      <c r="N1" s="38"/>
      <c r="O1" s="38"/>
      <c r="P1" s="38"/>
      <c r="Q1" s="38"/>
      <c r="R1" s="38"/>
      <c r="S1" s="38"/>
      <c r="T1" s="38"/>
      <c r="U1" s="38"/>
    </row>
    <row r="2" spans="1:24" ht="15.75" customHeight="1">
      <c r="A2" s="486" t="s">
        <v>146</v>
      </c>
      <c r="B2" s="486"/>
      <c r="C2" s="486"/>
      <c r="D2" s="486"/>
      <c r="E2" s="486"/>
      <c r="F2" s="486"/>
      <c r="G2" s="486"/>
      <c r="H2" s="486"/>
      <c r="I2" s="205"/>
      <c r="J2" s="205"/>
      <c r="K2" s="205"/>
      <c r="L2" s="205"/>
      <c r="M2" s="205"/>
      <c r="N2" s="205"/>
      <c r="O2" s="205"/>
      <c r="P2" s="205"/>
      <c r="Q2" s="205"/>
      <c r="R2" s="205"/>
      <c r="S2" s="205"/>
      <c r="T2" s="205"/>
      <c r="U2" s="205"/>
    </row>
    <row r="3" spans="1:24" ht="5.0999999999999996" customHeight="1">
      <c r="A3" s="347"/>
      <c r="B3" s="2"/>
      <c r="C3" s="2"/>
      <c r="D3" s="2"/>
      <c r="E3" s="2"/>
      <c r="F3" s="2"/>
      <c r="G3" s="2"/>
      <c r="H3" s="2"/>
      <c r="I3" s="155"/>
      <c r="J3" s="204"/>
      <c r="K3" s="156"/>
      <c r="L3" s="204"/>
      <c r="M3" s="204"/>
      <c r="N3" s="204"/>
      <c r="O3" s="204"/>
      <c r="P3" s="204"/>
      <c r="Q3" s="204"/>
      <c r="R3" s="204"/>
      <c r="S3" s="204"/>
      <c r="T3" s="204"/>
      <c r="U3" s="204"/>
    </row>
    <row r="4" spans="1:24" ht="75" customHeight="1">
      <c r="A4" s="487" t="s">
        <v>320</v>
      </c>
      <c r="B4" s="487"/>
      <c r="C4" s="487"/>
      <c r="D4" s="487"/>
      <c r="E4" s="487"/>
      <c r="F4" s="487"/>
      <c r="G4" s="487"/>
      <c r="H4" s="487"/>
      <c r="I4" s="157"/>
      <c r="J4" s="157"/>
      <c r="K4" s="157"/>
      <c r="L4" s="157"/>
      <c r="M4" s="157"/>
      <c r="N4" s="157"/>
      <c r="O4" s="157"/>
      <c r="P4" s="157"/>
      <c r="Q4" s="157"/>
      <c r="R4" s="157"/>
      <c r="S4" s="157"/>
      <c r="T4" s="157"/>
      <c r="U4" s="157"/>
    </row>
    <row r="5" spans="1:24" ht="12" customHeight="1">
      <c r="A5" s="38"/>
      <c r="B5" s="38"/>
      <c r="C5" s="38"/>
      <c r="D5" s="38"/>
      <c r="E5" s="38"/>
      <c r="F5" s="38"/>
      <c r="G5" s="38"/>
      <c r="H5" s="38"/>
      <c r="I5" s="158"/>
      <c r="J5" s="204"/>
      <c r="K5" s="204"/>
      <c r="L5" s="204"/>
      <c r="M5" s="204"/>
      <c r="N5" s="204"/>
      <c r="O5" s="204"/>
      <c r="P5" s="204"/>
      <c r="Q5" s="204"/>
      <c r="R5" s="204"/>
      <c r="S5" s="204"/>
      <c r="T5" s="204"/>
      <c r="U5" s="204"/>
    </row>
    <row r="6" spans="1:24" ht="15" customHeight="1" thickBot="1">
      <c r="A6" s="2" t="s">
        <v>229</v>
      </c>
      <c r="B6" s="2"/>
      <c r="C6" s="2"/>
      <c r="D6" s="2"/>
      <c r="E6" s="2"/>
      <c r="F6" s="2"/>
      <c r="G6" s="2"/>
      <c r="H6" s="210" t="s">
        <v>148</v>
      </c>
      <c r="I6" s="204"/>
      <c r="J6" s="204"/>
      <c r="K6" s="204"/>
      <c r="L6" s="204"/>
      <c r="M6" s="204"/>
      <c r="N6" s="204"/>
      <c r="O6" s="204"/>
      <c r="P6" s="204"/>
      <c r="Q6" s="204"/>
      <c r="R6" s="204"/>
      <c r="S6" s="204"/>
      <c r="T6" s="204"/>
      <c r="U6" s="204"/>
    </row>
    <row r="7" spans="1:24" ht="15" customHeight="1">
      <c r="A7" s="211"/>
      <c r="B7" s="348"/>
      <c r="C7" s="348"/>
      <c r="D7" s="348"/>
      <c r="E7" s="215"/>
      <c r="F7" s="349"/>
      <c r="G7" s="348"/>
      <c r="H7" s="350"/>
      <c r="I7" s="204"/>
      <c r="J7" s="159"/>
      <c r="K7" s="159"/>
      <c r="L7" s="204"/>
      <c r="M7" s="204"/>
      <c r="N7" s="204"/>
      <c r="O7" s="204"/>
      <c r="P7" s="204"/>
      <c r="Q7" s="204"/>
      <c r="R7" s="204"/>
      <c r="S7" s="204"/>
      <c r="T7" s="204"/>
      <c r="U7" s="204"/>
    </row>
    <row r="8" spans="1:24" ht="15" customHeight="1">
      <c r="A8" s="218"/>
      <c r="B8" s="237" t="s">
        <v>153</v>
      </c>
      <c r="C8" s="237" t="s">
        <v>154</v>
      </c>
      <c r="D8" s="535" t="s">
        <v>155</v>
      </c>
      <c r="E8" s="536"/>
      <c r="F8" s="537"/>
      <c r="G8" s="351" t="s">
        <v>156</v>
      </c>
      <c r="H8" s="352" t="s">
        <v>157</v>
      </c>
      <c r="I8" s="204"/>
      <c r="J8" s="159"/>
      <c r="K8" s="159"/>
      <c r="L8" s="204"/>
      <c r="M8" s="204"/>
      <c r="N8" s="204"/>
      <c r="O8" s="204"/>
      <c r="P8" s="204"/>
      <c r="Q8" s="204"/>
      <c r="R8" s="204"/>
      <c r="S8" s="204"/>
      <c r="T8" s="204"/>
      <c r="U8" s="204"/>
    </row>
    <row r="9" spans="1:24" ht="15" customHeight="1">
      <c r="A9" s="328" t="s">
        <v>121</v>
      </c>
      <c r="B9" s="237"/>
      <c r="C9" s="237"/>
      <c r="D9" s="353"/>
      <c r="E9" s="354"/>
      <c r="F9" s="355"/>
      <c r="G9" s="327"/>
      <c r="H9" s="352" t="s">
        <v>159</v>
      </c>
      <c r="I9" s="204"/>
      <c r="J9" s="159"/>
      <c r="K9" s="159"/>
      <c r="L9" s="159"/>
      <c r="M9" s="159"/>
      <c r="N9" s="160"/>
      <c r="O9" s="159"/>
      <c r="P9" s="160"/>
      <c r="Q9" s="160"/>
      <c r="R9" s="160"/>
      <c r="S9" s="160"/>
      <c r="T9" s="159"/>
      <c r="U9" s="160"/>
    </row>
    <row r="10" spans="1:24" ht="15" customHeight="1">
      <c r="A10" s="218"/>
      <c r="B10" s="237" t="s">
        <v>164</v>
      </c>
      <c r="C10" s="237" t="s">
        <v>165</v>
      </c>
      <c r="D10" s="533" t="s">
        <v>166</v>
      </c>
      <c r="E10" s="533" t="s">
        <v>167</v>
      </c>
      <c r="F10" s="533" t="s">
        <v>168</v>
      </c>
      <c r="G10" s="533" t="s">
        <v>169</v>
      </c>
      <c r="H10" s="352" t="s">
        <v>170</v>
      </c>
      <c r="I10" s="204"/>
      <c r="J10" s="159"/>
      <c r="K10" s="159"/>
      <c r="L10" s="159"/>
      <c r="M10" s="159"/>
      <c r="N10" s="160"/>
      <c r="O10" s="159"/>
      <c r="P10" s="160"/>
      <c r="Q10" s="160"/>
      <c r="R10" s="160"/>
      <c r="S10" s="160"/>
      <c r="T10" s="159"/>
      <c r="U10" s="160"/>
    </row>
    <row r="11" spans="1:24" ht="15" customHeight="1">
      <c r="A11" s="212"/>
      <c r="B11" s="353"/>
      <c r="C11" s="353"/>
      <c r="D11" s="534"/>
      <c r="E11" s="534"/>
      <c r="F11" s="534"/>
      <c r="G11" s="534"/>
      <c r="H11" s="356" t="s">
        <v>172</v>
      </c>
      <c r="I11" s="204"/>
      <c r="J11" s="159"/>
      <c r="K11" s="159"/>
      <c r="L11" s="159"/>
      <c r="M11" s="159"/>
      <c r="N11" s="160"/>
      <c r="O11" s="159"/>
      <c r="P11" s="160"/>
      <c r="Q11" s="160"/>
      <c r="R11" s="160"/>
      <c r="S11" s="160"/>
      <c r="T11" s="159"/>
      <c r="U11" s="160"/>
    </row>
    <row r="12" spans="1:24" ht="18.75" customHeight="1">
      <c r="A12" s="328" t="s">
        <v>289</v>
      </c>
      <c r="B12" s="357">
        <v>42695</v>
      </c>
      <c r="C12" s="307">
        <v>25588</v>
      </c>
      <c r="D12" s="307">
        <v>25362</v>
      </c>
      <c r="E12" s="307">
        <v>19349</v>
      </c>
      <c r="F12" s="307">
        <v>6013</v>
      </c>
      <c r="G12" s="307">
        <v>226</v>
      </c>
      <c r="H12" s="358">
        <f>C12/B12*100</f>
        <v>59.932076355545149</v>
      </c>
      <c r="I12" s="206"/>
      <c r="J12" s="159"/>
      <c r="K12" s="159"/>
      <c r="L12" s="159"/>
      <c r="M12" s="159"/>
      <c r="N12" s="160"/>
      <c r="O12" s="159"/>
      <c r="P12" s="160"/>
      <c r="Q12" s="160"/>
      <c r="R12" s="160"/>
      <c r="S12" s="160"/>
      <c r="T12" s="159"/>
      <c r="U12" s="160"/>
    </row>
    <row r="13" spans="1:24" ht="18.75" customHeight="1">
      <c r="A13" s="328"/>
      <c r="B13" s="357"/>
      <c r="C13" s="307"/>
      <c r="D13" s="307"/>
      <c r="E13" s="307"/>
      <c r="F13" s="307"/>
      <c r="G13" s="307"/>
      <c r="H13" s="358"/>
      <c r="I13" s="206"/>
      <c r="J13" s="204"/>
      <c r="K13" s="204"/>
      <c r="L13" s="159"/>
      <c r="M13" s="159"/>
      <c r="N13" s="160"/>
      <c r="O13" s="159"/>
      <c r="P13" s="160"/>
      <c r="Q13" s="160"/>
      <c r="R13" s="160"/>
      <c r="S13" s="160"/>
      <c r="T13" s="159"/>
      <c r="U13" s="160"/>
    </row>
    <row r="14" spans="1:24" ht="18.75" customHeight="1">
      <c r="A14" s="328">
        <v>21</v>
      </c>
      <c r="B14" s="359">
        <v>43388</v>
      </c>
      <c r="C14" s="307">
        <v>22820</v>
      </c>
      <c r="D14" s="307">
        <v>22606</v>
      </c>
      <c r="E14" s="308">
        <v>17116</v>
      </c>
      <c r="F14" s="308">
        <v>5490</v>
      </c>
      <c r="G14" s="308">
        <v>214</v>
      </c>
      <c r="H14" s="358">
        <f>C14/B14*100</f>
        <v>52.595187609477279</v>
      </c>
      <c r="I14" s="206"/>
      <c r="J14" s="204"/>
      <c r="K14" s="161"/>
      <c r="L14" s="159"/>
      <c r="M14" s="159"/>
      <c r="N14" s="160"/>
      <c r="O14" s="159"/>
      <c r="P14" s="160"/>
      <c r="Q14" s="162"/>
      <c r="R14" s="160"/>
      <c r="S14" s="160"/>
      <c r="T14" s="159"/>
      <c r="U14" s="160"/>
    </row>
    <row r="15" spans="1:24" ht="18.75" customHeight="1">
      <c r="A15" s="328"/>
      <c r="B15" s="357"/>
      <c r="C15" s="307"/>
      <c r="D15" s="307"/>
      <c r="E15" s="307"/>
      <c r="F15" s="307"/>
      <c r="G15" s="307"/>
      <c r="H15" s="358"/>
      <c r="I15" s="163"/>
      <c r="J15" s="164"/>
      <c r="K15" s="164"/>
      <c r="L15" s="165"/>
      <c r="M15" s="165"/>
      <c r="N15" s="166"/>
      <c r="O15" s="166"/>
      <c r="P15" s="166"/>
      <c r="Q15" s="167"/>
      <c r="R15" s="168"/>
      <c r="S15" s="169"/>
      <c r="T15" s="170"/>
      <c r="U15" s="169"/>
      <c r="W15" s="40"/>
      <c r="X15" s="41"/>
    </row>
    <row r="16" spans="1:24" ht="18.75" customHeight="1">
      <c r="A16" s="328">
        <v>22</v>
      </c>
      <c r="B16" s="360">
        <v>43957</v>
      </c>
      <c r="C16" s="307">
        <v>20533</v>
      </c>
      <c r="D16" s="308">
        <v>20323</v>
      </c>
      <c r="E16" s="309">
        <v>15178</v>
      </c>
      <c r="F16" s="309">
        <v>5145</v>
      </c>
      <c r="G16" s="309">
        <v>210</v>
      </c>
      <c r="H16" s="361">
        <f>C16/B16*100</f>
        <v>46.711559023591235</v>
      </c>
      <c r="I16" s="171"/>
      <c r="J16" s="172"/>
      <c r="K16" s="172"/>
      <c r="L16" s="173"/>
      <c r="M16" s="173"/>
      <c r="N16" s="174"/>
      <c r="O16" s="174"/>
      <c r="P16" s="174"/>
      <c r="Q16" s="68"/>
      <c r="R16" s="175"/>
      <c r="S16" s="176"/>
      <c r="T16" s="177"/>
      <c r="U16" s="176"/>
      <c r="W16" s="42"/>
      <c r="X16" s="43"/>
    </row>
    <row r="17" spans="1:24" ht="18.75" customHeight="1">
      <c r="A17" s="328"/>
      <c r="B17" s="357"/>
      <c r="C17" s="307"/>
      <c r="D17" s="307"/>
      <c r="E17" s="307"/>
      <c r="F17" s="307"/>
      <c r="G17" s="307"/>
      <c r="H17" s="358"/>
      <c r="I17" s="171"/>
      <c r="J17" s="172"/>
      <c r="K17" s="172"/>
      <c r="L17" s="173"/>
      <c r="M17" s="173"/>
      <c r="N17" s="174"/>
      <c r="O17" s="174"/>
      <c r="P17" s="174"/>
      <c r="Q17" s="68"/>
      <c r="R17" s="175"/>
      <c r="S17" s="176"/>
      <c r="T17" s="177"/>
      <c r="U17" s="176"/>
      <c r="W17" s="42"/>
      <c r="X17" s="44"/>
    </row>
    <row r="18" spans="1:24" ht="18.75" customHeight="1">
      <c r="A18" s="328">
        <v>23</v>
      </c>
      <c r="B18" s="360">
        <v>44915</v>
      </c>
      <c r="C18" s="307">
        <v>18431</v>
      </c>
      <c r="D18" s="308">
        <v>18235</v>
      </c>
      <c r="E18" s="309">
        <v>13470</v>
      </c>
      <c r="F18" s="309">
        <v>4765</v>
      </c>
      <c r="G18" s="309">
        <v>196</v>
      </c>
      <c r="H18" s="362">
        <f>C18/B18*100</f>
        <v>41.035288878993654</v>
      </c>
      <c r="I18" s="171"/>
      <c r="J18" s="172"/>
      <c r="K18" s="172"/>
      <c r="L18" s="173"/>
      <c r="M18" s="173"/>
      <c r="N18" s="174"/>
      <c r="O18" s="174"/>
      <c r="P18" s="174"/>
      <c r="Q18" s="68"/>
      <c r="R18" s="175"/>
      <c r="S18" s="176"/>
      <c r="T18" s="177"/>
      <c r="U18" s="176"/>
      <c r="W18" s="42"/>
      <c r="X18" s="45"/>
    </row>
    <row r="19" spans="1:24" ht="18.75" customHeight="1">
      <c r="A19" s="328"/>
      <c r="B19" s="357"/>
      <c r="C19" s="307"/>
      <c r="D19" s="307"/>
      <c r="E19" s="307"/>
      <c r="F19" s="307"/>
      <c r="G19" s="307"/>
      <c r="H19" s="358"/>
      <c r="I19" s="171"/>
      <c r="J19" s="172"/>
      <c r="K19" s="172"/>
      <c r="L19" s="173"/>
      <c r="M19" s="173"/>
      <c r="N19" s="174"/>
      <c r="O19" s="174"/>
      <c r="P19" s="174"/>
      <c r="Q19" s="68"/>
      <c r="R19" s="175"/>
      <c r="S19" s="176"/>
      <c r="T19" s="177"/>
      <c r="U19" s="176"/>
      <c r="W19" s="46"/>
      <c r="X19" s="47"/>
    </row>
    <row r="20" spans="1:24" ht="18.75" customHeight="1">
      <c r="A20" s="328">
        <v>24</v>
      </c>
      <c r="B20" s="363">
        <v>45949</v>
      </c>
      <c r="C20" s="307">
        <f>SUM(E20:G20)</f>
        <v>16466</v>
      </c>
      <c r="D20" s="308">
        <v>16300</v>
      </c>
      <c r="E20" s="309">
        <v>12133</v>
      </c>
      <c r="F20" s="309">
        <v>4167</v>
      </c>
      <c r="G20" s="309">
        <v>166</v>
      </c>
      <c r="H20" s="361">
        <f>C20/B20*100</f>
        <v>35.835382706914189</v>
      </c>
      <c r="I20" s="171"/>
      <c r="J20" s="172"/>
      <c r="K20" s="172"/>
      <c r="L20" s="173"/>
      <c r="M20" s="173"/>
      <c r="N20" s="174"/>
      <c r="O20" s="174"/>
      <c r="P20" s="174"/>
      <c r="Q20" s="68"/>
      <c r="R20" s="175"/>
      <c r="S20" s="176"/>
      <c r="T20" s="177"/>
      <c r="U20" s="176"/>
      <c r="W20" s="46"/>
      <c r="X20" s="47"/>
    </row>
    <row r="21" spans="1:24" ht="18.75" customHeight="1">
      <c r="A21" s="328"/>
      <c r="B21" s="357"/>
      <c r="C21" s="307"/>
      <c r="D21" s="307"/>
      <c r="E21" s="307"/>
      <c r="F21" s="307"/>
      <c r="G21" s="307"/>
      <c r="H21" s="361"/>
      <c r="I21" s="163"/>
      <c r="J21" s="164"/>
      <c r="K21" s="164"/>
      <c r="L21" s="165"/>
      <c r="M21" s="165"/>
      <c r="N21" s="166"/>
      <c r="O21" s="166"/>
      <c r="P21" s="166"/>
      <c r="Q21" s="167"/>
      <c r="R21" s="168"/>
      <c r="S21" s="169"/>
      <c r="T21" s="170"/>
      <c r="U21" s="169"/>
      <c r="W21" s="48"/>
      <c r="X21" s="47"/>
    </row>
    <row r="22" spans="1:24" ht="18.75" customHeight="1">
      <c r="A22" s="364">
        <v>25</v>
      </c>
      <c r="B22" s="363">
        <v>46432</v>
      </c>
      <c r="C22" s="307">
        <f>SUM(E22:G22)</f>
        <v>14931</v>
      </c>
      <c r="D22" s="308">
        <f>SUM(E22:F22)</f>
        <v>14769</v>
      </c>
      <c r="E22" s="309">
        <v>11046</v>
      </c>
      <c r="F22" s="309">
        <v>3723</v>
      </c>
      <c r="G22" s="309">
        <v>162</v>
      </c>
      <c r="H22" s="361">
        <f>C22/B22*100</f>
        <v>32.156702274293593</v>
      </c>
      <c r="I22" s="171"/>
      <c r="J22" s="172"/>
      <c r="K22" s="172"/>
      <c r="L22" s="173"/>
      <c r="M22" s="173"/>
      <c r="N22" s="174"/>
      <c r="O22" s="174"/>
      <c r="P22" s="174"/>
      <c r="Q22" s="68"/>
      <c r="R22" s="175"/>
      <c r="S22" s="176"/>
      <c r="T22" s="177"/>
      <c r="U22" s="176"/>
      <c r="W22" s="48"/>
      <c r="X22" s="47"/>
    </row>
    <row r="23" spans="1:24" ht="18.75" customHeight="1">
      <c r="A23" s="364"/>
      <c r="B23" s="357"/>
      <c r="C23" s="307"/>
      <c r="D23" s="307"/>
      <c r="E23" s="307"/>
      <c r="F23" s="307"/>
      <c r="G23" s="307"/>
      <c r="H23" s="361"/>
      <c r="I23" s="171"/>
      <c r="J23" s="172"/>
      <c r="K23" s="172"/>
      <c r="L23" s="173"/>
      <c r="M23" s="173"/>
      <c r="N23" s="174"/>
      <c r="O23" s="174"/>
      <c r="P23" s="174"/>
      <c r="Q23" s="68"/>
      <c r="R23" s="175"/>
      <c r="S23" s="176"/>
      <c r="T23" s="177"/>
      <c r="U23" s="176"/>
      <c r="W23" s="48"/>
      <c r="X23" s="47"/>
    </row>
    <row r="24" spans="1:24" ht="18.75" customHeight="1" thickBot="1">
      <c r="A24" s="365">
        <v>26</v>
      </c>
      <c r="B24" s="366">
        <v>47055</v>
      </c>
      <c r="C24" s="250">
        <f>SUM(E24:G24)</f>
        <v>13658</v>
      </c>
      <c r="D24" s="251">
        <f>SUM(E24:F24)</f>
        <v>13514</v>
      </c>
      <c r="E24" s="367">
        <v>10172</v>
      </c>
      <c r="F24" s="367">
        <v>3342</v>
      </c>
      <c r="G24" s="367">
        <v>144</v>
      </c>
      <c r="H24" s="368">
        <f>C24/B24*100</f>
        <v>29.025608330676867</v>
      </c>
      <c r="I24" s="171"/>
      <c r="J24" s="172"/>
      <c r="K24" s="172"/>
      <c r="L24" s="173"/>
      <c r="M24" s="173"/>
      <c r="N24" s="174"/>
      <c r="O24" s="174"/>
      <c r="P24" s="174"/>
      <c r="Q24" s="68"/>
      <c r="R24" s="175"/>
      <c r="S24" s="176"/>
      <c r="T24" s="177"/>
      <c r="U24" s="176"/>
      <c r="W24" s="48"/>
      <c r="X24" s="47"/>
    </row>
    <row r="25" spans="1:24" ht="18.75" customHeight="1">
      <c r="A25" s="2" t="s">
        <v>216</v>
      </c>
      <c r="B25" s="2"/>
      <c r="C25" s="2"/>
      <c r="D25" s="2"/>
      <c r="E25" s="2"/>
      <c r="F25" s="369"/>
      <c r="G25" s="369"/>
      <c r="H25" s="210" t="s">
        <v>184</v>
      </c>
      <c r="I25" s="171"/>
      <c r="J25" s="172"/>
      <c r="K25" s="172"/>
      <c r="L25" s="173"/>
      <c r="M25" s="173"/>
      <c r="N25" s="174"/>
      <c r="O25" s="174"/>
      <c r="P25" s="174"/>
      <c r="Q25" s="68"/>
      <c r="R25" s="175"/>
      <c r="S25" s="176"/>
      <c r="T25" s="177"/>
      <c r="U25" s="176"/>
      <c r="W25" s="48"/>
      <c r="X25" s="47"/>
    </row>
    <row r="26" spans="1:24" ht="18.75" customHeight="1">
      <c r="A26" s="38"/>
      <c r="B26" s="38"/>
      <c r="C26" s="38"/>
      <c r="D26" s="38"/>
      <c r="E26" s="38"/>
      <c r="H26" s="71"/>
      <c r="I26" s="171"/>
      <c r="J26" s="172"/>
      <c r="K26" s="172"/>
      <c r="L26" s="173"/>
      <c r="M26" s="173"/>
      <c r="N26" s="174"/>
      <c r="O26" s="174"/>
      <c r="P26" s="174"/>
      <c r="Q26" s="68"/>
      <c r="R26" s="175"/>
      <c r="S26" s="176"/>
      <c r="T26" s="177"/>
      <c r="U26" s="176"/>
      <c r="W26" s="48"/>
      <c r="X26" s="47"/>
    </row>
    <row r="27" spans="1:24" ht="15" customHeight="1">
      <c r="A27" s="38"/>
      <c r="B27" s="38"/>
      <c r="C27" s="38"/>
      <c r="D27" s="38"/>
      <c r="E27" s="38"/>
      <c r="F27" s="38"/>
      <c r="G27" s="38"/>
      <c r="H27" s="38"/>
      <c r="I27" s="204"/>
      <c r="J27" s="204"/>
      <c r="K27" s="204"/>
      <c r="L27" s="204"/>
      <c r="M27" s="204"/>
      <c r="N27" s="204"/>
      <c r="O27" s="204"/>
      <c r="P27" s="204"/>
      <c r="Q27" s="204"/>
      <c r="R27" s="204"/>
      <c r="S27" s="204"/>
      <c r="T27" s="204"/>
      <c r="U27" s="178"/>
      <c r="W27" s="48"/>
      <c r="X27" s="47"/>
    </row>
    <row r="28" spans="1:24" ht="11.25" customHeight="1">
      <c r="A28" s="38"/>
      <c r="B28" s="38"/>
      <c r="C28" s="38"/>
      <c r="D28" s="38"/>
      <c r="E28" s="38"/>
      <c r="F28" s="38"/>
      <c r="G28" s="38"/>
      <c r="H28" s="38"/>
      <c r="I28" s="204"/>
      <c r="J28" s="204"/>
      <c r="K28" s="204"/>
      <c r="L28" s="204"/>
      <c r="M28" s="204"/>
      <c r="N28" s="204"/>
      <c r="O28" s="204"/>
      <c r="P28" s="204"/>
      <c r="Q28" s="204"/>
      <c r="R28" s="204"/>
      <c r="S28" s="204"/>
      <c r="T28" s="204"/>
      <c r="U28" s="204"/>
      <c r="W28" s="48"/>
      <c r="X28" s="47"/>
    </row>
    <row r="29" spans="1:24" ht="11.25" customHeight="1">
      <c r="A29" s="38"/>
      <c r="B29" s="38"/>
      <c r="C29" s="38"/>
      <c r="D29" s="38"/>
      <c r="E29" s="38"/>
      <c r="F29" s="38"/>
      <c r="G29" s="38"/>
      <c r="H29" s="38"/>
      <c r="I29" s="204"/>
      <c r="J29" s="204"/>
      <c r="K29" s="204"/>
      <c r="L29" s="204"/>
      <c r="M29" s="204"/>
      <c r="N29" s="204"/>
      <c r="O29" s="204"/>
      <c r="P29" s="204"/>
      <c r="Q29" s="204"/>
      <c r="R29" s="204"/>
      <c r="S29" s="178"/>
      <c r="T29" s="178"/>
      <c r="U29" s="178"/>
      <c r="W29" s="48"/>
      <c r="X29" s="47"/>
    </row>
    <row r="30" spans="1:24" ht="15" customHeight="1">
      <c r="A30" s="204"/>
      <c r="B30" s="204"/>
      <c r="C30" s="204"/>
      <c r="D30" s="204"/>
      <c r="E30" s="204"/>
      <c r="F30" s="204"/>
      <c r="G30" s="204"/>
      <c r="H30" s="204"/>
      <c r="I30" s="179"/>
      <c r="J30" s="180"/>
      <c r="K30" s="180"/>
      <c r="L30" s="180"/>
      <c r="M30" s="180"/>
      <c r="N30" s="180"/>
      <c r="O30" s="180"/>
      <c r="P30" s="180"/>
      <c r="Q30" s="180"/>
      <c r="R30" s="180"/>
      <c r="S30" s="180"/>
      <c r="T30" s="180"/>
      <c r="U30" s="181"/>
      <c r="V30" s="156"/>
      <c r="W30" s="48"/>
      <c r="X30" s="47"/>
    </row>
    <row r="31" spans="1:24" ht="18" customHeight="1">
      <c r="A31" s="204"/>
      <c r="B31" s="204"/>
      <c r="C31" s="204"/>
      <c r="D31" s="204"/>
      <c r="E31" s="204"/>
      <c r="F31" s="204"/>
      <c r="G31" s="204"/>
      <c r="H31" s="204"/>
      <c r="I31" s="180"/>
      <c r="J31" s="180"/>
      <c r="K31" s="180"/>
      <c r="L31" s="180"/>
      <c r="M31" s="180"/>
      <c r="N31" s="180"/>
      <c r="O31" s="180"/>
      <c r="P31" s="180"/>
      <c r="Q31" s="180"/>
      <c r="R31" s="180"/>
      <c r="S31" s="180"/>
      <c r="T31" s="180"/>
      <c r="U31" s="180"/>
      <c r="V31" s="156"/>
      <c r="W31" s="48"/>
      <c r="X31" s="47"/>
    </row>
    <row r="32" spans="1:24" ht="18.75" customHeight="1">
      <c r="A32" s="204"/>
      <c r="B32" s="204"/>
      <c r="C32" s="204"/>
      <c r="D32" s="204"/>
      <c r="E32" s="204"/>
      <c r="F32" s="204"/>
      <c r="G32" s="204"/>
      <c r="H32" s="204"/>
      <c r="I32" s="180"/>
      <c r="J32" s="180"/>
      <c r="K32" s="180"/>
      <c r="L32" s="180"/>
      <c r="M32" s="180"/>
      <c r="N32" s="180"/>
      <c r="O32" s="180"/>
      <c r="P32" s="180"/>
      <c r="Q32" s="180"/>
      <c r="R32" s="180"/>
      <c r="S32" s="180"/>
      <c r="T32" s="180"/>
      <c r="U32" s="180"/>
      <c r="V32" s="156"/>
      <c r="W32" s="48"/>
      <c r="X32" s="47"/>
    </row>
    <row r="33" spans="1:22" ht="18" customHeight="1">
      <c r="A33" s="204"/>
      <c r="B33" s="204"/>
      <c r="C33" s="206"/>
      <c r="D33" s="206"/>
      <c r="E33" s="206"/>
      <c r="F33" s="206"/>
      <c r="G33" s="206"/>
      <c r="H33" s="206"/>
      <c r="I33" s="182"/>
      <c r="J33" s="180"/>
      <c r="K33" s="179"/>
      <c r="L33" s="183"/>
      <c r="M33" s="180"/>
      <c r="N33" s="180"/>
      <c r="O33" s="180"/>
      <c r="P33" s="180"/>
      <c r="Q33" s="180"/>
      <c r="R33" s="180"/>
      <c r="S33" s="182"/>
      <c r="T33" s="182"/>
      <c r="U33" s="182"/>
      <c r="V33" s="156"/>
    </row>
    <row r="34" spans="1:22" ht="17.100000000000001" customHeight="1">
      <c r="A34" s="206"/>
      <c r="B34" s="69"/>
      <c r="C34" s="69"/>
      <c r="D34" s="69"/>
      <c r="E34" s="69"/>
      <c r="F34" s="69"/>
      <c r="G34" s="69"/>
      <c r="H34" s="69"/>
      <c r="I34" s="184"/>
      <c r="J34" s="185"/>
      <c r="K34" s="185"/>
      <c r="L34" s="186"/>
      <c r="M34" s="187"/>
      <c r="N34" s="187"/>
      <c r="O34" s="185"/>
      <c r="P34" s="185"/>
      <c r="Q34" s="187"/>
      <c r="R34" s="187"/>
      <c r="S34" s="184"/>
      <c r="T34" s="184"/>
      <c r="U34" s="184"/>
      <c r="V34" s="156"/>
    </row>
    <row r="35" spans="1:22" ht="12" customHeight="1">
      <c r="A35" s="206"/>
      <c r="B35" s="175"/>
      <c r="C35" s="175"/>
      <c r="D35" s="175"/>
      <c r="E35" s="175"/>
      <c r="F35" s="175"/>
      <c r="G35" s="175"/>
      <c r="H35" s="175"/>
      <c r="I35" s="188"/>
      <c r="J35" s="189"/>
      <c r="K35" s="189"/>
      <c r="L35" s="188"/>
      <c r="M35" s="189"/>
      <c r="N35" s="189"/>
      <c r="O35" s="189"/>
      <c r="P35" s="189"/>
      <c r="Q35" s="189"/>
      <c r="R35" s="189"/>
      <c r="S35" s="188"/>
      <c r="T35" s="188"/>
      <c r="U35" s="190"/>
      <c r="V35" s="156"/>
    </row>
    <row r="36" spans="1:22" ht="17.100000000000001" customHeight="1">
      <c r="A36" s="206"/>
      <c r="B36" s="69"/>
      <c r="C36" s="69"/>
      <c r="D36" s="69"/>
      <c r="E36" s="69"/>
      <c r="F36" s="69"/>
      <c r="G36" s="69"/>
      <c r="H36" s="69"/>
      <c r="I36" s="184"/>
      <c r="J36" s="185"/>
      <c r="K36" s="185"/>
      <c r="L36" s="186"/>
      <c r="M36" s="187"/>
      <c r="N36" s="187"/>
      <c r="O36" s="185"/>
      <c r="P36" s="185"/>
      <c r="Q36" s="187"/>
      <c r="R36" s="187"/>
      <c r="S36" s="184"/>
      <c r="T36" s="184"/>
      <c r="U36" s="184"/>
      <c r="V36" s="156"/>
    </row>
    <row r="37" spans="1:22" ht="12" customHeight="1">
      <c r="A37" s="191"/>
      <c r="B37" s="175"/>
      <c r="C37" s="175"/>
      <c r="D37" s="175"/>
      <c r="E37" s="175"/>
      <c r="F37" s="175"/>
      <c r="G37" s="175"/>
      <c r="H37" s="175"/>
      <c r="I37" s="192"/>
      <c r="J37" s="193"/>
      <c r="K37" s="193"/>
      <c r="L37" s="192"/>
      <c r="M37" s="193"/>
      <c r="N37" s="193"/>
      <c r="O37" s="193"/>
      <c r="P37" s="193"/>
      <c r="Q37" s="193"/>
      <c r="R37" s="193"/>
      <c r="S37" s="192"/>
      <c r="T37" s="192"/>
      <c r="U37" s="192"/>
      <c r="V37" s="156"/>
    </row>
    <row r="38" spans="1:22" s="194" customFormat="1" ht="17.100000000000001" customHeight="1">
      <c r="A38" s="206"/>
      <c r="B38" s="69"/>
      <c r="C38" s="69"/>
      <c r="D38" s="69"/>
      <c r="E38" s="69"/>
      <c r="F38" s="69"/>
      <c r="G38" s="69"/>
      <c r="H38" s="69"/>
      <c r="I38" s="184"/>
      <c r="J38" s="187"/>
      <c r="K38" s="187"/>
      <c r="L38" s="186"/>
      <c r="M38" s="187"/>
      <c r="N38" s="187"/>
      <c r="O38" s="187"/>
      <c r="P38" s="187"/>
      <c r="Q38" s="187"/>
      <c r="R38" s="187"/>
      <c r="S38" s="184"/>
      <c r="T38" s="184"/>
      <c r="U38" s="184"/>
      <c r="V38" s="72"/>
    </row>
    <row r="39" spans="1:22" s="194" customFormat="1" ht="12" customHeight="1">
      <c r="A39" s="191"/>
      <c r="B39" s="175"/>
      <c r="C39" s="175"/>
      <c r="D39" s="175"/>
      <c r="E39" s="175"/>
      <c r="F39" s="175"/>
      <c r="G39" s="175"/>
      <c r="H39" s="175"/>
      <c r="I39" s="192"/>
      <c r="J39" s="193"/>
      <c r="K39" s="193"/>
      <c r="L39" s="192"/>
      <c r="M39" s="193"/>
      <c r="N39" s="193"/>
      <c r="O39" s="193"/>
      <c r="P39" s="193"/>
      <c r="Q39" s="193"/>
      <c r="R39" s="193"/>
      <c r="S39" s="184"/>
      <c r="T39" s="184"/>
      <c r="U39" s="192"/>
      <c r="V39" s="72"/>
    </row>
    <row r="40" spans="1:22" s="194" customFormat="1" ht="17.100000000000001" customHeight="1">
      <c r="A40" s="206"/>
      <c r="B40" s="69"/>
      <c r="C40" s="69"/>
      <c r="D40" s="69"/>
      <c r="E40" s="69"/>
      <c r="F40" s="69"/>
      <c r="G40" s="69"/>
      <c r="H40" s="69"/>
      <c r="I40" s="184"/>
      <c r="J40" s="187"/>
      <c r="K40" s="187"/>
      <c r="L40" s="186"/>
      <c r="M40" s="187"/>
      <c r="N40" s="187"/>
      <c r="O40" s="187"/>
      <c r="P40" s="187"/>
      <c r="Q40" s="187"/>
      <c r="R40" s="187"/>
      <c r="S40" s="184"/>
      <c r="T40" s="184"/>
      <c r="U40" s="184"/>
      <c r="V40" s="72"/>
    </row>
    <row r="41" spans="1:22" s="194" customFormat="1" ht="12" customHeight="1">
      <c r="A41" s="191"/>
      <c r="B41" s="175"/>
      <c r="C41" s="175"/>
      <c r="D41" s="175"/>
      <c r="E41" s="175"/>
      <c r="F41" s="175"/>
      <c r="G41" s="175"/>
      <c r="H41" s="175"/>
      <c r="I41" s="192"/>
      <c r="J41" s="193"/>
      <c r="K41" s="193"/>
      <c r="L41" s="192"/>
      <c r="M41" s="193"/>
      <c r="N41" s="193"/>
      <c r="O41" s="193"/>
      <c r="P41" s="193"/>
      <c r="Q41" s="193"/>
      <c r="R41" s="193"/>
      <c r="S41" s="192"/>
      <c r="T41" s="192"/>
      <c r="U41" s="192"/>
      <c r="V41" s="72"/>
    </row>
    <row r="42" spans="1:22" s="194" customFormat="1" ht="17.100000000000001" customHeight="1">
      <c r="A42" s="206"/>
      <c r="B42" s="69"/>
      <c r="C42" s="70"/>
      <c r="D42" s="70"/>
      <c r="E42" s="70"/>
      <c r="F42" s="70"/>
      <c r="G42" s="70"/>
      <c r="H42" s="70"/>
      <c r="I42" s="195"/>
      <c r="J42" s="187"/>
      <c r="K42" s="187"/>
      <c r="L42" s="186"/>
      <c r="M42" s="187"/>
      <c r="N42" s="187"/>
      <c r="O42" s="187"/>
      <c r="P42" s="187"/>
      <c r="Q42" s="187"/>
      <c r="R42" s="187"/>
      <c r="S42" s="184"/>
      <c r="T42" s="184"/>
      <c r="U42" s="184"/>
      <c r="V42" s="72"/>
    </row>
    <row r="43" spans="1:22" s="194" customFormat="1" ht="12" customHeight="1">
      <c r="A43" s="191"/>
      <c r="B43" s="69"/>
      <c r="C43" s="175"/>
      <c r="D43" s="175"/>
      <c r="E43" s="175"/>
      <c r="F43" s="175"/>
      <c r="G43" s="175"/>
      <c r="H43" s="175"/>
      <c r="I43" s="192"/>
      <c r="J43" s="193"/>
      <c r="K43" s="193"/>
      <c r="L43" s="192"/>
      <c r="M43" s="193"/>
      <c r="N43" s="193"/>
      <c r="O43" s="193"/>
      <c r="P43" s="193"/>
      <c r="Q43" s="193"/>
      <c r="R43" s="193"/>
      <c r="S43" s="192"/>
      <c r="T43" s="192"/>
      <c r="U43" s="192"/>
      <c r="V43" s="72"/>
    </row>
    <row r="44" spans="1:22" s="194" customFormat="1" ht="17.100000000000001" customHeight="1">
      <c r="A44" s="196"/>
      <c r="B44" s="197"/>
      <c r="C44" s="198"/>
      <c r="D44" s="198"/>
      <c r="E44" s="198"/>
      <c r="F44" s="198"/>
      <c r="G44" s="198"/>
      <c r="H44" s="198"/>
      <c r="I44" s="195"/>
      <c r="J44" s="199"/>
      <c r="K44" s="199"/>
      <c r="L44" s="195"/>
      <c r="M44" s="199"/>
      <c r="N44" s="199"/>
      <c r="O44" s="199"/>
      <c r="P44" s="199"/>
      <c r="Q44" s="199"/>
      <c r="R44" s="199"/>
      <c r="S44" s="195"/>
      <c r="T44" s="195"/>
      <c r="U44" s="195"/>
      <c r="V44" s="72"/>
    </row>
    <row r="45" spans="1:22" ht="15" customHeight="1">
      <c r="A45" s="204"/>
      <c r="B45" s="204"/>
      <c r="C45" s="204"/>
      <c r="D45" s="204"/>
      <c r="E45" s="204"/>
      <c r="F45" s="204"/>
      <c r="G45" s="204"/>
      <c r="H45" s="204"/>
      <c r="I45" s="180"/>
      <c r="J45" s="180"/>
      <c r="K45" s="180"/>
      <c r="L45" s="180"/>
      <c r="M45" s="180"/>
      <c r="N45" s="180"/>
      <c r="O45" s="180"/>
      <c r="P45" s="180"/>
      <c r="Q45" s="180"/>
      <c r="R45" s="180"/>
      <c r="S45" s="180"/>
      <c r="T45" s="180"/>
      <c r="U45" s="181"/>
      <c r="V45" s="156"/>
    </row>
    <row r="46" spans="1:22" ht="15" customHeight="1">
      <c r="A46" s="204"/>
      <c r="B46" s="204"/>
      <c r="C46" s="204"/>
      <c r="D46" s="204"/>
      <c r="E46" s="204"/>
      <c r="F46" s="204"/>
      <c r="G46" s="204"/>
      <c r="H46" s="204"/>
      <c r="I46" s="180"/>
      <c r="J46" s="180"/>
      <c r="K46" s="180"/>
      <c r="L46" s="180"/>
      <c r="M46" s="180"/>
      <c r="N46" s="180"/>
      <c r="O46" s="180"/>
      <c r="P46" s="180"/>
      <c r="Q46" s="180"/>
      <c r="R46" s="180"/>
      <c r="S46" s="180"/>
      <c r="T46" s="180"/>
      <c r="U46" s="180"/>
      <c r="V46" s="156"/>
    </row>
    <row r="47" spans="1:22" ht="15" customHeight="1">
      <c r="A47" s="204"/>
      <c r="B47" s="204"/>
      <c r="C47" s="204"/>
      <c r="D47" s="204"/>
      <c r="E47" s="204"/>
      <c r="F47" s="204"/>
      <c r="G47" s="204"/>
      <c r="H47" s="204"/>
      <c r="I47" s="180"/>
      <c r="J47" s="180"/>
      <c r="K47" s="180"/>
      <c r="L47" s="180"/>
      <c r="M47" s="180"/>
      <c r="N47" s="180"/>
      <c r="O47" s="180"/>
      <c r="P47" s="180"/>
      <c r="Q47" s="180"/>
      <c r="R47" s="180"/>
      <c r="S47" s="180"/>
      <c r="T47" s="180"/>
      <c r="U47" s="180"/>
      <c r="V47" s="156"/>
    </row>
    <row r="48" spans="1:22" ht="15" customHeight="1">
      <c r="A48" s="200"/>
      <c r="B48" s="204"/>
      <c r="C48" s="204"/>
      <c r="D48" s="204"/>
      <c r="E48" s="204"/>
      <c r="F48" s="204"/>
      <c r="G48" s="204"/>
      <c r="H48" s="204"/>
      <c r="I48" s="180"/>
      <c r="J48" s="180"/>
      <c r="K48" s="180"/>
      <c r="L48" s="180"/>
      <c r="M48" s="180"/>
      <c r="N48" s="180"/>
      <c r="O48" s="180"/>
      <c r="P48" s="180"/>
      <c r="Q48" s="180"/>
      <c r="R48" s="180"/>
      <c r="S48" s="180"/>
      <c r="T48" s="180"/>
      <c r="U48" s="180"/>
      <c r="V48" s="156"/>
    </row>
    <row r="49" spans="1:22" ht="17.45" customHeight="1">
      <c r="A49" s="156"/>
      <c r="B49" s="156"/>
      <c r="C49" s="156"/>
      <c r="D49" s="156"/>
      <c r="E49" s="156"/>
      <c r="F49" s="156"/>
      <c r="G49" s="156"/>
      <c r="H49" s="156"/>
      <c r="I49" s="156"/>
      <c r="J49" s="156"/>
      <c r="K49" s="156"/>
      <c r="L49" s="156"/>
      <c r="M49" s="156"/>
      <c r="N49" s="156"/>
      <c r="O49" s="156"/>
      <c r="P49" s="156"/>
      <c r="Q49" s="156"/>
      <c r="R49" s="156"/>
      <c r="S49" s="156"/>
      <c r="T49" s="156"/>
      <c r="U49" s="156"/>
      <c r="V49" s="156"/>
    </row>
  </sheetData>
  <sheetProtection selectLockedCells="1" selectUnlockedCells="1"/>
  <mergeCells count="8">
    <mergeCell ref="B1:H1"/>
    <mergeCell ref="A2:H2"/>
    <mergeCell ref="A4:H4"/>
    <mergeCell ref="D10:D11"/>
    <mergeCell ref="E10:E11"/>
    <mergeCell ref="F10:F11"/>
    <mergeCell ref="G10:G11"/>
    <mergeCell ref="D8:F8"/>
  </mergeCells>
  <phoneticPr fontId="7"/>
  <printOptions horizontalCentered="1"/>
  <pageMargins left="0.59055118110236227" right="0.59055118110236227" top="0.59055118110236227" bottom="0.59055118110236227" header="0.39370078740157483" footer="0.39370078740157483"/>
  <pageSetup paperSize="9" firstPageNumber="106" orientation="portrait" useFirstPageNumber="1" verticalDpi="300" r:id="rId1"/>
  <headerFooter scaleWithDoc="0" alignWithMargins="0">
    <oddHeader>&amp;L道路、交通及び通信</oddHeader>
    <oddFooter>&amp;C&amp;12&amp;A</oddFooter>
  </headerFooter>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view="pageBreakPreview" zoomScaleNormal="100" zoomScaleSheetLayoutView="100" workbookViewId="0">
      <selection activeCell="Q18" sqref="Q18"/>
    </sheetView>
  </sheetViews>
  <sheetFormatPr defaultRowHeight="17.45" customHeight="1"/>
  <cols>
    <col min="1" max="1" width="0.42578125" style="77" customWidth="1"/>
    <col min="2" max="2" width="11.5703125" style="77" customWidth="1"/>
    <col min="3" max="3" width="6" style="77" customWidth="1"/>
    <col min="4" max="4" width="6.42578125" style="77" customWidth="1"/>
    <col min="5" max="6" width="4" style="77" customWidth="1"/>
    <col min="7" max="7" width="6.7109375" style="77" customWidth="1"/>
    <col min="8" max="8" width="6.28515625" style="77" customWidth="1"/>
    <col min="9" max="9" width="7.5703125" style="77" customWidth="1"/>
    <col min="10" max="10" width="8" style="77" customWidth="1"/>
    <col min="11" max="13" width="9.7109375" style="77" customWidth="1"/>
    <col min="14" max="15" width="9.140625" style="77"/>
    <col min="16" max="16" width="31.5703125" style="77" customWidth="1"/>
    <col min="17" max="16384" width="9.140625" style="77"/>
  </cols>
  <sheetData>
    <row r="1" spans="1:16" ht="5.0999999999999996" customHeight="1">
      <c r="A1" s="74"/>
      <c r="B1" s="75"/>
      <c r="C1" s="76"/>
      <c r="E1" s="76"/>
      <c r="F1" s="76"/>
      <c r="G1" s="76"/>
      <c r="H1" s="76"/>
      <c r="I1" s="76"/>
      <c r="J1" s="76"/>
      <c r="K1" s="76"/>
      <c r="L1" s="76"/>
      <c r="M1" s="76"/>
      <c r="N1" s="76"/>
    </row>
    <row r="2" spans="1:16" ht="15.75" customHeight="1">
      <c r="A2" s="78"/>
      <c r="B2" s="539" t="s">
        <v>147</v>
      </c>
      <c r="C2" s="539"/>
      <c r="D2" s="539"/>
      <c r="E2" s="539"/>
      <c r="F2" s="539"/>
      <c r="G2" s="539"/>
      <c r="H2" s="539"/>
      <c r="I2" s="539"/>
      <c r="J2" s="539"/>
      <c r="K2" s="539"/>
      <c r="L2" s="539"/>
      <c r="M2" s="539"/>
      <c r="N2" s="539"/>
    </row>
    <row r="3" spans="1:16" ht="5.0999999999999996" customHeight="1">
      <c r="A3" s="74"/>
      <c r="B3" s="75"/>
      <c r="C3" s="76"/>
      <c r="E3" s="76"/>
      <c r="F3" s="76"/>
      <c r="G3" s="76"/>
      <c r="H3" s="76"/>
      <c r="I3" s="76"/>
      <c r="J3" s="76"/>
      <c r="K3" s="76"/>
      <c r="L3" s="76"/>
      <c r="M3" s="76"/>
      <c r="N3" s="76"/>
    </row>
    <row r="4" spans="1:16" ht="75" customHeight="1">
      <c r="A4" s="202"/>
      <c r="B4" s="540" t="s">
        <v>294</v>
      </c>
      <c r="C4" s="540"/>
      <c r="D4" s="540"/>
      <c r="E4" s="540"/>
      <c r="F4" s="540"/>
      <c r="G4" s="540"/>
      <c r="H4" s="540"/>
      <c r="I4" s="540"/>
      <c r="J4" s="540"/>
      <c r="K4" s="540"/>
      <c r="L4" s="540"/>
      <c r="M4" s="540"/>
      <c r="N4" s="540"/>
    </row>
    <row r="5" spans="1:16" ht="12" customHeight="1">
      <c r="A5" s="74"/>
      <c r="B5" s="79"/>
      <c r="C5" s="76"/>
      <c r="D5" s="76"/>
      <c r="E5" s="76"/>
      <c r="F5" s="76"/>
      <c r="G5" s="76"/>
      <c r="H5" s="76"/>
      <c r="I5" s="76"/>
      <c r="J5" s="76"/>
      <c r="K5" s="76"/>
      <c r="L5" s="76"/>
      <c r="M5" s="76"/>
      <c r="N5" s="76"/>
    </row>
    <row r="6" spans="1:16" ht="15" customHeight="1" thickBot="1">
      <c r="A6" s="207"/>
      <c r="B6" s="538" t="s">
        <v>290</v>
      </c>
      <c r="C6" s="538"/>
      <c r="D6" s="538"/>
      <c r="E6" s="538"/>
      <c r="F6" s="538"/>
      <c r="G6" s="538"/>
      <c r="H6" s="538"/>
      <c r="I6" s="538"/>
      <c r="J6" s="76"/>
      <c r="K6" s="76"/>
      <c r="L6" s="76"/>
      <c r="M6" s="76"/>
      <c r="N6" s="76"/>
    </row>
    <row r="7" spans="1:16" ht="15" customHeight="1">
      <c r="A7" s="80"/>
      <c r="B7" s="81"/>
      <c r="C7" s="566" t="s">
        <v>149</v>
      </c>
      <c r="D7" s="567"/>
      <c r="E7" s="550" t="s">
        <v>219</v>
      </c>
      <c r="F7" s="563"/>
      <c r="G7" s="563"/>
      <c r="H7" s="563"/>
      <c r="I7" s="563"/>
      <c r="J7" s="551"/>
      <c r="K7" s="550" t="s">
        <v>151</v>
      </c>
      <c r="L7" s="551"/>
      <c r="M7" s="550" t="s">
        <v>152</v>
      </c>
      <c r="N7" s="552"/>
    </row>
    <row r="8" spans="1:16" ht="15" customHeight="1">
      <c r="A8" s="80"/>
      <c r="B8" s="82"/>
      <c r="C8" s="568"/>
      <c r="D8" s="569"/>
      <c r="E8" s="553"/>
      <c r="F8" s="564"/>
      <c r="G8" s="564"/>
      <c r="H8" s="564"/>
      <c r="I8" s="564"/>
      <c r="J8" s="555"/>
      <c r="K8" s="553" t="s">
        <v>158</v>
      </c>
      <c r="L8" s="555"/>
      <c r="M8" s="553"/>
      <c r="N8" s="554"/>
    </row>
    <row r="9" spans="1:16" ht="15" customHeight="1">
      <c r="A9" s="80"/>
      <c r="B9" s="82"/>
      <c r="C9" s="568"/>
      <c r="D9" s="569"/>
      <c r="E9" s="570" t="s">
        <v>15</v>
      </c>
      <c r="F9" s="571"/>
      <c r="G9" s="547" t="s">
        <v>220</v>
      </c>
      <c r="H9" s="544" t="s">
        <v>217</v>
      </c>
      <c r="I9" s="547" t="s">
        <v>231</v>
      </c>
      <c r="J9" s="547" t="s">
        <v>160</v>
      </c>
      <c r="K9" s="547" t="s">
        <v>218</v>
      </c>
      <c r="L9" s="541" t="s">
        <v>161</v>
      </c>
      <c r="M9" s="544" t="s">
        <v>162</v>
      </c>
      <c r="N9" s="556" t="s">
        <v>163</v>
      </c>
    </row>
    <row r="10" spans="1:16" ht="15" customHeight="1">
      <c r="A10" s="80"/>
      <c r="B10" s="562" t="s">
        <v>171</v>
      </c>
      <c r="C10" s="568"/>
      <c r="D10" s="569"/>
      <c r="E10" s="572"/>
      <c r="F10" s="573"/>
      <c r="G10" s="548"/>
      <c r="H10" s="545"/>
      <c r="I10" s="548"/>
      <c r="J10" s="548"/>
      <c r="K10" s="548"/>
      <c r="L10" s="542"/>
      <c r="M10" s="545"/>
      <c r="N10" s="557"/>
    </row>
    <row r="11" spans="1:16" ht="15" customHeight="1">
      <c r="A11" s="80"/>
      <c r="B11" s="562"/>
      <c r="C11" s="568"/>
      <c r="D11" s="569"/>
      <c r="E11" s="572"/>
      <c r="F11" s="573"/>
      <c r="G11" s="548"/>
      <c r="H11" s="545"/>
      <c r="I11" s="548"/>
      <c r="J11" s="548"/>
      <c r="K11" s="548"/>
      <c r="L11" s="542"/>
      <c r="M11" s="545"/>
      <c r="N11" s="557"/>
    </row>
    <row r="12" spans="1:16" ht="15" customHeight="1">
      <c r="A12" s="83"/>
      <c r="B12" s="208"/>
      <c r="C12" s="568"/>
      <c r="D12" s="569"/>
      <c r="E12" s="572"/>
      <c r="F12" s="573"/>
      <c r="G12" s="548"/>
      <c r="H12" s="545"/>
      <c r="I12" s="548"/>
      <c r="J12" s="548"/>
      <c r="K12" s="548"/>
      <c r="L12" s="542"/>
      <c r="M12" s="545"/>
      <c r="N12" s="557"/>
    </row>
    <row r="13" spans="1:16" ht="15" customHeight="1">
      <c r="A13" s="83"/>
      <c r="B13" s="208"/>
      <c r="C13" s="565" t="s">
        <v>173</v>
      </c>
      <c r="D13" s="562"/>
      <c r="E13" s="572"/>
      <c r="F13" s="573"/>
      <c r="G13" s="548"/>
      <c r="H13" s="545"/>
      <c r="I13" s="548"/>
      <c r="J13" s="548"/>
      <c r="K13" s="548"/>
      <c r="L13" s="542"/>
      <c r="M13" s="545"/>
      <c r="N13" s="557"/>
    </row>
    <row r="14" spans="1:16" ht="15" customHeight="1">
      <c r="A14" s="83"/>
      <c r="B14" s="209"/>
      <c r="C14" s="84"/>
      <c r="D14" s="85"/>
      <c r="E14" s="574"/>
      <c r="F14" s="575"/>
      <c r="G14" s="549"/>
      <c r="H14" s="546"/>
      <c r="I14" s="549"/>
      <c r="J14" s="86" t="s">
        <v>173</v>
      </c>
      <c r="K14" s="549"/>
      <c r="L14" s="543"/>
      <c r="M14" s="546"/>
      <c r="N14" s="558"/>
    </row>
    <row r="15" spans="1:16" ht="33" customHeight="1">
      <c r="A15" s="83"/>
      <c r="B15" s="87" t="s">
        <v>174</v>
      </c>
      <c r="C15" s="559">
        <v>145</v>
      </c>
      <c r="D15" s="560"/>
      <c r="E15" s="561">
        <f>SUM(G15:I15)</f>
        <v>202</v>
      </c>
      <c r="F15" s="561"/>
      <c r="G15" s="6">
        <v>180</v>
      </c>
      <c r="H15" s="370">
        <v>0</v>
      </c>
      <c r="I15" s="370">
        <v>22</v>
      </c>
      <c r="J15" s="252">
        <f>C15/E15</f>
        <v>0.71782178217821779</v>
      </c>
      <c r="K15" s="371">
        <v>1467</v>
      </c>
      <c r="L15" s="253">
        <f t="shared" ref="L15:L26" si="0">K15/C15</f>
        <v>10.117241379310345</v>
      </c>
      <c r="M15" s="372">
        <v>1559</v>
      </c>
      <c r="N15" s="254">
        <f>M15/C15</f>
        <v>10.751724137931035</v>
      </c>
      <c r="O15" s="88"/>
      <c r="P15" s="89"/>
    </row>
    <row r="16" spans="1:16" ht="33" customHeight="1">
      <c r="A16" s="83"/>
      <c r="B16" s="90" t="s">
        <v>175</v>
      </c>
      <c r="C16" s="576">
        <v>32</v>
      </c>
      <c r="D16" s="577"/>
      <c r="E16" s="578">
        <f t="shared" ref="E16:E26" si="1">SUM(G16:I16)</f>
        <v>40</v>
      </c>
      <c r="F16" s="578"/>
      <c r="G16" s="220">
        <v>39</v>
      </c>
      <c r="H16" s="220">
        <v>0</v>
      </c>
      <c r="I16" s="220">
        <v>1</v>
      </c>
      <c r="J16" s="255">
        <f t="shared" ref="J16:J26" si="2">C16/E16</f>
        <v>0.8</v>
      </c>
      <c r="K16" s="319">
        <v>332</v>
      </c>
      <c r="L16" s="256">
        <f t="shared" si="0"/>
        <v>10.375</v>
      </c>
      <c r="M16" s="373">
        <v>342</v>
      </c>
      <c r="N16" s="257">
        <f t="shared" ref="N16:N26" si="3">M16/C16</f>
        <v>10.6875</v>
      </c>
      <c r="O16" s="92"/>
      <c r="P16" s="93"/>
    </row>
    <row r="17" spans="1:16" ht="33" customHeight="1">
      <c r="A17" s="83"/>
      <c r="B17" s="90" t="s">
        <v>176</v>
      </c>
      <c r="C17" s="576">
        <v>12</v>
      </c>
      <c r="D17" s="577"/>
      <c r="E17" s="578">
        <f t="shared" si="1"/>
        <v>17</v>
      </c>
      <c r="F17" s="578"/>
      <c r="G17" s="220">
        <v>12</v>
      </c>
      <c r="H17" s="220">
        <v>0</v>
      </c>
      <c r="I17" s="220">
        <v>5</v>
      </c>
      <c r="J17" s="255">
        <f t="shared" si="2"/>
        <v>0.70588235294117652</v>
      </c>
      <c r="K17" s="319">
        <v>78</v>
      </c>
      <c r="L17" s="256">
        <f t="shared" si="0"/>
        <v>6.5</v>
      </c>
      <c r="M17" s="373">
        <v>98</v>
      </c>
      <c r="N17" s="257">
        <f t="shared" si="3"/>
        <v>8.1666666666666661</v>
      </c>
      <c r="O17" s="92"/>
      <c r="P17" s="94"/>
    </row>
    <row r="18" spans="1:16" ht="33" customHeight="1">
      <c r="A18" s="83"/>
      <c r="B18" s="90" t="s">
        <v>177</v>
      </c>
      <c r="C18" s="576">
        <v>10</v>
      </c>
      <c r="D18" s="577"/>
      <c r="E18" s="578">
        <f t="shared" si="1"/>
        <v>9</v>
      </c>
      <c r="F18" s="578"/>
      <c r="G18" s="220">
        <v>9</v>
      </c>
      <c r="H18" s="220">
        <v>0</v>
      </c>
      <c r="I18" s="220">
        <v>0</v>
      </c>
      <c r="J18" s="255">
        <f t="shared" si="2"/>
        <v>1.1111111111111112</v>
      </c>
      <c r="K18" s="319">
        <v>54</v>
      </c>
      <c r="L18" s="256">
        <f t="shared" si="0"/>
        <v>5.4</v>
      </c>
      <c r="M18" s="373">
        <v>73</v>
      </c>
      <c r="N18" s="257">
        <f t="shared" si="3"/>
        <v>7.3</v>
      </c>
      <c r="O18" s="92"/>
      <c r="P18" s="95"/>
    </row>
    <row r="19" spans="1:16" ht="33" customHeight="1">
      <c r="A19" s="83"/>
      <c r="B19" s="90" t="s">
        <v>178</v>
      </c>
      <c r="C19" s="576">
        <v>5</v>
      </c>
      <c r="D19" s="577"/>
      <c r="E19" s="578">
        <f t="shared" si="1"/>
        <v>13</v>
      </c>
      <c r="F19" s="578"/>
      <c r="G19" s="220">
        <v>10</v>
      </c>
      <c r="H19" s="220">
        <v>0</v>
      </c>
      <c r="I19" s="220">
        <v>3</v>
      </c>
      <c r="J19" s="255">
        <f t="shared" si="2"/>
        <v>0.38461538461538464</v>
      </c>
      <c r="K19" s="319">
        <v>80</v>
      </c>
      <c r="L19" s="256">
        <f t="shared" si="0"/>
        <v>16</v>
      </c>
      <c r="M19" s="373">
        <v>69</v>
      </c>
      <c r="N19" s="257">
        <f t="shared" si="3"/>
        <v>13.8</v>
      </c>
      <c r="O19" s="96"/>
      <c r="P19" s="97"/>
    </row>
    <row r="20" spans="1:16" ht="33" customHeight="1">
      <c r="A20" s="98"/>
      <c r="B20" s="90" t="s">
        <v>179</v>
      </c>
      <c r="C20" s="576">
        <v>5</v>
      </c>
      <c r="D20" s="577"/>
      <c r="E20" s="578">
        <f t="shared" si="1"/>
        <v>8</v>
      </c>
      <c r="F20" s="578"/>
      <c r="G20" s="220">
        <v>8</v>
      </c>
      <c r="H20" s="220">
        <v>0</v>
      </c>
      <c r="I20" s="220">
        <v>0</v>
      </c>
      <c r="J20" s="255">
        <f t="shared" si="2"/>
        <v>0.625</v>
      </c>
      <c r="K20" s="319">
        <v>97</v>
      </c>
      <c r="L20" s="256">
        <f t="shared" si="0"/>
        <v>19.399999999999999</v>
      </c>
      <c r="M20" s="373">
        <v>79</v>
      </c>
      <c r="N20" s="257">
        <f t="shared" si="3"/>
        <v>15.8</v>
      </c>
      <c r="O20" s="96"/>
      <c r="P20" s="97"/>
    </row>
    <row r="21" spans="1:16" ht="33" customHeight="1">
      <c r="A21" s="83"/>
      <c r="B21" s="87" t="s">
        <v>180</v>
      </c>
      <c r="C21" s="580">
        <v>11</v>
      </c>
      <c r="D21" s="581"/>
      <c r="E21" s="582">
        <f t="shared" si="1"/>
        <v>12</v>
      </c>
      <c r="F21" s="582"/>
      <c r="G21" s="6">
        <v>12</v>
      </c>
      <c r="H21" s="6">
        <v>0</v>
      </c>
      <c r="I21" s="6">
        <v>0</v>
      </c>
      <c r="J21" s="258">
        <f>C21/E21</f>
        <v>0.91666666666666663</v>
      </c>
      <c r="K21" s="340">
        <v>79</v>
      </c>
      <c r="L21" s="253">
        <f t="shared" si="0"/>
        <v>7.1818181818181817</v>
      </c>
      <c r="M21" s="374">
        <v>100</v>
      </c>
      <c r="N21" s="259">
        <f t="shared" si="3"/>
        <v>9.0909090909090917</v>
      </c>
      <c r="O21" s="99"/>
      <c r="P21" s="97"/>
    </row>
    <row r="22" spans="1:16" ht="33" customHeight="1">
      <c r="A22" s="100"/>
      <c r="B22" s="90" t="s">
        <v>181</v>
      </c>
      <c r="C22" s="576">
        <v>6</v>
      </c>
      <c r="D22" s="577"/>
      <c r="E22" s="578">
        <f t="shared" si="1"/>
        <v>10</v>
      </c>
      <c r="F22" s="578"/>
      <c r="G22" s="220">
        <v>9</v>
      </c>
      <c r="H22" s="220">
        <v>0</v>
      </c>
      <c r="I22" s="220">
        <v>1</v>
      </c>
      <c r="J22" s="255">
        <f t="shared" si="2"/>
        <v>0.6</v>
      </c>
      <c r="K22" s="319">
        <v>82</v>
      </c>
      <c r="L22" s="256">
        <f t="shared" si="0"/>
        <v>13.666666666666666</v>
      </c>
      <c r="M22" s="373">
        <v>95</v>
      </c>
      <c r="N22" s="257">
        <f t="shared" si="3"/>
        <v>15.833333333333334</v>
      </c>
      <c r="O22" s="99"/>
      <c r="P22" s="97"/>
    </row>
    <row r="23" spans="1:16" ht="33" customHeight="1">
      <c r="A23" s="83"/>
      <c r="B23" s="90" t="s">
        <v>182</v>
      </c>
      <c r="C23" s="576">
        <v>6</v>
      </c>
      <c r="D23" s="577"/>
      <c r="E23" s="578">
        <f t="shared" si="1"/>
        <v>9</v>
      </c>
      <c r="F23" s="578"/>
      <c r="G23" s="220">
        <v>8</v>
      </c>
      <c r="H23" s="220">
        <v>0</v>
      </c>
      <c r="I23" s="220">
        <v>1</v>
      </c>
      <c r="J23" s="255">
        <f t="shared" si="2"/>
        <v>0.66666666666666663</v>
      </c>
      <c r="K23" s="319">
        <v>49</v>
      </c>
      <c r="L23" s="256">
        <f t="shared" si="0"/>
        <v>8.1666666666666661</v>
      </c>
      <c r="M23" s="373">
        <v>50</v>
      </c>
      <c r="N23" s="257">
        <f t="shared" si="3"/>
        <v>8.3333333333333339</v>
      </c>
      <c r="O23" s="99"/>
      <c r="P23" s="97"/>
    </row>
    <row r="24" spans="1:16" ht="33" customHeight="1">
      <c r="A24" s="101"/>
      <c r="B24" s="90" t="s">
        <v>183</v>
      </c>
      <c r="C24" s="576">
        <v>14</v>
      </c>
      <c r="D24" s="577"/>
      <c r="E24" s="578">
        <f t="shared" si="1"/>
        <v>12</v>
      </c>
      <c r="F24" s="578"/>
      <c r="G24" s="220">
        <v>12</v>
      </c>
      <c r="H24" s="220">
        <v>0</v>
      </c>
      <c r="I24" s="220">
        <v>0</v>
      </c>
      <c r="J24" s="255">
        <f t="shared" si="2"/>
        <v>1.1666666666666667</v>
      </c>
      <c r="K24" s="319">
        <v>107</v>
      </c>
      <c r="L24" s="256">
        <f t="shared" si="0"/>
        <v>7.6428571428571432</v>
      </c>
      <c r="M24" s="373">
        <v>100</v>
      </c>
      <c r="N24" s="257">
        <f t="shared" si="3"/>
        <v>7.1428571428571432</v>
      </c>
      <c r="O24" s="99"/>
      <c r="P24" s="97"/>
    </row>
    <row r="25" spans="1:16" ht="33" customHeight="1">
      <c r="A25" s="102"/>
      <c r="B25" s="90" t="s">
        <v>185</v>
      </c>
      <c r="C25" s="576">
        <v>6</v>
      </c>
      <c r="D25" s="577"/>
      <c r="E25" s="578">
        <f t="shared" si="1"/>
        <v>4</v>
      </c>
      <c r="F25" s="578"/>
      <c r="G25" s="220">
        <v>4</v>
      </c>
      <c r="H25" s="220">
        <v>0</v>
      </c>
      <c r="I25" s="220">
        <v>0</v>
      </c>
      <c r="J25" s="255">
        <f t="shared" si="2"/>
        <v>1.5</v>
      </c>
      <c r="K25" s="319">
        <v>36</v>
      </c>
      <c r="L25" s="256">
        <f t="shared" si="0"/>
        <v>6</v>
      </c>
      <c r="M25" s="373">
        <v>41</v>
      </c>
      <c r="N25" s="257">
        <f t="shared" si="3"/>
        <v>6.833333333333333</v>
      </c>
      <c r="O25" s="99"/>
      <c r="P25" s="97"/>
    </row>
    <row r="26" spans="1:16" ht="33" customHeight="1" thickBot="1">
      <c r="A26" s="80"/>
      <c r="B26" s="103" t="s">
        <v>186</v>
      </c>
      <c r="C26" s="583">
        <v>4</v>
      </c>
      <c r="D26" s="584"/>
      <c r="E26" s="585">
        <f t="shared" si="1"/>
        <v>9</v>
      </c>
      <c r="F26" s="585"/>
      <c r="G26" s="375">
        <v>4</v>
      </c>
      <c r="H26" s="375">
        <v>0</v>
      </c>
      <c r="I26" s="375">
        <v>5</v>
      </c>
      <c r="J26" s="260">
        <f t="shared" si="2"/>
        <v>0.44444444444444442</v>
      </c>
      <c r="K26" s="376">
        <v>34</v>
      </c>
      <c r="L26" s="261">
        <f t="shared" si="0"/>
        <v>8.5</v>
      </c>
      <c r="M26" s="377">
        <v>52</v>
      </c>
      <c r="N26" s="262">
        <f t="shared" si="3"/>
        <v>13</v>
      </c>
      <c r="O26" s="99"/>
      <c r="P26" s="97"/>
    </row>
    <row r="27" spans="1:16" ht="20.25" customHeight="1">
      <c r="A27" s="74"/>
      <c r="B27" s="76" t="s">
        <v>263</v>
      </c>
      <c r="C27" s="76"/>
      <c r="D27" s="76"/>
      <c r="E27" s="76"/>
      <c r="F27" s="76"/>
      <c r="G27" s="76"/>
      <c r="H27" s="76"/>
      <c r="I27" s="76"/>
      <c r="J27" s="76"/>
      <c r="K27" s="579" t="s">
        <v>210</v>
      </c>
      <c r="L27" s="579"/>
      <c r="M27" s="579"/>
      <c r="N27" s="579"/>
      <c r="O27" s="99"/>
      <c r="P27" s="97"/>
    </row>
    <row r="28" spans="1:16" ht="15" customHeight="1">
      <c r="A28" s="74"/>
      <c r="B28" s="76" t="s">
        <v>293</v>
      </c>
      <c r="C28" s="76"/>
      <c r="D28" s="76"/>
      <c r="E28" s="76"/>
      <c r="F28" s="76"/>
      <c r="G28" s="76"/>
      <c r="H28" s="76"/>
      <c r="I28" s="76"/>
      <c r="J28" s="76"/>
      <c r="K28" s="579"/>
      <c r="L28" s="579"/>
      <c r="M28" s="579"/>
      <c r="N28" s="579"/>
      <c r="O28" s="99"/>
      <c r="P28" s="97"/>
    </row>
    <row r="29" spans="1:16" ht="11.25" customHeight="1">
      <c r="A29" s="76"/>
      <c r="B29" s="76"/>
      <c r="C29" s="76"/>
      <c r="D29" s="76"/>
      <c r="E29" s="76"/>
      <c r="F29" s="76"/>
      <c r="G29" s="76"/>
      <c r="H29" s="76"/>
      <c r="I29" s="76"/>
      <c r="J29" s="76"/>
      <c r="K29" s="104"/>
      <c r="L29" s="104"/>
      <c r="M29" s="104"/>
      <c r="O29" s="99"/>
      <c r="P29" s="97"/>
    </row>
    <row r="30" spans="1:16" ht="15" customHeight="1">
      <c r="A30" s="105"/>
      <c r="B30" s="74"/>
      <c r="C30" s="74"/>
      <c r="D30" s="74"/>
      <c r="E30" s="74"/>
      <c r="F30" s="74"/>
      <c r="G30" s="74"/>
      <c r="H30" s="74"/>
      <c r="I30" s="74"/>
      <c r="J30" s="74"/>
      <c r="K30" s="74"/>
      <c r="L30" s="74"/>
      <c r="M30" s="207"/>
      <c r="N30" s="105"/>
      <c r="O30" s="99"/>
      <c r="P30" s="97"/>
    </row>
    <row r="31" spans="1:16" ht="20.100000000000001" customHeight="1">
      <c r="A31" s="74"/>
      <c r="B31" s="74"/>
      <c r="C31" s="74"/>
      <c r="D31" s="74"/>
      <c r="E31" s="74"/>
      <c r="F31" s="74"/>
      <c r="G31" s="74"/>
      <c r="H31" s="74"/>
      <c r="I31" s="74"/>
      <c r="J31" s="74"/>
      <c r="K31" s="74"/>
      <c r="L31" s="74"/>
      <c r="M31" s="74"/>
      <c r="N31" s="105"/>
      <c r="O31" s="99"/>
      <c r="P31" s="97"/>
    </row>
    <row r="32" spans="1:16" ht="20.100000000000001" customHeight="1">
      <c r="A32" s="74"/>
      <c r="B32" s="74"/>
      <c r="C32" s="74"/>
      <c r="D32" s="74"/>
      <c r="E32" s="74"/>
      <c r="F32" s="74"/>
      <c r="G32" s="74"/>
      <c r="H32" s="74"/>
      <c r="I32" s="74"/>
      <c r="J32" s="74"/>
      <c r="K32" s="74"/>
      <c r="L32" s="74"/>
      <c r="M32" s="74"/>
      <c r="N32" s="105"/>
      <c r="O32" s="99"/>
      <c r="P32" s="97"/>
    </row>
    <row r="33" spans="1:14" ht="20.100000000000001" customHeight="1">
      <c r="A33" s="106"/>
      <c r="B33" s="74"/>
      <c r="C33" s="105"/>
      <c r="D33" s="107"/>
      <c r="E33" s="74"/>
      <c r="F33" s="74"/>
      <c r="G33" s="74"/>
      <c r="H33" s="74"/>
      <c r="I33" s="74"/>
      <c r="J33" s="74"/>
      <c r="K33" s="106"/>
      <c r="L33" s="106"/>
      <c r="M33" s="106"/>
      <c r="N33" s="105"/>
    </row>
    <row r="34" spans="1:14" ht="17.100000000000001" customHeight="1">
      <c r="A34" s="91"/>
      <c r="B34" s="108"/>
      <c r="C34" s="108"/>
      <c r="D34" s="109"/>
      <c r="E34" s="110"/>
      <c r="F34" s="110"/>
      <c r="G34" s="108"/>
      <c r="H34" s="108"/>
      <c r="I34" s="110"/>
      <c r="J34" s="110"/>
      <c r="K34" s="91"/>
      <c r="L34" s="91"/>
      <c r="M34" s="91"/>
      <c r="N34" s="105"/>
    </row>
    <row r="35" spans="1:14" ht="17.100000000000001" customHeight="1">
      <c r="A35" s="111"/>
      <c r="B35" s="112"/>
      <c r="C35" s="112"/>
      <c r="D35" s="111"/>
      <c r="E35" s="112"/>
      <c r="F35" s="112"/>
      <c r="G35" s="112"/>
      <c r="H35" s="112"/>
      <c r="I35" s="112"/>
      <c r="J35" s="112"/>
      <c r="K35" s="111"/>
      <c r="L35" s="111"/>
      <c r="M35" s="113"/>
      <c r="N35" s="105"/>
    </row>
    <row r="36" spans="1:14" ht="17.100000000000001" customHeight="1">
      <c r="A36" s="91"/>
      <c r="B36" s="108"/>
      <c r="C36" s="108"/>
      <c r="D36" s="109"/>
      <c r="E36" s="110"/>
      <c r="F36" s="110"/>
      <c r="G36" s="108"/>
      <c r="H36" s="108"/>
      <c r="I36" s="110"/>
      <c r="J36" s="110"/>
      <c r="K36" s="91"/>
      <c r="L36" s="91"/>
      <c r="M36" s="91"/>
      <c r="N36" s="105"/>
    </row>
    <row r="37" spans="1:14" ht="17.100000000000001" customHeight="1">
      <c r="A37" s="203"/>
      <c r="B37" s="114"/>
      <c r="C37" s="114"/>
      <c r="D37" s="203"/>
      <c r="E37" s="114"/>
      <c r="F37" s="114"/>
      <c r="G37" s="114"/>
      <c r="H37" s="114"/>
      <c r="I37" s="114"/>
      <c r="J37" s="114"/>
      <c r="K37" s="203"/>
      <c r="L37" s="203"/>
      <c r="M37" s="203"/>
      <c r="N37" s="105"/>
    </row>
    <row r="38" spans="1:14" s="116" customFormat="1" ht="17.100000000000001" customHeight="1">
      <c r="A38" s="91"/>
      <c r="B38" s="110"/>
      <c r="C38" s="110"/>
      <c r="D38" s="109"/>
      <c r="E38" s="110"/>
      <c r="F38" s="110"/>
      <c r="G38" s="110"/>
      <c r="H38" s="110"/>
      <c r="I38" s="110"/>
      <c r="J38" s="110"/>
      <c r="K38" s="91"/>
      <c r="L38" s="91"/>
      <c r="M38" s="91"/>
      <c r="N38" s="115"/>
    </row>
    <row r="39" spans="1:14" s="116" customFormat="1" ht="17.100000000000001" customHeight="1">
      <c r="A39" s="203"/>
      <c r="B39" s="114"/>
      <c r="C39" s="114"/>
      <c r="D39" s="203"/>
      <c r="E39" s="114"/>
      <c r="F39" s="114"/>
      <c r="G39" s="114"/>
      <c r="H39" s="114"/>
      <c r="I39" s="114"/>
      <c r="J39" s="114"/>
      <c r="K39" s="91"/>
      <c r="L39" s="91"/>
      <c r="M39" s="203"/>
      <c r="N39" s="115"/>
    </row>
    <row r="40" spans="1:14" s="116" customFormat="1" ht="17.100000000000001" customHeight="1">
      <c r="A40" s="91"/>
      <c r="B40" s="110"/>
      <c r="C40" s="110"/>
      <c r="D40" s="109"/>
      <c r="E40" s="110"/>
      <c r="F40" s="110"/>
      <c r="G40" s="110"/>
      <c r="H40" s="110"/>
      <c r="I40" s="110"/>
      <c r="J40" s="110"/>
      <c r="K40" s="91"/>
      <c r="L40" s="91"/>
      <c r="M40" s="91"/>
      <c r="N40" s="115"/>
    </row>
    <row r="41" spans="1:14" s="116" customFormat="1" ht="17.100000000000001" customHeight="1">
      <c r="A41" s="203"/>
      <c r="B41" s="114"/>
      <c r="C41" s="114"/>
      <c r="D41" s="203"/>
      <c r="E41" s="114"/>
      <c r="F41" s="114"/>
      <c r="G41" s="114"/>
      <c r="H41" s="114"/>
      <c r="I41" s="114"/>
      <c r="J41" s="114"/>
      <c r="K41" s="203"/>
      <c r="L41" s="203"/>
      <c r="M41" s="203"/>
      <c r="N41" s="115"/>
    </row>
    <row r="42" spans="1:14" s="116" customFormat="1" ht="17.100000000000001" customHeight="1">
      <c r="A42" s="117"/>
      <c r="B42" s="110"/>
      <c r="C42" s="110"/>
      <c r="D42" s="109"/>
      <c r="E42" s="110"/>
      <c r="F42" s="110"/>
      <c r="G42" s="110"/>
      <c r="H42" s="110"/>
      <c r="I42" s="110"/>
      <c r="J42" s="110"/>
      <c r="K42" s="91"/>
      <c r="L42" s="91"/>
      <c r="M42" s="91"/>
      <c r="N42" s="115"/>
    </row>
    <row r="43" spans="1:14" s="116" customFormat="1" ht="17.100000000000001" customHeight="1">
      <c r="A43" s="203"/>
      <c r="B43" s="114"/>
      <c r="C43" s="114"/>
      <c r="D43" s="203"/>
      <c r="E43" s="114"/>
      <c r="F43" s="114"/>
      <c r="G43" s="114"/>
      <c r="H43" s="114"/>
      <c r="I43" s="114"/>
      <c r="J43" s="114"/>
      <c r="K43" s="203"/>
      <c r="L43" s="203"/>
      <c r="M43" s="203"/>
      <c r="N43" s="115"/>
    </row>
    <row r="44" spans="1:14" s="116" customFormat="1" ht="17.100000000000001" customHeight="1">
      <c r="A44" s="117"/>
      <c r="B44" s="118"/>
      <c r="C44" s="118"/>
      <c r="D44" s="117"/>
      <c r="E44" s="118"/>
      <c r="F44" s="118"/>
      <c r="G44" s="118"/>
      <c r="H44" s="118"/>
      <c r="I44" s="118"/>
      <c r="J44" s="118"/>
      <c r="K44" s="117"/>
      <c r="L44" s="117"/>
      <c r="M44" s="117"/>
      <c r="N44" s="115"/>
    </row>
    <row r="45" spans="1:14" ht="15" customHeight="1">
      <c r="A45" s="74"/>
      <c r="B45" s="74"/>
      <c r="C45" s="74"/>
      <c r="D45" s="74"/>
      <c r="E45" s="74"/>
      <c r="F45" s="74"/>
      <c r="G45" s="74"/>
      <c r="H45" s="74"/>
      <c r="I45" s="74"/>
      <c r="J45" s="74"/>
      <c r="K45" s="74"/>
      <c r="L45" s="74"/>
      <c r="M45" s="207"/>
    </row>
    <row r="46" spans="1:14" ht="15" customHeight="1">
      <c r="A46" s="74"/>
      <c r="B46" s="74"/>
      <c r="C46" s="74"/>
      <c r="D46" s="74"/>
      <c r="E46" s="74"/>
      <c r="F46" s="74"/>
      <c r="G46" s="74"/>
      <c r="H46" s="74"/>
      <c r="I46" s="74"/>
      <c r="J46" s="74"/>
      <c r="K46" s="74"/>
      <c r="L46" s="74"/>
      <c r="M46" s="74"/>
    </row>
    <row r="47" spans="1:14" ht="15" customHeight="1">
      <c r="A47" s="74"/>
      <c r="B47" s="74"/>
      <c r="C47" s="74"/>
      <c r="D47" s="74"/>
      <c r="E47" s="74"/>
      <c r="F47" s="74"/>
      <c r="G47" s="74"/>
      <c r="H47" s="74"/>
      <c r="I47" s="74"/>
      <c r="J47" s="74"/>
      <c r="K47" s="74"/>
      <c r="L47" s="74"/>
      <c r="M47" s="74"/>
    </row>
    <row r="48" spans="1:14" ht="15" customHeight="1">
      <c r="A48" s="74"/>
      <c r="B48" s="74"/>
      <c r="C48" s="74"/>
      <c r="D48" s="74"/>
      <c r="E48" s="74"/>
      <c r="F48" s="74"/>
      <c r="G48" s="74"/>
      <c r="H48" s="74"/>
      <c r="I48" s="74"/>
      <c r="J48" s="74"/>
      <c r="K48" s="74"/>
      <c r="L48" s="74"/>
      <c r="M48" s="74"/>
    </row>
    <row r="49" spans="1:13" ht="17.45" customHeight="1">
      <c r="A49" s="105"/>
      <c r="B49" s="105"/>
      <c r="C49" s="105"/>
      <c r="D49" s="105"/>
      <c r="E49" s="105"/>
      <c r="F49" s="105"/>
      <c r="G49" s="105"/>
      <c r="H49" s="105"/>
      <c r="I49" s="105"/>
      <c r="J49" s="105"/>
      <c r="K49" s="105"/>
      <c r="L49" s="105"/>
      <c r="M49" s="105"/>
    </row>
  </sheetData>
  <sheetProtection selectLockedCells="1" selectUnlockedCells="1"/>
  <mergeCells count="45">
    <mergeCell ref="K28:N28"/>
    <mergeCell ref="C21:D21"/>
    <mergeCell ref="E21:F21"/>
    <mergeCell ref="C22:D22"/>
    <mergeCell ref="E22:F22"/>
    <mergeCell ref="C26:D26"/>
    <mergeCell ref="E26:F26"/>
    <mergeCell ref="C23:D23"/>
    <mergeCell ref="E23:F23"/>
    <mergeCell ref="C24:D24"/>
    <mergeCell ref="E24:F24"/>
    <mergeCell ref="C25:D25"/>
    <mergeCell ref="E25:F25"/>
    <mergeCell ref="K27:N27"/>
    <mergeCell ref="C19:D19"/>
    <mergeCell ref="E19:F19"/>
    <mergeCell ref="C20:D20"/>
    <mergeCell ref="E18:F18"/>
    <mergeCell ref="C16:D16"/>
    <mergeCell ref="E16:F16"/>
    <mergeCell ref="C17:D17"/>
    <mergeCell ref="E17:F17"/>
    <mergeCell ref="C18:D18"/>
    <mergeCell ref="E20:F20"/>
    <mergeCell ref="C15:D15"/>
    <mergeCell ref="E15:F15"/>
    <mergeCell ref="B10:B11"/>
    <mergeCell ref="E7:J8"/>
    <mergeCell ref="C13:D13"/>
    <mergeCell ref="G9:G14"/>
    <mergeCell ref="H9:H14"/>
    <mergeCell ref="C7:D12"/>
    <mergeCell ref="E9:F14"/>
    <mergeCell ref="I9:I14"/>
    <mergeCell ref="J9:J13"/>
    <mergeCell ref="B6:I6"/>
    <mergeCell ref="B2:N2"/>
    <mergeCell ref="B4:N4"/>
    <mergeCell ref="L9:L14"/>
    <mergeCell ref="M9:M14"/>
    <mergeCell ref="K9:K14"/>
    <mergeCell ref="K7:L7"/>
    <mergeCell ref="M7:N8"/>
    <mergeCell ref="K8:L8"/>
    <mergeCell ref="N9:N14"/>
  </mergeCells>
  <phoneticPr fontId="7"/>
  <printOptions horizontalCentered="1"/>
  <pageMargins left="0.59055118110236227" right="0.59055118110236227" top="0.59055118110236227" bottom="0.59055118110236227" header="0.39370078740157483" footer="0.39370078740157483"/>
  <pageSetup paperSize="9" firstPageNumber="107" orientation="portrait" useFirstPageNumber="1" verticalDpi="300" r:id="rId1"/>
  <headerFooter scaleWithDoc="0" alignWithMargins="0">
    <oddHeader>&amp;R道路、交通及び通信</oddHeader>
    <oddFooter>&amp;C&amp;12&amp;A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9"/>
  <sheetViews>
    <sheetView view="pageBreakPreview" topLeftCell="A13" zoomScaleNormal="100" zoomScaleSheetLayoutView="100" workbookViewId="0">
      <selection activeCell="L64" sqref="L64"/>
    </sheetView>
  </sheetViews>
  <sheetFormatPr defaultRowHeight="12"/>
  <cols>
    <col min="1" max="6" width="16.5703125" customWidth="1"/>
    <col min="7" max="7" width="2.28515625" customWidth="1"/>
    <col min="8" max="8" width="11.28515625" customWidth="1"/>
    <col min="9" max="9" width="8.42578125" customWidth="1"/>
    <col min="10" max="10" width="9.7109375" customWidth="1"/>
    <col min="11" max="11" width="8" customWidth="1"/>
    <col min="12" max="12" width="6.85546875" customWidth="1"/>
    <col min="13" max="13" width="7" style="1" customWidth="1"/>
    <col min="14" max="20" width="0" style="1" hidden="1" customWidth="1"/>
    <col min="21" max="28" width="9.140625" style="1"/>
  </cols>
  <sheetData>
    <row r="1" spans="1:26" ht="17.25">
      <c r="A1" s="586" t="s">
        <v>187</v>
      </c>
      <c r="B1" s="586"/>
      <c r="C1" s="586"/>
      <c r="D1" s="586"/>
      <c r="E1" s="586"/>
      <c r="F1" s="586"/>
    </row>
    <row r="3" spans="1:26">
      <c r="H3" s="273" t="s">
        <v>265</v>
      </c>
    </row>
    <row r="4" spans="1:26">
      <c r="H4" s="145" t="s">
        <v>264</v>
      </c>
      <c r="M4" s="5"/>
      <c r="N4" s="5"/>
      <c r="O4" s="5"/>
      <c r="P4" s="5"/>
      <c r="Q4" s="5"/>
      <c r="R4" s="5"/>
      <c r="S4" s="5"/>
      <c r="T4" s="5"/>
      <c r="U4" s="5"/>
      <c r="V4" s="5"/>
      <c r="W4" s="5"/>
      <c r="X4" s="5"/>
      <c r="Y4" s="5"/>
      <c r="Z4" s="5"/>
    </row>
    <row r="5" spans="1:26">
      <c r="A5" s="1"/>
      <c r="B5" s="51" t="s">
        <v>238</v>
      </c>
      <c r="E5" s="51" t="s">
        <v>239</v>
      </c>
      <c r="H5" s="14"/>
      <c r="I5" s="14" t="str">
        <f>‐105‐!D7</f>
        <v>貨物用</v>
      </c>
      <c r="J5" s="14" t="str">
        <f>‐105‐!G7</f>
        <v>乗合用</v>
      </c>
      <c r="K5" s="14" t="s">
        <v>188</v>
      </c>
      <c r="L5" s="14" t="s">
        <v>113</v>
      </c>
      <c r="M5" s="4"/>
      <c r="N5" s="4"/>
      <c r="O5" s="15"/>
      <c r="P5" s="15"/>
      <c r="Q5" s="15"/>
      <c r="R5" s="15"/>
      <c r="S5" s="15"/>
      <c r="T5" s="15"/>
      <c r="U5" s="15"/>
      <c r="V5" s="15"/>
      <c r="W5" s="15"/>
      <c r="X5" s="15"/>
      <c r="Y5" s="15"/>
      <c r="Z5" s="15"/>
    </row>
    <row r="6" spans="1:26">
      <c r="A6" s="1"/>
      <c r="B6" s="51" t="s">
        <v>215</v>
      </c>
      <c r="E6" s="51" t="s">
        <v>215</v>
      </c>
      <c r="H6" s="55" t="str">
        <f>‐105‐!A11</f>
        <v>平成22年度</v>
      </c>
      <c r="I6" s="149">
        <f>SUM(‐105‐!D12:F12)</f>
        <v>7209</v>
      </c>
      <c r="J6" s="149">
        <f>SUM(‐105‐!G12:H12)</f>
        <v>107</v>
      </c>
      <c r="K6" s="149">
        <f>SUM(‐105‐!I12:J12)</f>
        <v>27496</v>
      </c>
      <c r="L6" s="149">
        <f>SUM(‐105‐!K12:L12)</f>
        <v>1616</v>
      </c>
      <c r="M6" s="4"/>
      <c r="N6" s="4"/>
      <c r="O6" s="15"/>
      <c r="P6" s="15"/>
      <c r="Q6" s="15"/>
      <c r="R6" s="15"/>
      <c r="S6" s="15"/>
      <c r="T6" s="15"/>
      <c r="U6" s="15"/>
      <c r="V6" s="15"/>
      <c r="W6" s="15"/>
      <c r="X6" s="15"/>
      <c r="Y6" s="15"/>
      <c r="Z6" s="15"/>
    </row>
    <row r="7" spans="1:26">
      <c r="A7" s="1"/>
      <c r="H7" s="52">
        <f>‐105‐!A14</f>
        <v>23</v>
      </c>
      <c r="I7" s="149">
        <f>SUM(‐105‐!D15:F15)</f>
        <v>7009</v>
      </c>
      <c r="J7" s="149">
        <f>SUM(‐105‐!G15:H15)</f>
        <v>111</v>
      </c>
      <c r="K7" s="149">
        <f>SUM(‐105‐!I15:J15)</f>
        <v>27499</v>
      </c>
      <c r="L7" s="149">
        <f>SUM(‐105‐!K15:L15)</f>
        <v>1648</v>
      </c>
      <c r="M7" s="15"/>
      <c r="N7" s="15"/>
      <c r="O7" s="15"/>
      <c r="P7" s="15"/>
      <c r="Q7" s="15"/>
      <c r="R7" s="15"/>
      <c r="S7" s="15"/>
      <c r="T7" s="15"/>
      <c r="U7" s="15"/>
      <c r="V7" s="15"/>
      <c r="W7" s="15"/>
      <c r="X7" s="15"/>
      <c r="Y7" s="15"/>
      <c r="Z7" s="15"/>
    </row>
    <row r="8" spans="1:26">
      <c r="A8" s="1"/>
      <c r="H8" s="53">
        <f>‐105‐!A17</f>
        <v>24</v>
      </c>
      <c r="I8" s="150">
        <f>SUM(‐105‐!D18:F18)</f>
        <v>6923</v>
      </c>
      <c r="J8" s="150">
        <f>SUM(‐105‐!G18:H18)</f>
        <v>115</v>
      </c>
      <c r="K8" s="150">
        <f>SUM(‐105‐!I18:J18)</f>
        <v>27591</v>
      </c>
      <c r="L8" s="150">
        <f>SUM(‐105‐!K18:L18)</f>
        <v>1669</v>
      </c>
      <c r="M8" s="16"/>
      <c r="N8" s="17"/>
      <c r="O8" s="18"/>
      <c r="P8" s="18"/>
      <c r="Q8" s="18"/>
      <c r="R8" s="18"/>
      <c r="S8" s="18"/>
      <c r="T8" s="18"/>
      <c r="U8" s="18"/>
      <c r="V8" s="18"/>
      <c r="W8" s="18"/>
      <c r="X8" s="18"/>
      <c r="Y8" s="18"/>
      <c r="Z8" s="18"/>
    </row>
    <row r="9" spans="1:26">
      <c r="A9" s="1"/>
      <c r="H9" s="54">
        <f>‐105‐!A20</f>
        <v>25</v>
      </c>
      <c r="I9" s="150">
        <f>SUM(‐105‐!D21:F21)</f>
        <v>6890</v>
      </c>
      <c r="J9" s="150">
        <f>SUM(‐105‐!G21:H21)</f>
        <v>123</v>
      </c>
      <c r="K9" s="150">
        <f>SUM(‐105‐!I21:J21)</f>
        <v>27837</v>
      </c>
      <c r="L9" s="150">
        <f>SUM(‐105‐!K21:L21)</f>
        <v>1685</v>
      </c>
      <c r="M9" s="16"/>
      <c r="N9" s="17"/>
      <c r="O9" s="18"/>
      <c r="P9" s="18"/>
      <c r="Q9" s="18"/>
      <c r="R9" s="18"/>
      <c r="S9" s="18"/>
      <c r="T9" s="18"/>
      <c r="U9" s="18"/>
      <c r="V9" s="18"/>
      <c r="W9" s="18"/>
      <c r="X9" s="18"/>
      <c r="Y9" s="18"/>
      <c r="Z9" s="18"/>
    </row>
    <row r="10" spans="1:26">
      <c r="A10" s="1"/>
      <c r="H10" s="54">
        <f>‐105‐!A23</f>
        <v>26</v>
      </c>
      <c r="I10" s="150">
        <f>SUM(‐105‐!D24:F24)</f>
        <v>7066</v>
      </c>
      <c r="J10" s="150">
        <f>SUM(‐105‐!G24:H24)</f>
        <v>124</v>
      </c>
      <c r="K10" s="150">
        <f>SUM(‐105‐!I24:J24)</f>
        <v>28015</v>
      </c>
      <c r="L10" s="150">
        <f>SUM(‐105‐!K24:L24)</f>
        <v>1661</v>
      </c>
      <c r="M10" s="4"/>
      <c r="N10" s="17"/>
      <c r="O10" s="18"/>
      <c r="P10" s="18"/>
      <c r="Q10" s="18"/>
      <c r="R10" s="18"/>
      <c r="S10" s="18"/>
      <c r="T10" s="18"/>
      <c r="U10" s="18"/>
      <c r="V10" s="18"/>
      <c r="W10" s="18"/>
      <c r="X10" s="18"/>
      <c r="Y10" s="18"/>
      <c r="Z10" s="18"/>
    </row>
    <row r="11" spans="1:26">
      <c r="A11" s="1"/>
      <c r="H11" s="272" t="s">
        <v>265</v>
      </c>
      <c r="I11" s="19"/>
      <c r="J11" s="19"/>
      <c r="K11" s="19"/>
      <c r="L11" s="19"/>
      <c r="M11" s="15"/>
      <c r="N11" s="17"/>
      <c r="O11" s="18"/>
      <c r="P11" s="18"/>
      <c r="Q11" s="18"/>
      <c r="R11" s="18"/>
      <c r="S11" s="18"/>
      <c r="T11" s="18"/>
      <c r="U11" s="18"/>
      <c r="V11" s="18"/>
      <c r="W11" s="18"/>
      <c r="X11" s="18"/>
      <c r="Y11" s="18"/>
      <c r="Z11" s="18"/>
    </row>
    <row r="12" spans="1:26">
      <c r="A12" s="1"/>
      <c r="G12" s="19"/>
      <c r="H12" s="145" t="s">
        <v>321</v>
      </c>
      <c r="I12" s="12"/>
      <c r="J12" s="12"/>
      <c r="K12" s="12"/>
      <c r="L12" s="12"/>
      <c r="M12" s="16"/>
      <c r="N12" s="17"/>
      <c r="O12" s="18"/>
      <c r="P12" s="18"/>
      <c r="Q12" s="18"/>
      <c r="R12" s="18"/>
      <c r="S12" s="18"/>
      <c r="T12" s="18"/>
      <c r="U12" s="18"/>
      <c r="V12" s="18"/>
      <c r="W12" s="18"/>
      <c r="X12" s="18"/>
      <c r="Y12" s="18"/>
      <c r="Z12" s="18"/>
    </row>
    <row r="13" spans="1:26">
      <c r="A13" s="1"/>
      <c r="G13" s="12"/>
      <c r="H13" s="20" t="s">
        <v>189</v>
      </c>
      <c r="I13" s="20" t="s">
        <v>190</v>
      </c>
      <c r="J13" s="14" t="s">
        <v>191</v>
      </c>
      <c r="K13" s="21" t="s">
        <v>133</v>
      </c>
      <c r="L13" s="22"/>
      <c r="M13" s="4"/>
      <c r="N13" s="17"/>
      <c r="O13" s="18"/>
      <c r="P13" s="18"/>
      <c r="Q13" s="18"/>
      <c r="R13" s="18"/>
      <c r="S13" s="18"/>
      <c r="T13" s="18"/>
      <c r="U13" s="18"/>
      <c r="V13" s="18"/>
      <c r="W13" s="18"/>
      <c r="X13" s="18"/>
      <c r="Y13" s="18"/>
      <c r="Z13" s="18"/>
    </row>
    <row r="14" spans="1:26">
      <c r="A14" s="1"/>
      <c r="H14" s="23">
        <f>+‐105‐!D37</f>
        <v>1313</v>
      </c>
      <c r="I14" s="24">
        <f>SUM(‐105‐!E37:G37)</f>
        <v>43177</v>
      </c>
      <c r="J14" s="23">
        <f>+‐105‐!H37</f>
        <v>28</v>
      </c>
      <c r="K14" s="25">
        <f>SUM(‐105‐!J37:L37)</f>
        <v>11851</v>
      </c>
      <c r="L14" s="26"/>
      <c r="M14" s="16"/>
      <c r="N14" s="17"/>
      <c r="O14" s="18"/>
      <c r="P14" s="18"/>
      <c r="Q14" s="18"/>
      <c r="R14" s="18"/>
      <c r="S14" s="18"/>
      <c r="T14" s="18"/>
      <c r="U14" s="18"/>
      <c r="V14" s="18"/>
      <c r="W14" s="18"/>
      <c r="X14" s="18"/>
      <c r="Y14" s="18"/>
      <c r="Z14" s="18"/>
    </row>
    <row r="15" spans="1:26">
      <c r="A15" s="1"/>
      <c r="M15" s="16"/>
      <c r="N15" s="17"/>
      <c r="O15" s="18"/>
      <c r="P15" s="18"/>
      <c r="Q15" s="18"/>
      <c r="R15" s="18"/>
      <c r="S15" s="18"/>
      <c r="T15" s="18"/>
      <c r="U15" s="18"/>
      <c r="V15" s="18"/>
      <c r="W15" s="18"/>
      <c r="X15" s="18"/>
      <c r="Y15" s="18"/>
      <c r="Z15" s="18"/>
    </row>
    <row r="16" spans="1:26">
      <c r="A16" s="1"/>
      <c r="M16" s="4"/>
      <c r="N16" s="17"/>
      <c r="O16" s="18"/>
      <c r="P16" s="18"/>
      <c r="Q16" s="18"/>
      <c r="R16" s="18"/>
      <c r="S16" s="18"/>
      <c r="T16" s="18"/>
      <c r="U16" s="18"/>
      <c r="V16" s="18"/>
      <c r="W16" s="18"/>
      <c r="X16" s="18"/>
      <c r="Y16" s="18"/>
      <c r="Z16" s="18"/>
    </row>
    <row r="17" spans="1:26">
      <c r="A17" s="1"/>
      <c r="M17" s="16"/>
      <c r="N17" s="17"/>
      <c r="O17" s="18"/>
      <c r="P17" s="18"/>
      <c r="Q17" s="18"/>
      <c r="R17" s="18"/>
      <c r="S17" s="18"/>
      <c r="T17" s="18"/>
      <c r="U17" s="18"/>
      <c r="V17" s="18"/>
      <c r="W17" s="18"/>
      <c r="X17" s="18"/>
      <c r="Y17" s="18"/>
      <c r="Z17" s="18"/>
    </row>
    <row r="18" spans="1:26">
      <c r="A18" s="1"/>
      <c r="G18" s="26"/>
      <c r="M18" s="16"/>
      <c r="N18" s="17"/>
      <c r="O18" s="18"/>
      <c r="P18" s="18"/>
      <c r="Q18" s="18"/>
      <c r="R18" s="18"/>
      <c r="S18" s="18"/>
      <c r="T18" s="18"/>
      <c r="U18" s="18"/>
      <c r="V18" s="18"/>
      <c r="W18" s="18"/>
      <c r="X18" s="18"/>
      <c r="Y18" s="18"/>
      <c r="Z18" s="18"/>
    </row>
    <row r="19" spans="1:26">
      <c r="A19" s="1"/>
      <c r="M19" s="4"/>
      <c r="N19" s="17"/>
      <c r="O19" s="18"/>
      <c r="P19" s="18"/>
      <c r="Q19" s="18"/>
      <c r="R19" s="18"/>
      <c r="S19" s="18"/>
      <c r="T19" s="18"/>
      <c r="U19" s="18"/>
      <c r="V19" s="18"/>
      <c r="W19" s="18"/>
      <c r="X19" s="18"/>
      <c r="Y19" s="18"/>
      <c r="Z19" s="18"/>
    </row>
    <row r="20" spans="1:26">
      <c r="A20" s="1"/>
      <c r="M20" s="16"/>
      <c r="N20" s="17"/>
      <c r="O20" s="27"/>
      <c r="P20" s="27"/>
      <c r="Q20" s="27"/>
      <c r="R20" s="18"/>
      <c r="S20" s="27"/>
      <c r="T20" s="27"/>
      <c r="U20" s="18"/>
      <c r="V20" s="27"/>
      <c r="W20" s="27"/>
      <c r="X20" s="18"/>
      <c r="Y20" s="27"/>
      <c r="Z20" s="27"/>
    </row>
    <row r="21" spans="1:26">
      <c r="A21" s="1"/>
      <c r="M21" s="16"/>
      <c r="N21" s="17"/>
      <c r="O21" s="27"/>
      <c r="P21" s="27"/>
      <c r="Q21" s="27"/>
      <c r="R21" s="18"/>
      <c r="S21" s="27"/>
      <c r="T21" s="27"/>
      <c r="U21" s="18"/>
      <c r="V21" s="27"/>
      <c r="W21" s="27"/>
      <c r="X21" s="18"/>
      <c r="Y21" s="27"/>
      <c r="Z21" s="27"/>
    </row>
    <row r="22" spans="1:26">
      <c r="A22" s="1"/>
      <c r="M22" s="4"/>
      <c r="N22" s="17"/>
      <c r="O22" s="27"/>
      <c r="P22" s="27"/>
      <c r="Q22" s="27"/>
      <c r="R22" s="18"/>
      <c r="S22" s="27"/>
      <c r="T22" s="27"/>
      <c r="U22" s="18"/>
      <c r="V22" s="27"/>
      <c r="W22" s="27"/>
      <c r="X22" s="18"/>
      <c r="Y22" s="27"/>
      <c r="Z22" s="27"/>
    </row>
    <row r="23" spans="1:26">
      <c r="A23" s="1"/>
      <c r="M23" s="3"/>
      <c r="N23" s="3"/>
      <c r="O23" s="3"/>
      <c r="P23" s="3"/>
      <c r="Q23" s="3"/>
      <c r="R23" s="3"/>
      <c r="S23" s="3"/>
      <c r="T23" s="3"/>
      <c r="U23" s="3"/>
      <c r="V23" s="3"/>
      <c r="W23" s="3"/>
      <c r="X23" s="3"/>
      <c r="Y23" s="3"/>
      <c r="Z23" s="3"/>
    </row>
    <row r="24" spans="1:26">
      <c r="A24" s="1"/>
    </row>
    <row r="25" spans="1:26">
      <c r="A25" s="1"/>
    </row>
    <row r="26" spans="1:26">
      <c r="A26" s="1"/>
    </row>
    <row r="27" spans="1:26">
      <c r="A27" s="1"/>
    </row>
    <row r="28" spans="1:26">
      <c r="A28" s="1"/>
    </row>
    <row r="29" spans="1:26">
      <c r="A29" s="1"/>
      <c r="I29" s="13"/>
    </row>
    <row r="30" spans="1:26">
      <c r="A30" s="1"/>
      <c r="I30" s="13"/>
    </row>
    <row r="31" spans="1:26">
      <c r="A31" s="1"/>
      <c r="I31" s="13"/>
    </row>
    <row r="32" spans="1:26">
      <c r="A32" s="1"/>
      <c r="I32" s="13"/>
    </row>
    <row r="33" spans="1:28">
      <c r="A33" s="1"/>
      <c r="K33" s="1"/>
      <c r="L33" s="1"/>
    </row>
    <row r="34" spans="1:28">
      <c r="K34" s="1"/>
      <c r="L34" s="1"/>
      <c r="AA34"/>
      <c r="AB34"/>
    </row>
    <row r="35" spans="1:28">
      <c r="A35" s="1"/>
      <c r="K35" s="1"/>
      <c r="L35" s="1"/>
      <c r="AA35"/>
      <c r="AB35"/>
    </row>
    <row r="36" spans="1:28">
      <c r="A36" s="1"/>
      <c r="B36" s="51" t="s">
        <v>240</v>
      </c>
      <c r="D36" s="66"/>
      <c r="E36" s="5" t="s">
        <v>241</v>
      </c>
      <c r="F36" s="66"/>
      <c r="K36" s="1"/>
      <c r="L36" s="1"/>
      <c r="AA36"/>
      <c r="AB36"/>
    </row>
    <row r="37" spans="1:28">
      <c r="H37" s="29"/>
      <c r="I37" s="29"/>
      <c r="K37" s="1"/>
      <c r="L37" s="1"/>
      <c r="AA37"/>
      <c r="AB37"/>
    </row>
    <row r="38" spans="1:28">
      <c r="G38" s="29"/>
      <c r="H38" s="30"/>
      <c r="I38" s="31"/>
      <c r="K38" s="1"/>
      <c r="L38" s="1"/>
      <c r="AA38"/>
      <c r="AB38"/>
    </row>
    <row r="39" spans="1:28">
      <c r="G39" s="30"/>
      <c r="H39" s="29"/>
      <c r="I39" s="29"/>
      <c r="K39" s="1"/>
      <c r="L39" s="1"/>
      <c r="AA39"/>
      <c r="AB39"/>
    </row>
    <row r="40" spans="1:28">
      <c r="G40" s="29"/>
      <c r="H40" s="274" t="s">
        <v>265</v>
      </c>
      <c r="I40" s="29"/>
      <c r="K40" s="1"/>
      <c r="L40" s="1"/>
      <c r="AA40"/>
      <c r="AB40"/>
    </row>
    <row r="41" spans="1:28">
      <c r="G41" s="29"/>
      <c r="H41" s="145" t="s">
        <v>266</v>
      </c>
      <c r="I41" s="29"/>
      <c r="K41" s="1"/>
      <c r="L41" s="1"/>
      <c r="AA41"/>
      <c r="AB41"/>
    </row>
    <row r="42" spans="1:28">
      <c r="G42" s="29"/>
      <c r="H42" s="28" t="s">
        <v>167</v>
      </c>
      <c r="I42" s="28" t="s">
        <v>168</v>
      </c>
      <c r="J42" s="28" t="s">
        <v>192</v>
      </c>
      <c r="K42" s="147" t="s">
        <v>228</v>
      </c>
      <c r="L42" s="1"/>
      <c r="AA42"/>
      <c r="AB42"/>
    </row>
    <row r="43" spans="1:28">
      <c r="G43" s="29"/>
      <c r="H43" s="65">
        <f>+‐106‐!E24</f>
        <v>10172</v>
      </c>
      <c r="I43" s="65">
        <f>‐106‐!F24</f>
        <v>3342</v>
      </c>
      <c r="J43" s="65">
        <f>‐106‐!G24</f>
        <v>144</v>
      </c>
      <c r="K43" s="146">
        <f>SUM(H43:J43)</f>
        <v>13658</v>
      </c>
      <c r="L43" s="1"/>
      <c r="AA43"/>
      <c r="AB43"/>
    </row>
    <row r="44" spans="1:28">
      <c r="G44" s="7"/>
      <c r="H44" s="64">
        <f>H43/K43</f>
        <v>0.74476497290965005</v>
      </c>
      <c r="I44" s="64">
        <f>I43/K43</f>
        <v>0.24469175574754723</v>
      </c>
      <c r="J44" s="64">
        <f>J43/K43</f>
        <v>1.0543271342802753E-2</v>
      </c>
      <c r="K44" s="148">
        <f>SUM(H44:J44)</f>
        <v>1</v>
      </c>
      <c r="L44" s="1"/>
      <c r="AA44"/>
      <c r="AB44"/>
    </row>
    <row r="45" spans="1:28">
      <c r="G45" s="32"/>
      <c r="H45" s="275" t="s">
        <v>265</v>
      </c>
      <c r="K45" s="1"/>
      <c r="L45" s="1"/>
      <c r="AA45"/>
      <c r="AB45"/>
    </row>
    <row r="46" spans="1:28" ht="12.75" thickBot="1">
      <c r="G46" s="32"/>
      <c r="H46" s="145" t="s">
        <v>267</v>
      </c>
      <c r="L46" s="1"/>
      <c r="AA46"/>
      <c r="AB46"/>
    </row>
    <row r="47" spans="1:28">
      <c r="H47" s="56"/>
      <c r="I47" s="57" t="s">
        <v>150</v>
      </c>
      <c r="J47" s="57" t="s">
        <v>193</v>
      </c>
      <c r="K47" s="58" t="s">
        <v>152</v>
      </c>
      <c r="L47" s="1"/>
      <c r="AA47"/>
      <c r="AB47"/>
    </row>
    <row r="48" spans="1:28">
      <c r="H48" s="59" t="s">
        <v>175</v>
      </c>
      <c r="I48" s="60">
        <f>+‐107‐!E16</f>
        <v>40</v>
      </c>
      <c r="J48" s="61">
        <f>+‐107‐!K16</f>
        <v>332</v>
      </c>
      <c r="K48" s="62">
        <f>+‐107‐!M16</f>
        <v>342</v>
      </c>
      <c r="L48" s="1"/>
      <c r="T48" s="33"/>
      <c r="U48" s="10"/>
      <c r="V48" s="11"/>
      <c r="AA48"/>
      <c r="AB48"/>
    </row>
    <row r="49" spans="8:28">
      <c r="H49" s="59" t="s">
        <v>176</v>
      </c>
      <c r="I49" s="60">
        <f>+‐107‐!E17</f>
        <v>17</v>
      </c>
      <c r="J49" s="61">
        <f>+‐107‐!K17</f>
        <v>78</v>
      </c>
      <c r="K49" s="62">
        <f>+‐107‐!M17</f>
        <v>98</v>
      </c>
      <c r="L49" s="1"/>
      <c r="T49" s="34"/>
      <c r="U49" s="8"/>
      <c r="V49" s="9"/>
      <c r="AA49"/>
      <c r="AB49"/>
    </row>
    <row r="50" spans="8:28">
      <c r="H50" s="59" t="s">
        <v>177</v>
      </c>
      <c r="I50" s="60">
        <f>+‐107‐!E18</f>
        <v>9</v>
      </c>
      <c r="J50" s="61">
        <f>+‐107‐!K18</f>
        <v>54</v>
      </c>
      <c r="K50" s="62">
        <f>+‐107‐!M18</f>
        <v>73</v>
      </c>
      <c r="L50" s="1"/>
      <c r="T50" s="34"/>
      <c r="U50" s="8"/>
      <c r="V50" s="9"/>
      <c r="AA50"/>
      <c r="AB50"/>
    </row>
    <row r="51" spans="8:28">
      <c r="H51" s="59" t="s">
        <v>178</v>
      </c>
      <c r="I51" s="60">
        <f>+‐107‐!E19</f>
        <v>13</v>
      </c>
      <c r="J51" s="61">
        <f>+‐107‐!K19</f>
        <v>80</v>
      </c>
      <c r="K51" s="62">
        <f>+‐107‐!M19</f>
        <v>69</v>
      </c>
      <c r="L51" s="1"/>
      <c r="T51" s="34"/>
      <c r="U51" s="8"/>
      <c r="V51" s="9"/>
      <c r="AA51"/>
      <c r="AB51"/>
    </row>
    <row r="52" spans="8:28">
      <c r="H52" s="59" t="s">
        <v>179</v>
      </c>
      <c r="I52" s="60">
        <f>+‐107‐!E20</f>
        <v>8</v>
      </c>
      <c r="J52" s="61">
        <f>+‐107‐!K20</f>
        <v>97</v>
      </c>
      <c r="K52" s="62">
        <f>+‐107‐!M20</f>
        <v>79</v>
      </c>
      <c r="L52" s="1"/>
      <c r="T52" s="34"/>
      <c r="U52" s="8"/>
      <c r="V52" s="9"/>
      <c r="AA52"/>
      <c r="AB52"/>
    </row>
    <row r="53" spans="8:28">
      <c r="H53" s="59" t="s">
        <v>180</v>
      </c>
      <c r="I53" s="60">
        <f>+‐107‐!E21</f>
        <v>12</v>
      </c>
      <c r="J53" s="61">
        <f>+‐107‐!K21</f>
        <v>79</v>
      </c>
      <c r="K53" s="62">
        <f>+‐107‐!M21</f>
        <v>100</v>
      </c>
      <c r="L53" s="1"/>
      <c r="T53" s="34"/>
      <c r="U53" s="8"/>
      <c r="V53" s="9"/>
      <c r="AA53"/>
      <c r="AB53"/>
    </row>
    <row r="54" spans="8:28">
      <c r="H54" s="59" t="s">
        <v>181</v>
      </c>
      <c r="I54" s="60">
        <f>+‐107‐!E22</f>
        <v>10</v>
      </c>
      <c r="J54" s="61">
        <f>+‐107‐!K22</f>
        <v>82</v>
      </c>
      <c r="K54" s="62">
        <f>+‐107‐!M22</f>
        <v>95</v>
      </c>
      <c r="L54" s="1"/>
      <c r="T54" s="33"/>
      <c r="U54" s="10"/>
      <c r="V54" s="11"/>
      <c r="AA54"/>
      <c r="AB54"/>
    </row>
    <row r="55" spans="8:28">
      <c r="H55" s="59" t="s">
        <v>182</v>
      </c>
      <c r="I55" s="60">
        <f>+‐107‐!E23</f>
        <v>9</v>
      </c>
      <c r="J55" s="61">
        <f>+‐107‐!K23</f>
        <v>49</v>
      </c>
      <c r="K55" s="62">
        <f>+‐107‐!M23</f>
        <v>50</v>
      </c>
      <c r="L55" s="1"/>
      <c r="T55" s="34"/>
      <c r="U55" s="8"/>
      <c r="V55" s="9"/>
      <c r="AA55"/>
      <c r="AB55"/>
    </row>
    <row r="56" spans="8:28">
      <c r="H56" s="59" t="s">
        <v>183</v>
      </c>
      <c r="I56" s="60">
        <f>+‐107‐!E24</f>
        <v>12</v>
      </c>
      <c r="J56" s="61">
        <f>+‐107‐!K24</f>
        <v>107</v>
      </c>
      <c r="K56" s="62">
        <f>+‐107‐!M24</f>
        <v>100</v>
      </c>
      <c r="L56" s="1"/>
      <c r="T56" s="34"/>
      <c r="U56" s="8"/>
      <c r="V56" s="9"/>
      <c r="AA56"/>
      <c r="AB56"/>
    </row>
    <row r="57" spans="8:28">
      <c r="H57" s="59" t="s">
        <v>185</v>
      </c>
      <c r="I57" s="60">
        <f>+‐107‐!E25</f>
        <v>4</v>
      </c>
      <c r="J57" s="61">
        <f>+‐107‐!K25</f>
        <v>36</v>
      </c>
      <c r="K57" s="62">
        <f>+‐107‐!M25</f>
        <v>41</v>
      </c>
      <c r="L57" s="1"/>
      <c r="T57" s="34"/>
      <c r="U57" s="8"/>
      <c r="V57" s="9"/>
      <c r="AA57"/>
      <c r="AB57"/>
    </row>
    <row r="58" spans="8:28" ht="12.75" thickBot="1">
      <c r="H58" s="63" t="s">
        <v>186</v>
      </c>
      <c r="I58" s="60">
        <f>+‐107‐!E26</f>
        <v>9</v>
      </c>
      <c r="J58" s="61">
        <f>+‐107‐!K26</f>
        <v>34</v>
      </c>
      <c r="K58" s="62">
        <f>+‐107‐!M26</f>
        <v>52</v>
      </c>
      <c r="L58" s="1"/>
      <c r="T58" s="34"/>
      <c r="U58" s="8"/>
      <c r="V58" s="9"/>
      <c r="AA58"/>
      <c r="AB58"/>
    </row>
    <row r="59" spans="8:28">
      <c r="T59" s="34"/>
      <c r="U59" s="8"/>
      <c r="V59" s="9"/>
      <c r="AA59"/>
      <c r="AB59"/>
    </row>
  </sheetData>
  <sheetProtection selectLockedCells="1" selectUnlockedCells="1"/>
  <mergeCells count="1">
    <mergeCell ref="A1:F1"/>
  </mergeCells>
  <phoneticPr fontId="7"/>
  <printOptions horizontalCentered="1"/>
  <pageMargins left="0.59055118110236227" right="0.59055118110236227" top="0.59055118110236227" bottom="0.59055118110236227" header="0.39370078740157483" footer="0.39370078740157483"/>
  <pageSetup paperSize="9" scale="97" firstPageNumber="17" orientation="portrait" useFirstPageNumber="1" verticalDpi="300" r:id="rId1"/>
  <headerFooter scaleWithDoc="0" alignWithMargins="0">
    <oddFooter>&amp;C&amp;12－&amp;P－</oddFooter>
  </headerFooter>
  <ignoredErrors>
    <ignoredError sqref="I14 K14" formulaRange="1"/>
  </ignoredErrors>
  <drawing r:id="rId2"/>
</worksheet>
</file>

<file path=docProps/app.xml><?xml version="1.0" encoding="utf-8"?>
<Properties xmlns="http://schemas.openxmlformats.org/officeDocument/2006/extended-properties" xmlns:vt="http://schemas.openxmlformats.org/officeDocument/2006/docPropsVTypes">
  <TotalTime>34</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‐102‐</vt:lpstr>
      <vt:lpstr>‐103‐</vt:lpstr>
      <vt:lpstr>‐104‐</vt:lpstr>
      <vt:lpstr>‐105‐</vt:lpstr>
      <vt:lpstr>‐106‐</vt:lpstr>
      <vt:lpstr>‐107‐</vt:lpstr>
      <vt:lpstr>グラフ</vt:lpstr>
      <vt:lpstr>‐102‐!Print_Area</vt:lpstr>
      <vt:lpstr>‐103‐!Print_Area</vt:lpstr>
      <vt:lpstr>‐104‐!Print_Area</vt:lpstr>
      <vt:lpstr>‐105‐!Print_Area</vt:lpstr>
      <vt:lpstr>‐106‐!Print_Area</vt:lpstr>
      <vt:lpstr>‐107‐!Print_Area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島袋 若奈</cp:lastModifiedBy>
  <cp:revision>4</cp:revision>
  <cp:lastPrinted>2016-02-18T07:32:32Z</cp:lastPrinted>
  <dcterms:created xsi:type="dcterms:W3CDTF">2002-03-19T05:03:05Z</dcterms:created>
  <dcterms:modified xsi:type="dcterms:W3CDTF">2016-03-22T00:14:15Z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