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charts/chart4.xml" ContentType="application/vnd.openxmlformats-officedocument.drawingml.char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drawings/drawing4.xml" ContentType="application/vnd.openxmlformats-officedocument.drawing+xml"/>
  <Override PartName="/xl/charts/chart2.xml" ContentType="application/vnd.openxmlformats-officedocument.drawingml.chart+xml"/>
  <Override PartName="/xl/theme/themeOverride1.xml" ContentType="application/vnd.openxmlformats-officedocument.themeOverride+xml"/>
  <Override PartName="/xl/charts/chart3.xml" ContentType="application/vnd.openxmlformats-officedocument.drawingml.char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bookViews>
    <workbookView xWindow="-15" yWindow="-15" windowWidth="7680" windowHeight="7980" tabRatio="638"/>
  </bookViews>
  <sheets>
    <sheet name="‐172‐" sheetId="1" r:id="rId1"/>
    <sheet name="‐173‐" sheetId="2" r:id="rId2"/>
    <sheet name="‐174‐" sheetId="3" r:id="rId3"/>
    <sheet name="‐175‐" sheetId="4" r:id="rId4"/>
    <sheet name="-176-" sheetId="5" r:id="rId5"/>
    <sheet name="‐177‐" sheetId="6" r:id="rId6"/>
    <sheet name="‐178‐" sheetId="7" r:id="rId7"/>
    <sheet name="‐179‐" sheetId="8" r:id="rId8"/>
    <sheet name="‐180‐" sheetId="9" r:id="rId9"/>
    <sheet name="‐181‐" sheetId="10" r:id="rId10"/>
    <sheet name="グラフ" sheetId="11" r:id="rId11"/>
  </sheets>
  <definedNames>
    <definedName name="_xlnm.Print_Area" localSheetId="0">‐172‐!$A$1:$H$51</definedName>
    <definedName name="_xlnm.Print_Area" localSheetId="1">‐173‐!$A$1:$H$56</definedName>
    <definedName name="_xlnm.Print_Area" localSheetId="2">‐174‐!$A$1:$G$47</definedName>
    <definedName name="_xlnm.Print_Area" localSheetId="3">‐175‐!$A$1:$G$53</definedName>
    <definedName name="_xlnm.Print_Area" localSheetId="4">'-176-'!$A$1:$L$43</definedName>
    <definedName name="_xlnm.Print_Area" localSheetId="5">‐177‐!$A$1:$K$47</definedName>
    <definedName name="_xlnm.Print_Area" localSheetId="6">‐178‐!$A$1:$I$46</definedName>
    <definedName name="_xlnm.Print_Area" localSheetId="7">‐179‐!$A$1:$L$48</definedName>
    <definedName name="_xlnm.Print_Area" localSheetId="10">グラフ!$A$1:$F$60</definedName>
  </definedNames>
  <calcPr calcId="125725"/>
</workbook>
</file>

<file path=xl/calcChain.xml><?xml version="1.0" encoding="utf-8"?>
<calcChain xmlns="http://schemas.openxmlformats.org/spreadsheetml/2006/main">
  <c r="G30" i="5"/>
  <c r="G7" i="10"/>
  <c r="K37" i="9"/>
  <c r="H17" i="7"/>
  <c r="I17"/>
  <c r="E17"/>
  <c r="F17"/>
  <c r="G17"/>
  <c r="D17"/>
  <c r="J46" i="8"/>
  <c r="K46"/>
  <c r="H9"/>
  <c r="G46" l="1"/>
  <c r="H5"/>
  <c r="I5"/>
  <c r="H21" i="10"/>
  <c r="G38" i="8"/>
  <c r="H13"/>
  <c r="L9"/>
  <c r="L13"/>
  <c r="G26"/>
  <c r="G13"/>
  <c r="K45" i="11" s="1"/>
  <c r="I16"/>
  <c r="I10"/>
  <c r="I9"/>
  <c r="I8"/>
  <c r="I6"/>
  <c r="I7"/>
  <c r="I5"/>
  <c r="G23" i="10"/>
  <c r="E23"/>
  <c r="G21"/>
  <c r="H9"/>
  <c r="G9"/>
  <c r="E9"/>
  <c r="H7"/>
  <c r="E7"/>
  <c r="K39" i="9"/>
  <c r="J39"/>
  <c r="G39"/>
  <c r="J37"/>
  <c r="G37"/>
  <c r="K24"/>
  <c r="J24"/>
  <c r="G24"/>
  <c r="K22"/>
  <c r="J22"/>
  <c r="G22"/>
  <c r="K20"/>
  <c r="H46" i="8"/>
  <c r="F38"/>
  <c r="E38"/>
  <c r="F13"/>
  <c r="E13"/>
  <c r="I45" i="11" s="1"/>
  <c r="F9" i="8"/>
  <c r="E9"/>
  <c r="I44" i="11" s="1"/>
  <c r="F5" i="8"/>
  <c r="E5"/>
  <c r="I43" i="11" s="1"/>
  <c r="I42" i="7"/>
  <c r="H42"/>
  <c r="I41"/>
  <c r="H41"/>
  <c r="I40"/>
  <c r="H40"/>
  <c r="I39"/>
  <c r="H39"/>
  <c r="I38"/>
  <c r="H38"/>
  <c r="I6" i="8"/>
  <c r="I8"/>
  <c r="I17" i="11"/>
  <c r="E6" i="7"/>
  <c r="J10" i="11"/>
  <c r="J9"/>
  <c r="J8"/>
  <c r="J7"/>
  <c r="J6"/>
  <c r="J5"/>
  <c r="I43" i="7"/>
  <c r="H43"/>
  <c r="I27"/>
  <c r="H27"/>
  <c r="G27"/>
  <c r="F27"/>
  <c r="I26"/>
  <c r="H26"/>
  <c r="G26"/>
  <c r="F26"/>
  <c r="I25"/>
  <c r="H25"/>
  <c r="G25"/>
  <c r="F25"/>
  <c r="I24"/>
  <c r="H24"/>
  <c r="G24"/>
  <c r="F24"/>
  <c r="I23"/>
  <c r="H23"/>
  <c r="G23"/>
  <c r="F23"/>
  <c r="I6"/>
  <c r="I22" s="1"/>
  <c r="H6"/>
  <c r="G6"/>
  <c r="G18" s="1"/>
  <c r="F6"/>
  <c r="F18" s="1"/>
  <c r="E19"/>
  <c r="D6"/>
  <c r="D19" s="1"/>
  <c r="I46" i="8"/>
  <c r="G5"/>
  <c r="K43" i="11" s="1"/>
  <c r="G9" i="8"/>
  <c r="K44" i="11" s="1"/>
  <c r="K36"/>
  <c r="L10"/>
  <c r="L9"/>
  <c r="L8"/>
  <c r="L7"/>
  <c r="L6"/>
  <c r="L5"/>
  <c r="K10"/>
  <c r="K9"/>
  <c r="K8"/>
  <c r="K7"/>
  <c r="K6"/>
  <c r="K5"/>
  <c r="K43" i="9"/>
  <c r="K41"/>
  <c r="K35"/>
  <c r="K28"/>
  <c r="K26"/>
  <c r="G43"/>
  <c r="G41"/>
  <c r="G28"/>
  <c r="G26"/>
  <c r="H13" i="10"/>
  <c r="H11"/>
  <c r="H5"/>
  <c r="E13"/>
  <c r="E11"/>
  <c r="H27"/>
  <c r="H25"/>
  <c r="H23"/>
  <c r="H19"/>
  <c r="E27"/>
  <c r="E25"/>
  <c r="E21"/>
  <c r="G25"/>
  <c r="G11"/>
  <c r="J28" i="9"/>
  <c r="G27" i="10"/>
  <c r="G13"/>
  <c r="J41" i="9"/>
  <c r="J43"/>
  <c r="J26"/>
  <c r="L30" i="5"/>
  <c r="G31"/>
  <c r="K12" i="6"/>
  <c r="K13"/>
  <c r="K14"/>
  <c r="K15"/>
  <c r="K16"/>
  <c r="K17"/>
  <c r="K18"/>
  <c r="K19"/>
  <c r="K20"/>
  <c r="K21"/>
  <c r="K22"/>
  <c r="K23"/>
  <c r="K24"/>
  <c r="K25"/>
  <c r="K26"/>
  <c r="K27"/>
  <c r="K28"/>
  <c r="K29"/>
  <c r="K30"/>
  <c r="K31"/>
  <c r="K32"/>
  <c r="K33"/>
  <c r="K34"/>
  <c r="K35"/>
  <c r="K36"/>
  <c r="K37"/>
  <c r="K38"/>
  <c r="K39"/>
  <c r="K40"/>
  <c r="K11"/>
  <c r="H12"/>
  <c r="H13"/>
  <c r="H14"/>
  <c r="H15"/>
  <c r="H16"/>
  <c r="H17"/>
  <c r="H18"/>
  <c r="H19"/>
  <c r="H20"/>
  <c r="H21"/>
  <c r="H22"/>
  <c r="H23"/>
  <c r="H24"/>
  <c r="H25"/>
  <c r="H26"/>
  <c r="H27"/>
  <c r="H28"/>
  <c r="H29"/>
  <c r="H30"/>
  <c r="H31"/>
  <c r="H32"/>
  <c r="H33"/>
  <c r="H34"/>
  <c r="H35"/>
  <c r="H36"/>
  <c r="H37"/>
  <c r="H38"/>
  <c r="H39"/>
  <c r="H40"/>
  <c r="H11"/>
  <c r="G42" i="5"/>
  <c r="L42"/>
  <c r="L31"/>
  <c r="L32"/>
  <c r="L33"/>
  <c r="L34"/>
  <c r="L35"/>
  <c r="L36"/>
  <c r="L37"/>
  <c r="L38"/>
  <c r="L39"/>
  <c r="L40"/>
  <c r="G32"/>
  <c r="G33"/>
  <c r="G34"/>
  <c r="G35"/>
  <c r="G36"/>
  <c r="G37"/>
  <c r="G38"/>
  <c r="G39"/>
  <c r="G40"/>
  <c r="C13" i="9"/>
  <c r="B13"/>
  <c r="H6" i="6"/>
  <c r="J14" i="11"/>
  <c r="J15"/>
  <c r="J16"/>
  <c r="K14"/>
  <c r="K17" s="1"/>
  <c r="K15"/>
  <c r="K16"/>
  <c r="L14"/>
  <c r="L15"/>
  <c r="L16"/>
  <c r="I36"/>
  <c r="J36"/>
  <c r="I37"/>
  <c r="J37"/>
  <c r="K37"/>
  <c r="J17" l="1"/>
  <c r="L17"/>
  <c r="F44" i="7"/>
  <c r="H44" s="1"/>
  <c r="L46" i="8"/>
  <c r="I13"/>
  <c r="I9"/>
  <c r="F26"/>
  <c r="K5" s="1"/>
  <c r="J45" i="11"/>
  <c r="E26" i="8"/>
  <c r="G16" i="7"/>
  <c r="F16"/>
  <c r="G19"/>
  <c r="H22"/>
  <c r="F19"/>
  <c r="E15"/>
  <c r="E14" s="1"/>
  <c r="I15"/>
  <c r="E18"/>
  <c r="I18"/>
  <c r="G22"/>
  <c r="D15"/>
  <c r="H15"/>
  <c r="D18"/>
  <c r="H18"/>
  <c r="F22"/>
  <c r="G15"/>
  <c r="E16"/>
  <c r="I16"/>
  <c r="I19"/>
  <c r="F15"/>
  <c r="D16"/>
  <c r="H16"/>
  <c r="H19"/>
  <c r="J44" i="11"/>
  <c r="J43"/>
  <c r="L5" i="8"/>
  <c r="I44" i="7" l="1"/>
  <c r="J13" i="8"/>
  <c r="J9"/>
  <c r="K9"/>
  <c r="K13"/>
  <c r="J5"/>
  <c r="F14" i="7"/>
  <c r="G14"/>
  <c r="H14"/>
  <c r="I14"/>
  <c r="D14"/>
</calcChain>
</file>

<file path=xl/comments1.xml><?xml version="1.0" encoding="utf-8"?>
<comments xmlns="http://schemas.openxmlformats.org/spreadsheetml/2006/main">
  <authors>
    <author>情報政策課</author>
  </authors>
  <commentList>
    <comment ref="A25" authorId="0">
      <text>
        <r>
          <rPr>
            <b/>
            <sz val="9"/>
            <color indexed="81"/>
            <rFont val="ＭＳ Ｐゴシック"/>
            <family val="3"/>
            <charset val="128"/>
          </rPr>
          <t>H22報告書よりこの欄削除　要確認</t>
        </r>
      </text>
    </comment>
  </commentList>
</comments>
</file>

<file path=xl/sharedStrings.xml><?xml version="1.0" encoding="utf-8"?>
<sst xmlns="http://schemas.openxmlformats.org/spreadsheetml/2006/main" count="594" uniqueCount="413">
  <si>
    <t>ⅩⅣ　物価・消費及び金融</t>
  </si>
  <si>
    <t>中　　分　　類</t>
  </si>
  <si>
    <t>指　　　数</t>
  </si>
  <si>
    <t>ウェイト</t>
  </si>
  <si>
    <t>品目数</t>
  </si>
  <si>
    <t>寄 与 度</t>
  </si>
  <si>
    <t>総　　　　 　 　　    合</t>
  </si>
  <si>
    <t>穀類</t>
  </si>
  <si>
    <t>魚介類</t>
  </si>
  <si>
    <t>肉類</t>
  </si>
  <si>
    <t>乳卵類</t>
  </si>
  <si>
    <t>果物</t>
  </si>
  <si>
    <t>油  脂 ・ 調  味  料</t>
  </si>
  <si>
    <t>菓子類</t>
  </si>
  <si>
    <t>調理食品</t>
  </si>
  <si>
    <t>飲料</t>
  </si>
  <si>
    <t>酒類</t>
  </si>
  <si>
    <t>外食</t>
  </si>
  <si>
    <t>２ 住 　　　  　　   居</t>
  </si>
  <si>
    <t>家賃</t>
  </si>
  <si>
    <t>設 備 修 繕 ・ 維 持</t>
  </si>
  <si>
    <t>３ 光   熱  ・   水 　道</t>
  </si>
  <si>
    <t>電気代</t>
  </si>
  <si>
    <t>ガス代</t>
  </si>
  <si>
    <t>他の光熱費</t>
  </si>
  <si>
    <t>上下水道料</t>
  </si>
  <si>
    <t>４ 家  具 ・ 家 事 用 品</t>
  </si>
  <si>
    <t>家 庭 用 耐 久 財</t>
  </si>
  <si>
    <t>室内装備品</t>
  </si>
  <si>
    <t>寝具類</t>
  </si>
  <si>
    <t>家事雑貨</t>
  </si>
  <si>
    <t>家事用消耗品</t>
  </si>
  <si>
    <t>家事サービス</t>
  </si>
  <si>
    <t>５ 被  服  及  び 履  物</t>
  </si>
  <si>
    <t>衣料</t>
  </si>
  <si>
    <t>（注）</t>
  </si>
  <si>
    <t>資料：沖縄県統計課「消費者物価指数」</t>
  </si>
  <si>
    <t>ｼｬﾂ･ｾｰﾀｰ・下着類</t>
  </si>
  <si>
    <t>履物類</t>
  </si>
  <si>
    <t>被服関連サービス</t>
  </si>
  <si>
    <t>６ 保　　健　 　医　　療</t>
  </si>
  <si>
    <t>医薬品・健康保持用摂取品</t>
  </si>
  <si>
    <t>保健医療用品・器具</t>
  </si>
  <si>
    <t>保健医療サービス</t>
  </si>
  <si>
    <t>７ 交　　通　 　通　　信</t>
  </si>
  <si>
    <t>交通</t>
  </si>
  <si>
    <t>自動車等関係費</t>
  </si>
  <si>
    <t>通信</t>
  </si>
  <si>
    <t>８ 教　　　　　　　   育</t>
  </si>
  <si>
    <t>授業料等</t>
  </si>
  <si>
    <t>教科書・学習参考書</t>
  </si>
  <si>
    <t>補習教育</t>
  </si>
  <si>
    <t>９ 教　　養　 　娯　　楽</t>
  </si>
  <si>
    <t>教養娯楽耐久財</t>
  </si>
  <si>
    <t>教養娯楽用品</t>
  </si>
  <si>
    <t>書籍・他の印刷物</t>
  </si>
  <si>
    <t>教養 娯楽 サービス</t>
  </si>
  <si>
    <t>10 諸　 　　雑　 　 　費</t>
  </si>
  <si>
    <t>理美容サービス</t>
  </si>
  <si>
    <t>理美容用品</t>
  </si>
  <si>
    <t>たばこ</t>
  </si>
  <si>
    <t>＜特掲項目＞</t>
  </si>
  <si>
    <t>生鮮食品</t>
  </si>
  <si>
    <t>生鮮食品を除く総合</t>
  </si>
  <si>
    <t>持家の帰属家賃及び</t>
  </si>
  <si>
    <t xml:space="preserve"> ※  寄与率の計算</t>
  </si>
  <si>
    <t>費　　　　　　目</t>
  </si>
  <si>
    <t>沖　　　縄　　  県</t>
  </si>
  <si>
    <t>対前年</t>
  </si>
  <si>
    <t>平均</t>
  </si>
  <si>
    <t>総　　　 　 　　　    合</t>
  </si>
  <si>
    <t>１ 食  　　　 　　   料</t>
  </si>
  <si>
    <t>油脂・調味料</t>
  </si>
  <si>
    <t>設備修繕・維持</t>
  </si>
  <si>
    <t>家庭用耐久財</t>
  </si>
  <si>
    <t>対前年比</t>
  </si>
  <si>
    <t>５ 被  服  及  び 履　物</t>
  </si>
  <si>
    <t>被服関連サ ービ ス</t>
  </si>
  <si>
    <t>９ 教　　養 　　娯　　楽</t>
  </si>
  <si>
    <t>10 諸　 　　雑　　  　費</t>
  </si>
  <si>
    <t>資料：総務省統計局「全国消費者物価中分類指数」</t>
  </si>
  <si>
    <t>沖縄県統計課「沖縄県消費者物価中分類指数」</t>
  </si>
  <si>
    <t>費　　　目</t>
  </si>
  <si>
    <t>指  数</t>
  </si>
  <si>
    <t>総合</t>
  </si>
  <si>
    <t>食料</t>
  </si>
  <si>
    <t>住居</t>
  </si>
  <si>
    <t>光熱・水道</t>
  </si>
  <si>
    <t>家具・家事用品</t>
  </si>
  <si>
    <t>被服及び履物</t>
  </si>
  <si>
    <t>保健・医療</t>
  </si>
  <si>
    <t>交通・通信</t>
  </si>
  <si>
    <t>教育</t>
  </si>
  <si>
    <t>教養娯楽</t>
  </si>
  <si>
    <t>諸雑費</t>
  </si>
  <si>
    <t>資料：沖縄県統計課「沖縄県消費者物価指数」</t>
  </si>
  <si>
    <t>（単位：円、人、歳、％）</t>
  </si>
  <si>
    <t>項　　　  目</t>
  </si>
  <si>
    <t>那　　　　覇　　　　市</t>
  </si>
  <si>
    <t>沖　　　　縄　　　　県</t>
  </si>
  <si>
    <t>増加率(%)</t>
  </si>
  <si>
    <t>集計世帯数</t>
  </si>
  <si>
    <t>世帯人員（人）</t>
  </si>
  <si>
    <t>有業人員（人）</t>
  </si>
  <si>
    <t>世帯主の年齢（歳）</t>
  </si>
  <si>
    <t>消費支出</t>
  </si>
  <si>
    <t>食　料</t>
  </si>
  <si>
    <t>住　居</t>
  </si>
  <si>
    <t>被服及び履き物</t>
  </si>
  <si>
    <t>保健医療</t>
  </si>
  <si>
    <t>教　育</t>
  </si>
  <si>
    <t>その他の消費支出</t>
  </si>
  <si>
    <t>※エンゲル係数(％)</t>
  </si>
  <si>
    <t>（単位：円）</t>
  </si>
  <si>
    <t>項　　　　　　目</t>
  </si>
  <si>
    <t>那　　　覇　　　市</t>
  </si>
  <si>
    <t>沖　　　縄　　　県</t>
  </si>
  <si>
    <t>増加率(％)</t>
  </si>
  <si>
    <t xml:space="preserve"> 集    計   世    帯   数</t>
  </si>
  <si>
    <t xml:space="preserve"> 世   帯   人   員   （人）</t>
  </si>
  <si>
    <t xml:space="preserve"> 有   業   人   員   （人）</t>
  </si>
  <si>
    <t xml:space="preserve"> 世 帯 主 の 年 齢  （歳）</t>
  </si>
  <si>
    <t>実収入</t>
  </si>
  <si>
    <t>経常収入</t>
  </si>
  <si>
    <t>勤め先収入</t>
  </si>
  <si>
    <t>世帯主収入</t>
  </si>
  <si>
    <t>配偶者の収入</t>
  </si>
  <si>
    <t>他の世帯員収入</t>
  </si>
  <si>
    <t>事業・内職収入</t>
  </si>
  <si>
    <t>（他の事業収入）</t>
  </si>
  <si>
    <t>他の経常収入</t>
  </si>
  <si>
    <t>特別収入</t>
  </si>
  <si>
    <t>繰入金</t>
  </si>
  <si>
    <t>実支出</t>
  </si>
  <si>
    <t>非消費支出</t>
  </si>
  <si>
    <t>繰越金</t>
  </si>
  <si>
    <t xml:space="preserve"> 可    処    分    所    得</t>
  </si>
  <si>
    <t xml:space="preserve"> エ  ン  ゲ  ル  係  数  (％)</t>
  </si>
  <si>
    <t>繰　　 入　 　金 ： 前年の年末における世帯の手持現金残高。</t>
  </si>
  <si>
    <t>繰 　　越 　　金 ： その月の月末における世帯の手持現金残高。</t>
  </si>
  <si>
    <t>（単位：人、千円）</t>
  </si>
  <si>
    <t>個人所得</t>
  </si>
  <si>
    <t>給与所得</t>
  </si>
  <si>
    <t>営業所得等</t>
  </si>
  <si>
    <t>農業所得</t>
  </si>
  <si>
    <t>その他の所得</t>
  </si>
  <si>
    <t>譲渡所得</t>
  </si>
  <si>
    <t>その他所得</t>
  </si>
  <si>
    <t>対前年度増加率（％）</t>
  </si>
  <si>
    <t xml:space="preserve">     「市町村課税状況調査｣</t>
  </si>
  <si>
    <t>（単位：千円）</t>
  </si>
  <si>
    <t>１世帯当り</t>
  </si>
  <si>
    <t>１人当り</t>
  </si>
  <si>
    <t>（注）人口及び世帯数は該当年度の１月１日現在の数値である。</t>
  </si>
  <si>
    <t>資料：市民税課</t>
  </si>
  <si>
    <t>（単位：百万円、％）</t>
  </si>
  <si>
    <t>　　　　　年　度　</t>
  </si>
  <si>
    <t>実                   数</t>
  </si>
  <si>
    <t>対前年度増加率</t>
  </si>
  <si>
    <t>構         成         比</t>
  </si>
  <si>
    <t>　産　業</t>
  </si>
  <si>
    <t>農業</t>
  </si>
  <si>
    <t>林業</t>
  </si>
  <si>
    <t>水産業</t>
  </si>
  <si>
    <t>鉱業</t>
  </si>
  <si>
    <t>製造業</t>
  </si>
  <si>
    <t>建設業</t>
  </si>
  <si>
    <t>電気ガス水道業</t>
  </si>
  <si>
    <t>卸売・小売業</t>
  </si>
  <si>
    <t>金融・保険業</t>
  </si>
  <si>
    <t>不動産業</t>
  </si>
  <si>
    <t>サービス業</t>
  </si>
  <si>
    <t>政府サービス　　　生産者</t>
  </si>
  <si>
    <t>対家計民間　　　　非営利団体</t>
  </si>
  <si>
    <t>年　度　</t>
  </si>
  <si>
    <t>実　　　　　　　数</t>
  </si>
  <si>
    <t>構　　　　成　　　　比</t>
  </si>
  <si>
    <t xml:space="preserve">  産　業</t>
  </si>
  <si>
    <t>（単位：千円、％）</t>
  </si>
  <si>
    <t>　　　　　　　　　　　　　年　　度        　　　</t>
  </si>
  <si>
    <t>対 前 年 度 増 加 率</t>
  </si>
  <si>
    <t xml:space="preserve"> 　産　  業</t>
  </si>
  <si>
    <t>１人当たり市民所得</t>
  </si>
  <si>
    <t>１人当たり県民所得</t>
  </si>
  <si>
    <t>所得水準（ 県＝100 ）</t>
  </si>
  <si>
    <t>（単位：店、人）</t>
  </si>
  <si>
    <t>区　分</t>
  </si>
  <si>
    <t>総　  　　数</t>
  </si>
  <si>
    <t>普　通　銀　行</t>
  </si>
  <si>
    <t>信　用　金　庫</t>
  </si>
  <si>
    <t>労　働　金　庫</t>
  </si>
  <si>
    <t>農　　　協</t>
  </si>
  <si>
    <t>店 舗</t>
  </si>
  <si>
    <t>従業員</t>
  </si>
  <si>
    <t>（注）農協における従業員は、金融業務に従事している人数で、経済部、管理部、</t>
  </si>
  <si>
    <t>資料：銀行協会　</t>
  </si>
  <si>
    <t>　　　共済課は含まない。</t>
  </si>
  <si>
    <t>各金融機関</t>
  </si>
  <si>
    <t>預　　　　　　　　　　　金</t>
  </si>
  <si>
    <t>貸　　出　　金</t>
  </si>
  <si>
    <t>預　貸　率</t>
  </si>
  <si>
    <t>流動性預金</t>
  </si>
  <si>
    <t>定期性預金</t>
  </si>
  <si>
    <t>総　額 (Ｂ)</t>
  </si>
  <si>
    <t>(Ｂ／Ａ・100)</t>
  </si>
  <si>
    <t xml:space="preserve">（注）流動性預金  ＝  当座預金＋普通預金  </t>
  </si>
  <si>
    <t>資料：銀行協会</t>
  </si>
  <si>
    <t>　　　定期性預金  ＝  通知預金＋定期預金＋定期積立金等</t>
  </si>
  <si>
    <t>資料：沖縄県労働金庫浦添支店</t>
  </si>
  <si>
    <t>（単位：万円、％）</t>
  </si>
  <si>
    <t>区　  分</t>
  </si>
  <si>
    <t>貯  　　　　　　　　　金</t>
  </si>
  <si>
    <t>貸　　　出　　　金</t>
  </si>
  <si>
    <t>貯　貸　率</t>
  </si>
  <si>
    <t>流動性貯金</t>
  </si>
  <si>
    <t>定期性貯金</t>
  </si>
  <si>
    <t>総 額 (Ｂ)</t>
  </si>
  <si>
    <t xml:space="preserve"> </t>
  </si>
  <si>
    <t>資料：ＪＡおきなわ浦添支店</t>
  </si>
  <si>
    <t>預  　　　　　　　　　金</t>
  </si>
  <si>
    <t>資料：コザ信用金庫</t>
  </si>
  <si>
    <t>ⅩⅣ　　物 価・消 費 及 び 金 融　　　</t>
  </si>
  <si>
    <t>（91）</t>
  </si>
  <si>
    <t>（92）</t>
  </si>
  <si>
    <t>営業所得</t>
  </si>
  <si>
    <t>農協・譲渡・その他の所得</t>
  </si>
  <si>
    <t>（93）</t>
  </si>
  <si>
    <t>市民所得</t>
  </si>
  <si>
    <t>県民所得</t>
  </si>
  <si>
    <t>（94）</t>
  </si>
  <si>
    <t>生　　鮮　　魚　　介</t>
    <rPh sb="0" eb="1">
      <t>ショウ</t>
    </rPh>
    <rPh sb="3" eb="4">
      <t>ヨシ</t>
    </rPh>
    <rPh sb="6" eb="7">
      <t>ギョ</t>
    </rPh>
    <rPh sb="9" eb="10">
      <t>カイ</t>
    </rPh>
    <phoneticPr fontId="29"/>
  </si>
  <si>
    <t xml:space="preserve"> 品目Ａの寄与度（％）＝</t>
    <rPh sb="1" eb="3">
      <t>ヒンモク</t>
    </rPh>
    <phoneticPr fontId="29"/>
  </si>
  <si>
    <t xml:space="preserve"> 品目Ａの指数　　 品目Ａの指数  　  　</t>
    <rPh sb="1" eb="3">
      <t>ヒンモク</t>
    </rPh>
    <rPh sb="10" eb="12">
      <t>ヒンモク</t>
    </rPh>
    <phoneticPr fontId="29"/>
  </si>
  <si>
    <t xml:space="preserve">     品目Ａのウェイト</t>
    <rPh sb="5" eb="7">
      <t>ヒンモク</t>
    </rPh>
    <phoneticPr fontId="29"/>
  </si>
  <si>
    <t>　  品目Ａの寄与度</t>
    <rPh sb="3" eb="5">
      <t>ヒンモク</t>
    </rPh>
    <phoneticPr fontId="29"/>
  </si>
  <si>
    <t>生　　 鮮 　　魚　 　介</t>
    <rPh sb="0" eb="1">
      <t>ショウ</t>
    </rPh>
    <rPh sb="4" eb="5">
      <t>ヨシ</t>
    </rPh>
    <rPh sb="8" eb="9">
      <t>ギョ</t>
    </rPh>
    <rPh sb="12" eb="13">
      <t>カイ</t>
    </rPh>
    <phoneticPr fontId="29"/>
  </si>
  <si>
    <t>流動性預金</t>
    <rPh sb="0" eb="3">
      <t>リュウドウセイ</t>
    </rPh>
    <rPh sb="3" eb="5">
      <t>ヨキン</t>
    </rPh>
    <phoneticPr fontId="29"/>
  </si>
  <si>
    <t>定期性預金</t>
    <rPh sb="0" eb="3">
      <t>テイキセイ</t>
    </rPh>
    <rPh sb="3" eb="5">
      <t>ヨキン</t>
    </rPh>
    <phoneticPr fontId="29"/>
  </si>
  <si>
    <t>総　額（Ａ）</t>
    <rPh sb="0" eb="1">
      <t>フサ</t>
    </rPh>
    <rPh sb="2" eb="3">
      <t>ガク</t>
    </rPh>
    <phoneticPr fontId="29"/>
  </si>
  <si>
    <t>平成21年度</t>
    <rPh sb="0" eb="2">
      <t>ヘイセイ</t>
    </rPh>
    <phoneticPr fontId="29"/>
  </si>
  <si>
    <t>他の被服類</t>
    <rPh sb="4" eb="5">
      <t>ルイ</t>
    </rPh>
    <phoneticPr fontId="29"/>
  </si>
  <si>
    <t>平成22年＝100 （単位：指数、％）</t>
    <phoneticPr fontId="29"/>
  </si>
  <si>
    <t>（平成22年＝100）</t>
  </si>
  <si>
    <t>変化率(%)</t>
    <rPh sb="0" eb="2">
      <t>ヘンカ</t>
    </rPh>
    <phoneticPr fontId="29"/>
  </si>
  <si>
    <t>全国</t>
    <rPh sb="0" eb="2">
      <t>ゼンコク</t>
    </rPh>
    <phoneticPr fontId="29"/>
  </si>
  <si>
    <t>変化率</t>
    <rPh sb="0" eb="2">
      <t>ヘンカ</t>
    </rPh>
    <phoneticPr fontId="29"/>
  </si>
  <si>
    <t>住居</t>
    <phoneticPr fontId="29"/>
  </si>
  <si>
    <t>水道光熱</t>
    <phoneticPr fontId="29"/>
  </si>
  <si>
    <t>保健・医療</t>
    <rPh sb="0" eb="2">
      <t>ホケン</t>
    </rPh>
    <rPh sb="3" eb="5">
      <t>イリョウ</t>
    </rPh>
    <phoneticPr fontId="29"/>
  </si>
  <si>
    <t>交通・通信</t>
    <rPh sb="0" eb="2">
      <t>コウツウ</t>
    </rPh>
    <rPh sb="3" eb="5">
      <t>ツウシン</t>
    </rPh>
    <phoneticPr fontId="29"/>
  </si>
  <si>
    <t>教育</t>
    <rPh sb="0" eb="2">
      <t>キョウイク</t>
    </rPh>
    <phoneticPr fontId="29"/>
  </si>
  <si>
    <t>23年度</t>
    <phoneticPr fontId="29"/>
  </si>
  <si>
    <t>合計</t>
    <rPh sb="0" eb="2">
      <t>ゴウケイ</t>
    </rPh>
    <phoneticPr fontId="29"/>
  </si>
  <si>
    <t>雇用者報酬</t>
    <rPh sb="3" eb="5">
      <t>ホウシュウ</t>
    </rPh>
    <phoneticPr fontId="29"/>
  </si>
  <si>
    <t>平成22年平均</t>
    <phoneticPr fontId="29"/>
  </si>
  <si>
    <t>平成25年平均</t>
    <rPh sb="0" eb="2">
      <t>ヘイセイ</t>
    </rPh>
    <phoneticPr fontId="29"/>
  </si>
  <si>
    <t>平成22年度</t>
    <rPh sb="0" eb="2">
      <t>ヘイセイ</t>
    </rPh>
    <phoneticPr fontId="29"/>
  </si>
  <si>
    <t>Ｈ21年度</t>
  </si>
  <si>
    <t>情報通信業</t>
    <rPh sb="0" eb="2">
      <t>ジョウホウ</t>
    </rPh>
    <rPh sb="2" eb="5">
      <t>ツウシンギョウ</t>
    </rPh>
    <phoneticPr fontId="29"/>
  </si>
  <si>
    <t>区    分</t>
    <phoneticPr fontId="29"/>
  </si>
  <si>
    <t>平成23年度</t>
    <phoneticPr fontId="29"/>
  </si>
  <si>
    <t>所 得 額</t>
    <phoneticPr fontId="29"/>
  </si>
  <si>
    <t>構    成    比（％）</t>
    <phoneticPr fontId="29"/>
  </si>
  <si>
    <t xml:space="preserve">（232）  那覇市消費者物価中分類指数（つづき）                  </t>
    <phoneticPr fontId="29"/>
  </si>
  <si>
    <t>(234）  那覇市消費者物価指数の推移（大分類）</t>
    <phoneticPr fontId="29"/>
  </si>
  <si>
    <t>（239） 経済活動別市内純生産</t>
    <phoneticPr fontId="29"/>
  </si>
  <si>
    <t>（245）  農業協同組合勘定（各年度共３月末現在）</t>
    <rPh sb="18" eb="19">
      <t>ド</t>
    </rPh>
    <phoneticPr fontId="29"/>
  </si>
  <si>
    <t>（246）  信用金庫勘定（各年度共３月末現在）</t>
    <rPh sb="16" eb="17">
      <t>ド</t>
    </rPh>
    <phoneticPr fontId="29"/>
  </si>
  <si>
    <t>（91）那覇市消費者物価指数の推移（Ｐ176参照）　</t>
    <phoneticPr fontId="29"/>
  </si>
  <si>
    <t>（92）市民個人所得の推移（Ｐ178参照）</t>
    <phoneticPr fontId="29"/>
  </si>
  <si>
    <t>（93）１人当り市民所得と県民所得（Ｐ179参照）</t>
    <phoneticPr fontId="29"/>
  </si>
  <si>
    <t>（94）経済活動別市内純生産の推移（Ｐ179参照）</t>
    <phoneticPr fontId="29"/>
  </si>
  <si>
    <t>合計</t>
    <rPh sb="0" eb="2">
      <t>ゴウケイ</t>
    </rPh>
    <phoneticPr fontId="29"/>
  </si>
  <si>
    <t>納 税 者</t>
    <phoneticPr fontId="29"/>
  </si>
  <si>
    <t xml:space="preserve"> 資料：市民税課　</t>
    <phoneticPr fontId="29"/>
  </si>
  <si>
    <t>年    度</t>
    <phoneticPr fontId="29"/>
  </si>
  <si>
    <t>世 帯 数</t>
    <phoneticPr fontId="29"/>
  </si>
  <si>
    <t>個   人   所   得   額</t>
    <phoneticPr fontId="29"/>
  </si>
  <si>
    <t>総      額</t>
    <phoneticPr fontId="29"/>
  </si>
  <si>
    <t>第１次産業</t>
    <phoneticPr fontId="29"/>
  </si>
  <si>
    <t>（242）  金融機関状況（各年共３月末現在）</t>
    <phoneticPr fontId="29"/>
  </si>
  <si>
    <t>対前年</t>
    <phoneticPr fontId="29"/>
  </si>
  <si>
    <t>平成24年平均</t>
    <phoneticPr fontId="29"/>
  </si>
  <si>
    <t>平成25年平均</t>
    <phoneticPr fontId="29"/>
  </si>
  <si>
    <t>平成24年度</t>
    <phoneticPr fontId="29"/>
  </si>
  <si>
    <t>（238）市民１人当り個人所得</t>
    <phoneticPr fontId="29"/>
  </si>
  <si>
    <t>第２次産業</t>
    <phoneticPr fontId="29"/>
  </si>
  <si>
    <t>第３次産業</t>
    <phoneticPr fontId="29"/>
  </si>
  <si>
    <t>運輸業</t>
    <phoneticPr fontId="29"/>
  </si>
  <si>
    <t>(控除)帰属利子</t>
    <phoneticPr fontId="29"/>
  </si>
  <si>
    <t>（240）  市民所得の分配</t>
    <phoneticPr fontId="29"/>
  </si>
  <si>
    <t>Ｈ22年度</t>
    <phoneticPr fontId="29"/>
  </si>
  <si>
    <t>財産所得</t>
    <phoneticPr fontId="29"/>
  </si>
  <si>
    <t>企業所得</t>
    <phoneticPr fontId="29"/>
  </si>
  <si>
    <t>(民間法人企業)</t>
    <phoneticPr fontId="29"/>
  </si>
  <si>
    <t>(公的企業)</t>
    <phoneticPr fontId="29"/>
  </si>
  <si>
    <t>(個人企業)</t>
    <phoneticPr fontId="29"/>
  </si>
  <si>
    <t>市民所得</t>
    <phoneticPr fontId="29"/>
  </si>
  <si>
    <t>（241）  １人当り市民所得と県民所得</t>
    <phoneticPr fontId="29"/>
  </si>
  <si>
    <t>持家の帰属家賃を除く総合</t>
    <rPh sb="0" eb="2">
      <t>モチイエ</t>
    </rPh>
    <phoneticPr fontId="29"/>
  </si>
  <si>
    <t>持家の帰属家賃を除く住居</t>
    <rPh sb="0" eb="2">
      <t>モチイエ</t>
    </rPh>
    <phoneticPr fontId="29"/>
  </si>
  <si>
    <t xml:space="preserve"> 総   額 （受取・支払）</t>
    <rPh sb="8" eb="10">
      <t>ウケトリ</t>
    </rPh>
    <rPh sb="12" eb="13">
      <t>ハラ</t>
    </rPh>
    <phoneticPr fontId="29"/>
  </si>
  <si>
    <t xml:space="preserve"> </t>
    <phoneticPr fontId="29"/>
  </si>
  <si>
    <t>平成25年</t>
    <phoneticPr fontId="29"/>
  </si>
  <si>
    <t xml:space="preserve"> 変化率(％)</t>
    <phoneticPr fontId="29"/>
  </si>
  <si>
    <t>シャツ･セーター・下着類</t>
    <phoneticPr fontId="29"/>
  </si>
  <si>
    <t xml:space="preserve"> シャツ・セーター類</t>
    <phoneticPr fontId="29"/>
  </si>
  <si>
    <t>生鮮食品を除く総合</t>
    <phoneticPr fontId="29"/>
  </si>
  <si>
    <t xml:space="preserve"> ※  寄与度の計算 </t>
    <phoneticPr fontId="29"/>
  </si>
  <si>
    <t xml:space="preserve">                 </t>
    <phoneticPr fontId="29"/>
  </si>
  <si>
    <t xml:space="preserve">　　当期の            </t>
    <phoneticPr fontId="29"/>
  </si>
  <si>
    <t>前期の</t>
    <phoneticPr fontId="29"/>
  </si>
  <si>
    <t xml:space="preserve">                                     </t>
    <phoneticPr fontId="29"/>
  </si>
  <si>
    <t xml:space="preserve">      総合のウェイト</t>
    <phoneticPr fontId="29"/>
  </si>
  <si>
    <t xml:space="preserve">                                    </t>
    <phoneticPr fontId="29"/>
  </si>
  <si>
    <t>前期の総合指数</t>
    <phoneticPr fontId="29"/>
  </si>
  <si>
    <t xml:space="preserve"> 寄与率は、総合指数の変化率に対する各品目の寄与度を百分率で表したものである。</t>
    <phoneticPr fontId="29"/>
  </si>
  <si>
    <t xml:space="preserve"> 品目Ａの寄与率（％）＝</t>
    <phoneticPr fontId="29"/>
  </si>
  <si>
    <t xml:space="preserve"> 総合指数の変化率（％）</t>
    <phoneticPr fontId="29"/>
  </si>
  <si>
    <t xml:space="preserve">                                </t>
    <phoneticPr fontId="29"/>
  </si>
  <si>
    <t>生     鮮     野     菜</t>
    <phoneticPr fontId="29"/>
  </si>
  <si>
    <t>　生  　 鮮  　 果   　物</t>
    <phoneticPr fontId="29"/>
  </si>
  <si>
    <t>２ 住 　　　　　 　  居</t>
    <phoneticPr fontId="29"/>
  </si>
  <si>
    <t xml:space="preserve">（233）　沖縄県・全国消費者物価中分類指数（つづき）　　　　　　　　　　　　      </t>
    <phoneticPr fontId="29"/>
  </si>
  <si>
    <t>和　　       　　　　服</t>
    <phoneticPr fontId="29"/>
  </si>
  <si>
    <t>洋　 　 　   　　　　服</t>
    <phoneticPr fontId="29"/>
  </si>
  <si>
    <t xml:space="preserve">  シャツ・セーター類</t>
    <phoneticPr fontId="29"/>
  </si>
  <si>
    <t>下　　　　着　　　　 類</t>
    <phoneticPr fontId="29"/>
  </si>
  <si>
    <t>平成23年平均</t>
    <phoneticPr fontId="29"/>
  </si>
  <si>
    <t>（236）  １世帯当り年平均１か月間の収入と支出（勤労者世帯）</t>
    <phoneticPr fontId="29"/>
  </si>
  <si>
    <t>個人所得</t>
    <phoneticPr fontId="29"/>
  </si>
  <si>
    <t>人   口</t>
    <phoneticPr fontId="29"/>
  </si>
  <si>
    <t>（243）  普通銀行勘定（各年共３月末現在）</t>
    <phoneticPr fontId="29"/>
  </si>
  <si>
    <t>（244）  労働金庫勘定（各年共３月末現在）</t>
    <phoneticPr fontId="29"/>
  </si>
  <si>
    <t>総　額 (Ａ)</t>
    <phoneticPr fontId="29"/>
  </si>
  <si>
    <t>総 額 (Ａ)</t>
    <phoneticPr fontId="29"/>
  </si>
  <si>
    <t>総 額 (Ｂ)</t>
    <phoneticPr fontId="29"/>
  </si>
  <si>
    <t>（平成22年＝100）</t>
    <phoneticPr fontId="29"/>
  </si>
  <si>
    <t xml:space="preserve"> 変化率(％)</t>
    <phoneticPr fontId="29"/>
  </si>
  <si>
    <t xml:space="preserve">     </t>
    <phoneticPr fontId="29"/>
  </si>
  <si>
    <t>１ 食  　　 　　　   料</t>
    <phoneticPr fontId="29"/>
  </si>
  <si>
    <t>生    鮮    野    菜</t>
    <phoneticPr fontId="29"/>
  </si>
  <si>
    <t>　生 　 鮮 　 果  　物</t>
    <phoneticPr fontId="29"/>
  </si>
  <si>
    <t>４ 家  具 ・ 家 事 用 品</t>
    <phoneticPr fontId="29"/>
  </si>
  <si>
    <t>和　　 　　　　　　　服</t>
    <phoneticPr fontId="29"/>
  </si>
  <si>
    <t>洋　　 　　　　　　　服</t>
    <phoneticPr fontId="29"/>
  </si>
  <si>
    <t>資料：沖縄県統計課「消費者物価指数」</t>
    <phoneticPr fontId="29"/>
  </si>
  <si>
    <t xml:space="preserve"> ※ 変化率の計算</t>
    <phoneticPr fontId="29"/>
  </si>
  <si>
    <t xml:space="preserve"> </t>
    <phoneticPr fontId="29"/>
  </si>
  <si>
    <t>（232）  那覇市消費者物価中分類指数（平成26年平均）</t>
    <phoneticPr fontId="29"/>
  </si>
  <si>
    <t>平成26年</t>
    <phoneticPr fontId="29"/>
  </si>
  <si>
    <t>平成25年</t>
    <phoneticPr fontId="29"/>
  </si>
  <si>
    <t>平成26年</t>
    <phoneticPr fontId="29"/>
  </si>
  <si>
    <t>平成25年平均</t>
    <phoneticPr fontId="29"/>
  </si>
  <si>
    <t>平成26年平均</t>
    <phoneticPr fontId="29"/>
  </si>
  <si>
    <t>平成26年平均</t>
    <rPh sb="0" eb="2">
      <t>ヘイセイ</t>
    </rPh>
    <phoneticPr fontId="29"/>
  </si>
  <si>
    <t>平成25年度</t>
    <phoneticPr fontId="29"/>
  </si>
  <si>
    <t>（237）市民個人所得（平成25年７月１日現在）</t>
    <phoneticPr fontId="29"/>
  </si>
  <si>
    <t>平成19年度</t>
    <phoneticPr fontId="29"/>
  </si>
  <si>
    <t>平成23年度</t>
    <rPh sb="0" eb="2">
      <t>ヘイセイ</t>
    </rPh>
    <phoneticPr fontId="29"/>
  </si>
  <si>
    <t>資料：沖縄県統計課「平成23年度沖縄県市町村民所得」</t>
    <phoneticPr fontId="29"/>
  </si>
  <si>
    <t>Ｈ21年度</t>
    <phoneticPr fontId="29"/>
  </si>
  <si>
    <t>Ｈ22年度</t>
    <phoneticPr fontId="29"/>
  </si>
  <si>
    <t>Ｈ23年度</t>
    <phoneticPr fontId="29"/>
  </si>
  <si>
    <t>平成22年度</t>
    <phoneticPr fontId="29"/>
  </si>
  <si>
    <t>平成22年度</t>
    <phoneticPr fontId="29"/>
  </si>
  <si>
    <t>24年度</t>
    <phoneticPr fontId="29"/>
  </si>
  <si>
    <t>25年度</t>
    <phoneticPr fontId="29"/>
  </si>
  <si>
    <t>26年度</t>
    <phoneticPr fontId="29"/>
  </si>
  <si>
    <t>23年度</t>
    <phoneticPr fontId="29"/>
  </si>
  <si>
    <t>24年度</t>
    <phoneticPr fontId="29"/>
  </si>
  <si>
    <t>25年度</t>
    <phoneticPr fontId="29"/>
  </si>
  <si>
    <t>22年度</t>
    <phoneticPr fontId="29"/>
  </si>
  <si>
    <t>Ｈ21年度</t>
    <phoneticPr fontId="29"/>
  </si>
  <si>
    <t>Ｈ22年度</t>
    <phoneticPr fontId="29"/>
  </si>
  <si>
    <t>資料：沖縄県統計課「平成23年度沖縄県市町村民所得」</t>
    <phoneticPr fontId="29"/>
  </si>
  <si>
    <t>「平成23年度沖縄県市町村民所得」</t>
    <phoneticPr fontId="29"/>
  </si>
  <si>
    <t>H20実数</t>
    <rPh sb="3" eb="5">
      <t>ジッスウ</t>
    </rPh>
    <phoneticPr fontId="29"/>
  </si>
  <si>
    <t xml:space="preserve">  納税義務者は、所得割だけの分である。</t>
    <phoneticPr fontId="29"/>
  </si>
  <si>
    <t xml:space="preserve">  平成14年度分より、営業所得とその他の事業所得が統合され、</t>
    <phoneticPr fontId="29"/>
  </si>
  <si>
    <t xml:space="preserve">  営業所得等になった。</t>
    <phoneticPr fontId="29"/>
  </si>
  <si>
    <t>（注）各年度の所得期間は、各年１月１日より各年12月31日まで。</t>
    <rPh sb="1" eb="2">
      <t>チュウ</t>
    </rPh>
    <phoneticPr fontId="29"/>
  </si>
  <si>
    <t xml:space="preserve">  　改定しているため、前年度の数値と異なるところがある。</t>
    <rPh sb="3" eb="5">
      <t>カイテイ</t>
    </rPh>
    <phoneticPr fontId="29"/>
  </si>
  <si>
    <t>（注）今回の市町村民所得統計の数値は、平成13年度まで遡及して</t>
    <phoneticPr fontId="29"/>
  </si>
  <si>
    <t>　　　資料：沖縄県統計課</t>
    <phoneticPr fontId="29"/>
  </si>
  <si>
    <t>野菜・海藻</t>
    <rPh sb="3" eb="5">
      <t>カイソウ</t>
    </rPh>
    <phoneticPr fontId="29"/>
  </si>
  <si>
    <t xml:space="preserve">（233）  沖縄県・全国消費者物価中分類指数（平成26年平均）　　     </t>
    <phoneticPr fontId="29"/>
  </si>
  <si>
    <t>資料：平成26年沖縄県家計調査</t>
    <phoneticPr fontId="29"/>
  </si>
  <si>
    <t>　　　　　　　　　  あるいは負債の増加となるもの。</t>
    <phoneticPr fontId="29"/>
  </si>
  <si>
    <t>野   菜  ・  海　　藻</t>
    <rPh sb="10" eb="11">
      <t>ウミ</t>
    </rPh>
    <rPh sb="13" eb="14">
      <t>モ</t>
    </rPh>
    <phoneticPr fontId="29"/>
  </si>
  <si>
    <t>　持家の帰属家賃を除く家賃</t>
    <rPh sb="1" eb="2">
      <t>モ</t>
    </rPh>
    <rPh sb="2" eb="3">
      <t>ヤ</t>
    </rPh>
    <phoneticPr fontId="29"/>
  </si>
  <si>
    <t>持家の帰属家賃を除く住居</t>
    <rPh sb="0" eb="1">
      <t>モ</t>
    </rPh>
    <rPh sb="1" eb="2">
      <t>イエ</t>
    </rPh>
    <phoneticPr fontId="29"/>
  </si>
  <si>
    <t>教養娯楽用耐久財</t>
    <rPh sb="4" eb="5">
      <t>ヨウ</t>
    </rPh>
    <phoneticPr fontId="29"/>
  </si>
  <si>
    <t>身の回り用品</t>
    <rPh sb="4" eb="5">
      <t>ヨウ</t>
    </rPh>
    <rPh sb="5" eb="6">
      <t>シナ</t>
    </rPh>
    <phoneticPr fontId="29"/>
  </si>
  <si>
    <t>他の諸雑費</t>
    <rPh sb="0" eb="1">
      <t>タ</t>
    </rPh>
    <rPh sb="2" eb="3">
      <t>ショ</t>
    </rPh>
    <rPh sb="3" eb="5">
      <t>ザッピ</t>
    </rPh>
    <phoneticPr fontId="29"/>
  </si>
  <si>
    <t xml:space="preserve"> 寄与度とは、ある品目または類の指数の変動が、総合指数の変化率にどの程度寄与したかを
示したものであり、全品目の寄与度の合計は総合指数の変化率となる。</t>
    <rPh sb="1" eb="4">
      <t>キヨド</t>
    </rPh>
    <rPh sb="9" eb="11">
      <t>ヒンモク</t>
    </rPh>
    <rPh sb="14" eb="15">
      <t>タグイ</t>
    </rPh>
    <rPh sb="16" eb="18">
      <t>シスウ</t>
    </rPh>
    <rPh sb="19" eb="21">
      <t>ヘンドウ</t>
    </rPh>
    <rPh sb="23" eb="25">
      <t>ソウゴウ</t>
    </rPh>
    <rPh sb="25" eb="27">
      <t>シスウ</t>
    </rPh>
    <rPh sb="28" eb="30">
      <t>ヘンカ</t>
    </rPh>
    <rPh sb="30" eb="31">
      <t>リツ</t>
    </rPh>
    <rPh sb="34" eb="36">
      <t>テイド</t>
    </rPh>
    <rPh sb="36" eb="38">
      <t>キヨ</t>
    </rPh>
    <rPh sb="43" eb="44">
      <t>シメ</t>
    </rPh>
    <rPh sb="52" eb="53">
      <t>ゼン</t>
    </rPh>
    <rPh sb="53" eb="55">
      <t>ヒンモク</t>
    </rPh>
    <rPh sb="56" eb="59">
      <t>キヨド</t>
    </rPh>
    <rPh sb="60" eb="62">
      <t>ゴウケイ</t>
    </rPh>
    <rPh sb="63" eb="65">
      <t>ソウゴウ</t>
    </rPh>
    <rPh sb="65" eb="67">
      <t>シスウ</t>
    </rPh>
    <rPh sb="68" eb="70">
      <t>ヘンカ</t>
    </rPh>
    <rPh sb="70" eb="71">
      <t>リツ</t>
    </rPh>
    <phoneticPr fontId="29"/>
  </si>
  <si>
    <t>（235）　１世帯当り年平均１か月間の消費支出（二人以上の世帯）</t>
    <rPh sb="24" eb="26">
      <t>フタリ</t>
    </rPh>
    <rPh sb="26" eb="28">
      <t>イジョウ</t>
    </rPh>
    <phoneticPr fontId="29"/>
  </si>
  <si>
    <t>他の諸雑費</t>
    <rPh sb="0" eb="1">
      <t>ホカ</t>
    </rPh>
    <rPh sb="2" eb="3">
      <t>ショ</t>
    </rPh>
    <rPh sb="3" eb="5">
      <t>ザッピ</t>
    </rPh>
    <phoneticPr fontId="29"/>
  </si>
  <si>
    <t>他の光熱</t>
    <phoneticPr fontId="29"/>
  </si>
  <si>
    <t xml:space="preserve">  持家の帰属家賃を除く家賃</t>
    <rPh sb="2" eb="4">
      <t>モチイエ</t>
    </rPh>
    <phoneticPr fontId="29"/>
  </si>
  <si>
    <t>７ 交　　通　・　通　　信</t>
    <phoneticPr fontId="29"/>
  </si>
  <si>
    <t>身の回り用品</t>
    <rPh sb="4" eb="6">
      <t>ヨウヒン</t>
    </rPh>
    <phoneticPr fontId="29"/>
  </si>
  <si>
    <t>下         着        類</t>
    <phoneticPr fontId="29"/>
  </si>
  <si>
    <t>他の被服類</t>
    <rPh sb="4" eb="5">
      <t>ルイ</t>
    </rPh>
    <phoneticPr fontId="29"/>
  </si>
  <si>
    <t>第１次産業</t>
    <phoneticPr fontId="29"/>
  </si>
  <si>
    <t>第２次産業</t>
    <phoneticPr fontId="29"/>
  </si>
  <si>
    <t>第３次産業</t>
    <phoneticPr fontId="29"/>
  </si>
  <si>
    <t>資料：平成26年沖縄県家計調査</t>
    <phoneticPr fontId="29"/>
  </si>
  <si>
    <t xml:space="preserve"> ※エンゲル係数：消費支出に占める食料費の割合で、生活水準の高低を表す一つの指標。</t>
    <rPh sb="6" eb="8">
      <t>ケイスウ</t>
    </rPh>
    <rPh sb="38" eb="40">
      <t>シヒョウ</t>
    </rPh>
    <phoneticPr fontId="29"/>
  </si>
  <si>
    <t>実収入以外の受取</t>
    <rPh sb="3" eb="5">
      <t>イガイ</t>
    </rPh>
    <rPh sb="6" eb="8">
      <t>ウケトリ</t>
    </rPh>
    <phoneticPr fontId="29"/>
  </si>
  <si>
    <t>実収入以外の受取 ： 預貯金引出、財産売却、保険取引、借入金など資産の減少</t>
    <rPh sb="6" eb="8">
      <t>ウケトリ</t>
    </rPh>
    <phoneticPr fontId="29"/>
  </si>
  <si>
    <t>実支出以外の支払</t>
    <rPh sb="6" eb="8">
      <t>シハライ</t>
    </rPh>
    <phoneticPr fontId="29"/>
  </si>
  <si>
    <t>実支出以外の支払 ： 貯金、投資、財産購入、借入返済など資産の増加あるいは負債の減少となるもの。</t>
    <rPh sb="6" eb="8">
      <t>シハライ</t>
    </rPh>
    <phoneticPr fontId="29"/>
  </si>
</sst>
</file>

<file path=xl/styles.xml><?xml version="1.0" encoding="utf-8"?>
<styleSheet xmlns="http://schemas.openxmlformats.org/spreadsheetml/2006/main">
  <numFmts count="49">
    <numFmt numFmtId="43" formatCode="_ * #,##0.00_ ;_ * \-#,##0.00_ ;_ * &quot;-&quot;??_ ;_ @_ "/>
    <numFmt numFmtId="176" formatCode="0.0;&quot;△ &quot;0.0"/>
    <numFmt numFmtId="177" formatCode="#,##0_);[Red]\(#,##0\)"/>
    <numFmt numFmtId="178" formatCode="0.0_);[Red]\(0.0\)"/>
    <numFmt numFmtId="179" formatCode="#,##0.00\ ;&quot;△&quot;#,##0.00\ "/>
    <numFmt numFmtId="180" formatCode="#,##0.0\ ;&quot;△&quot;#,##0.0\ "/>
    <numFmt numFmtId="181" formatCode="#,##0_ "/>
    <numFmt numFmtId="182" formatCode="0.00_ "/>
    <numFmt numFmtId="183" formatCode="_ * #,##0_ ;_ * \-#,##0_ ;_ * \-_ ;_ @_ "/>
    <numFmt numFmtId="184" formatCode="0.0_ "/>
    <numFmt numFmtId="185" formatCode="[$-411]ggge&quot;年&quot;m&quot;月&quot;d&quot;日&quot;;@"/>
    <numFmt numFmtId="186" formatCode="#,##0.0;[Red]#,##0.0"/>
    <numFmt numFmtId="187" formatCode="0.0\ ;&quot;△&quot;0.0\ "/>
    <numFmt numFmtId="188" formatCode="0.00;&quot;△ &quot;0.00"/>
    <numFmt numFmtId="189" formatCode="#,##0.0_);[Red]\(#,##0.0\)"/>
    <numFmt numFmtId="190" formatCode="#,##0\ ;&quot;△&quot;#,##0\ "/>
    <numFmt numFmtId="191" formatCode="#,##0.0\ ;&quot;△ &quot;#,##0.0\ "/>
    <numFmt numFmtId="192" formatCode="#,##0.0\ ;&quot;△&quot;#,##0.0"/>
    <numFmt numFmtId="193" formatCode="#,##0\ "/>
    <numFmt numFmtId="194" formatCode="#,##0.00_);[Red]\(#,##0.00\)"/>
    <numFmt numFmtId="195" formatCode="#,##0_ ;[Red]\-#,##0\ "/>
    <numFmt numFmtId="196" formatCode="#,##0;[Red]#,##0"/>
    <numFmt numFmtId="197" formatCode="_ * #,##0.000_ ;_ * \-#,##0.000_ ;_ * \-???_ ;_ @_ "/>
    <numFmt numFmtId="198" formatCode="#,##0.0_ "/>
    <numFmt numFmtId="199" formatCode="0_ "/>
    <numFmt numFmtId="200" formatCode="0.0%"/>
    <numFmt numFmtId="201" formatCode="#,##0.0_ ;[Red]\-#,##0.0\ "/>
    <numFmt numFmtId="202" formatCode="_ * #,##0.00_ ;_ * \-#,##0.00_ ;_ * \-??_ ;_ @_ "/>
    <numFmt numFmtId="203" formatCode="#,##0.00\ ;&quot;△ &quot;#,##0.00\ "/>
    <numFmt numFmtId="204" formatCode="_ * #,##0.00\ ;_ * &quot;△&quot;#,##0.00\ ;_ * \-_ ;_ @_ "/>
    <numFmt numFmtId="205" formatCode="##0.0\ ;&quot;△&quot;#,##0.0\ "/>
    <numFmt numFmtId="206" formatCode="\(#,##0.0\);&quot;(△&quot;#,##0.0\)\ "/>
    <numFmt numFmtId="207" formatCode="\#\,##0.0\ ;&quot;△&quot;#,##0.0\ "/>
    <numFmt numFmtId="208" formatCode="_ * #,##0\ ;_ * &quot;△&quot;#,##0\ ;_ * \-_ ;_ @_ "/>
    <numFmt numFmtId="209" formatCode="#,##0.0;&quot;△ &quot;#,##0.0"/>
    <numFmt numFmtId="210" formatCode="#,##0_);\(#,##0\)"/>
    <numFmt numFmtId="211" formatCode="\(#,##0\);&quot;(△&quot;#,##0\)\ "/>
    <numFmt numFmtId="212" formatCode="#,##0.0_);\(#,##0.0\)"/>
    <numFmt numFmtId="213" formatCode="#,##0.0;&quot;△&quot;#,##0.0"/>
    <numFmt numFmtId="214" formatCode="#,##0.0\ ;&quot;(△&quot;#,##0.0\)\ "/>
    <numFmt numFmtId="215" formatCode="_ * #,##0.00\ ;_ * &quot;△&quot;#,##0.0\ ;_ * \-_ ;_ @_ "/>
    <numFmt numFmtId="216" formatCode="&quot;r&quot;#,###"/>
    <numFmt numFmtId="217" formatCode="&quot;r&quot;#,###.#"/>
    <numFmt numFmtId="218" formatCode="&quot;r&quot;0.0_ "/>
    <numFmt numFmtId="219" formatCode="\(#,##0.#\);&quot;(△&quot;#,##0.#\)\ "/>
    <numFmt numFmtId="220" formatCode="\(#,##0.#\);&quot;(△&quot;#,##0.#\)"/>
    <numFmt numFmtId="221" formatCode="&quot;r&quot;#,##0.0\ ;&quot;△&quot;#,##0.0\ "/>
    <numFmt numFmtId="222" formatCode="#,##0.0\ ;&quot;r&quot;&quot;△&quot;#,##0.0\ "/>
    <numFmt numFmtId="223" formatCode="&quot;r&quot;#,###.#\ "/>
  </numFmts>
  <fonts count="37">
    <font>
      <sz val="11"/>
      <name val="ＭＳ Ｐ明朝"/>
      <family val="1"/>
      <charset val="128"/>
    </font>
    <font>
      <sz val="11"/>
      <color indexed="8"/>
      <name val="ＭＳ Ｐゴシック"/>
      <family val="3"/>
      <charset val="128"/>
    </font>
    <font>
      <sz val="11"/>
      <color indexed="9"/>
      <name val="ＭＳ Ｐゴシック"/>
      <family val="3"/>
      <charset val="128"/>
    </font>
    <font>
      <sz val="11"/>
      <color indexed="60"/>
      <name val="ＭＳ Ｐゴシック"/>
      <family val="3"/>
      <charset val="128"/>
    </font>
    <font>
      <b/>
      <sz val="18"/>
      <color indexed="62"/>
      <name val="ＭＳ Ｐゴシック"/>
      <family val="3"/>
      <charset val="128"/>
    </font>
    <font>
      <b/>
      <sz val="11"/>
      <color indexed="9"/>
      <name val="ＭＳ Ｐゴシック"/>
      <family val="3"/>
      <charset val="128"/>
    </font>
    <font>
      <sz val="11"/>
      <color indexed="52"/>
      <name val="ＭＳ Ｐゴシック"/>
      <family val="3"/>
      <charset val="128"/>
    </font>
    <font>
      <sz val="11"/>
      <color indexed="62"/>
      <name val="ＭＳ Ｐゴシック"/>
      <family val="3"/>
      <charset val="128"/>
    </font>
    <font>
      <b/>
      <sz val="11"/>
      <color indexed="63"/>
      <name val="ＭＳ Ｐゴシック"/>
      <family val="3"/>
      <charset val="128"/>
    </font>
    <font>
      <sz val="11"/>
      <color indexed="20"/>
      <name val="ＭＳ Ｐゴシック"/>
      <family val="3"/>
      <charset val="128"/>
    </font>
    <font>
      <sz val="11"/>
      <color indexed="17"/>
      <name val="ＭＳ Ｐゴシック"/>
      <family val="3"/>
      <charset val="128"/>
    </font>
    <font>
      <b/>
      <sz val="15"/>
      <color indexed="62"/>
      <name val="ＭＳ Ｐゴシック"/>
      <family val="3"/>
      <charset val="128"/>
    </font>
    <font>
      <b/>
      <sz val="13"/>
      <color indexed="62"/>
      <name val="ＭＳ Ｐゴシック"/>
      <family val="3"/>
      <charset val="128"/>
    </font>
    <font>
      <b/>
      <sz val="11"/>
      <color indexed="62"/>
      <name val="ＭＳ Ｐゴシック"/>
      <family val="3"/>
      <charset val="128"/>
    </font>
    <font>
      <b/>
      <sz val="11"/>
      <color indexed="52"/>
      <name val="ＭＳ Ｐゴシック"/>
      <family val="3"/>
      <charset val="128"/>
    </font>
    <font>
      <i/>
      <sz val="11"/>
      <color indexed="23"/>
      <name val="ＭＳ Ｐゴシック"/>
      <family val="3"/>
      <charset val="128"/>
    </font>
    <font>
      <sz val="11"/>
      <color indexed="10"/>
      <name val="ＭＳ Ｐゴシック"/>
      <family val="3"/>
      <charset val="128"/>
    </font>
    <font>
      <b/>
      <sz val="11"/>
      <color indexed="8"/>
      <name val="ＭＳ Ｐゴシック"/>
      <family val="3"/>
      <charset val="128"/>
    </font>
    <font>
      <sz val="11"/>
      <name val="ＭＳ 明朝"/>
      <family val="1"/>
      <charset val="128"/>
    </font>
    <font>
      <b/>
      <sz val="16"/>
      <name val="ＭＳ 明朝"/>
      <family val="1"/>
      <charset val="128"/>
    </font>
    <font>
      <sz val="10"/>
      <name val="ＭＳ 明朝"/>
      <family val="1"/>
      <charset val="128"/>
    </font>
    <font>
      <b/>
      <sz val="10"/>
      <name val="ＭＳ 明朝"/>
      <family val="1"/>
      <charset val="128"/>
    </font>
    <font>
      <b/>
      <sz val="11"/>
      <name val="ＭＳ 明朝"/>
      <family val="1"/>
      <charset val="128"/>
    </font>
    <font>
      <sz val="10"/>
      <name val="ＭＳ Ｐ明朝"/>
      <family val="1"/>
      <charset val="128"/>
    </font>
    <font>
      <sz val="8"/>
      <name val="ＭＳ 明朝"/>
      <family val="1"/>
      <charset val="128"/>
    </font>
    <font>
      <sz val="9"/>
      <name val="ＭＳ 明朝"/>
      <family val="1"/>
      <charset val="128"/>
    </font>
    <font>
      <b/>
      <sz val="14"/>
      <name val="ＭＳ 明朝"/>
      <family val="1"/>
      <charset val="128"/>
    </font>
    <font>
      <sz val="9"/>
      <name val="ＭＳ Ｐゴシック"/>
      <family val="3"/>
      <charset val="128"/>
    </font>
    <font>
      <sz val="11"/>
      <name val="ＭＳ Ｐ明朝"/>
      <family val="1"/>
      <charset val="128"/>
    </font>
    <font>
      <sz val="6"/>
      <name val="ＭＳ Ｐ明朝"/>
      <family val="1"/>
      <charset val="128"/>
    </font>
    <font>
      <sz val="10"/>
      <color indexed="8"/>
      <name val="ＭＳ 明朝"/>
      <family val="1"/>
      <charset val="128"/>
    </font>
    <font>
      <sz val="10"/>
      <color rgb="FFFF0000"/>
      <name val="ＭＳ 明朝"/>
      <family val="1"/>
      <charset val="128"/>
    </font>
    <font>
      <b/>
      <sz val="9"/>
      <color indexed="81"/>
      <name val="ＭＳ Ｐゴシック"/>
      <family val="3"/>
      <charset val="128"/>
    </font>
    <font>
      <b/>
      <sz val="10"/>
      <color rgb="FFFF0000"/>
      <name val="ＭＳ 明朝"/>
      <family val="1"/>
      <charset val="128"/>
    </font>
    <font>
      <sz val="11"/>
      <color rgb="FFFF0000"/>
      <name val="ＭＳ 明朝"/>
      <family val="1"/>
      <charset val="128"/>
    </font>
    <font>
      <b/>
      <u/>
      <sz val="10"/>
      <color rgb="FF0070C0"/>
      <name val="ＭＳ 明朝"/>
      <family val="1"/>
      <charset val="128"/>
    </font>
    <font>
      <sz val="11"/>
      <color rgb="FF0070C0"/>
      <name val="ＭＳ Ｐ明朝"/>
      <family val="1"/>
      <charset val="128"/>
    </font>
  </fonts>
  <fills count="17">
    <fill>
      <patternFill patternType="none"/>
    </fill>
    <fill>
      <patternFill patternType="gray125"/>
    </fill>
    <fill>
      <patternFill patternType="solid">
        <fgColor indexed="9"/>
        <bgColor indexed="26"/>
      </patternFill>
    </fill>
    <fill>
      <patternFill patternType="solid">
        <fgColor indexed="47"/>
        <bgColor indexed="43"/>
      </patternFill>
    </fill>
    <fill>
      <patternFill patternType="solid">
        <fgColor indexed="26"/>
        <bgColor indexed="9"/>
      </patternFill>
    </fill>
    <fill>
      <patternFill patternType="solid">
        <fgColor indexed="27"/>
        <bgColor indexed="41"/>
      </patternFill>
    </fill>
    <fill>
      <patternFill patternType="solid">
        <fgColor indexed="22"/>
        <bgColor indexed="55"/>
      </patternFill>
    </fill>
    <fill>
      <patternFill patternType="solid">
        <fgColor indexed="29"/>
        <bgColor indexed="45"/>
      </patternFill>
    </fill>
    <fill>
      <patternFill patternType="solid">
        <fgColor indexed="43"/>
        <bgColor indexed="26"/>
      </patternFill>
    </fill>
    <fill>
      <patternFill patternType="solid">
        <fgColor indexed="44"/>
        <bgColor indexed="31"/>
      </patternFill>
    </fill>
    <fill>
      <patternFill patternType="solid">
        <fgColor indexed="49"/>
        <bgColor indexed="40"/>
      </patternFill>
    </fill>
    <fill>
      <patternFill patternType="solid">
        <fgColor indexed="10"/>
        <bgColor indexed="60"/>
      </patternFill>
    </fill>
    <fill>
      <patternFill patternType="solid">
        <fgColor indexed="57"/>
        <bgColor indexed="21"/>
      </patternFill>
    </fill>
    <fill>
      <patternFill patternType="solid">
        <fgColor indexed="54"/>
        <bgColor indexed="23"/>
      </patternFill>
    </fill>
    <fill>
      <patternFill patternType="solid">
        <fgColor indexed="53"/>
        <bgColor indexed="52"/>
      </patternFill>
    </fill>
    <fill>
      <patternFill patternType="solid">
        <fgColor indexed="45"/>
        <bgColor indexed="29"/>
      </patternFill>
    </fill>
    <fill>
      <patternFill patternType="solid">
        <fgColor indexed="42"/>
        <bgColor indexed="27"/>
      </patternFill>
    </fill>
  </fills>
  <borders count="12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style="thin">
        <color indexed="49"/>
      </top>
      <bottom style="double">
        <color indexed="49"/>
      </bottom>
      <diagonal/>
    </border>
    <border>
      <left style="thin">
        <color indexed="63"/>
      </left>
      <right style="thin">
        <color indexed="63"/>
      </right>
      <top style="thin">
        <color indexed="63"/>
      </top>
      <bottom style="thin">
        <color indexed="63"/>
      </bottom>
      <diagonal/>
    </border>
    <border>
      <left/>
      <right style="medium">
        <color indexed="8"/>
      </right>
      <top/>
      <bottom/>
      <diagonal/>
    </border>
    <border>
      <left style="thin">
        <color indexed="8"/>
      </left>
      <right/>
      <top style="thin">
        <color indexed="8"/>
      </top>
      <bottom style="thin">
        <color indexed="8"/>
      </bottom>
      <diagonal/>
    </border>
    <border>
      <left style="thin">
        <color indexed="8"/>
      </left>
      <right/>
      <top style="thin">
        <color indexed="8"/>
      </top>
      <bottom/>
      <diagonal/>
    </border>
    <border>
      <left/>
      <right/>
      <top style="thin">
        <color indexed="8"/>
      </top>
      <bottom/>
      <diagonal/>
    </border>
    <border>
      <left/>
      <right style="medium">
        <color indexed="8"/>
      </right>
      <top style="thin">
        <color indexed="8"/>
      </top>
      <bottom/>
      <diagonal/>
    </border>
    <border>
      <left style="medium">
        <color indexed="8"/>
      </left>
      <right/>
      <top/>
      <bottom/>
      <diagonal/>
    </border>
    <border>
      <left style="medium">
        <color indexed="8"/>
      </left>
      <right/>
      <top/>
      <bottom style="medium">
        <color indexed="8"/>
      </bottom>
      <diagonal/>
    </border>
    <border>
      <left/>
      <right style="thin">
        <color indexed="8"/>
      </right>
      <top/>
      <bottom style="medium">
        <color indexed="8"/>
      </bottom>
      <diagonal/>
    </border>
    <border>
      <left style="thin">
        <color indexed="8"/>
      </left>
      <right/>
      <top/>
      <bottom/>
      <diagonal/>
    </border>
    <border>
      <left style="thin">
        <color indexed="8"/>
      </left>
      <right style="thin">
        <color indexed="8"/>
      </right>
      <top style="thin">
        <color indexed="8"/>
      </top>
      <bottom style="thin">
        <color indexed="8"/>
      </bottom>
      <diagonal/>
    </border>
    <border>
      <left style="medium">
        <color indexed="8"/>
      </left>
      <right/>
      <top style="thin">
        <color indexed="8"/>
      </top>
      <bottom/>
      <diagonal/>
    </border>
    <border>
      <left/>
      <right/>
      <top/>
      <bottom style="medium">
        <color indexed="8"/>
      </bottom>
      <diagonal/>
    </border>
    <border>
      <left/>
      <right style="medium">
        <color indexed="8"/>
      </right>
      <top/>
      <bottom style="medium">
        <color indexed="8"/>
      </bottom>
      <diagonal/>
    </border>
    <border>
      <left/>
      <right/>
      <top style="medium">
        <color indexed="8"/>
      </top>
      <bottom/>
      <diagonal/>
    </border>
    <border>
      <left style="thin">
        <color indexed="8"/>
      </left>
      <right/>
      <top style="medium">
        <color indexed="8"/>
      </top>
      <bottom style="thin">
        <color indexed="8"/>
      </bottom>
      <diagonal/>
    </border>
    <border>
      <left/>
      <right/>
      <top style="medium">
        <color indexed="8"/>
      </top>
      <bottom style="thin">
        <color indexed="8"/>
      </bottom>
      <diagonal/>
    </border>
    <border>
      <left/>
      <right style="thin">
        <color indexed="8"/>
      </right>
      <top style="medium">
        <color indexed="8"/>
      </top>
      <bottom style="thin">
        <color indexed="8"/>
      </bottom>
      <diagonal/>
    </border>
    <border>
      <left/>
      <right style="medium">
        <color indexed="64"/>
      </right>
      <top/>
      <bottom/>
      <diagonal/>
    </border>
    <border>
      <left/>
      <right style="thin">
        <color indexed="8"/>
      </right>
      <top/>
      <bottom/>
      <diagonal/>
    </border>
    <border>
      <left/>
      <right/>
      <top/>
      <bottom style="medium">
        <color indexed="64"/>
      </bottom>
      <diagonal/>
    </border>
    <border>
      <left/>
      <right style="medium">
        <color indexed="64"/>
      </right>
      <top/>
      <bottom style="medium">
        <color indexed="64"/>
      </bottom>
      <diagonal/>
    </border>
    <border>
      <left/>
      <right style="thin">
        <color indexed="64"/>
      </right>
      <top/>
      <bottom/>
      <diagonal/>
    </border>
    <border>
      <left style="thin">
        <color indexed="8"/>
      </left>
      <right style="medium">
        <color indexed="64"/>
      </right>
      <top style="thin">
        <color indexed="8"/>
      </top>
      <bottom style="thin">
        <color indexed="8"/>
      </bottom>
      <diagonal/>
    </border>
    <border>
      <left style="medium">
        <color indexed="64"/>
      </left>
      <right/>
      <top/>
      <bottom/>
      <diagonal/>
    </border>
    <border>
      <left style="medium">
        <color indexed="64"/>
      </left>
      <right/>
      <top/>
      <bottom style="medium">
        <color indexed="64"/>
      </bottom>
      <diagonal/>
    </border>
    <border>
      <left style="thin">
        <color indexed="8"/>
      </left>
      <right/>
      <top/>
      <bottom style="medium">
        <color indexed="64"/>
      </bottom>
      <diagonal/>
    </border>
    <border>
      <left/>
      <right style="thin">
        <color indexed="64"/>
      </right>
      <top/>
      <bottom style="thin">
        <color indexed="8"/>
      </bottom>
      <diagonal/>
    </border>
    <border>
      <left/>
      <right style="thin">
        <color indexed="64"/>
      </right>
      <top style="thin">
        <color indexed="8"/>
      </top>
      <bottom/>
      <diagonal/>
    </border>
    <border>
      <left/>
      <right/>
      <top/>
      <bottom style="thin">
        <color indexed="8"/>
      </bottom>
      <diagonal/>
    </border>
    <border>
      <left style="thin">
        <color indexed="8"/>
      </left>
      <right style="medium">
        <color indexed="8"/>
      </right>
      <top style="thin">
        <color indexed="8"/>
      </top>
      <bottom style="thin">
        <color indexed="8"/>
      </bottom>
      <diagonal/>
    </border>
    <border>
      <left style="thin">
        <color indexed="64"/>
      </left>
      <right/>
      <top/>
      <bottom/>
      <diagonal/>
    </border>
    <border>
      <left/>
      <right style="medium">
        <color indexed="64"/>
      </right>
      <top style="thin">
        <color indexed="8"/>
      </top>
      <bottom/>
      <diagonal/>
    </border>
    <border>
      <left style="medium">
        <color indexed="64"/>
      </left>
      <right style="thin">
        <color indexed="8"/>
      </right>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8"/>
      </left>
      <right style="thin">
        <color indexed="8"/>
      </right>
      <top/>
      <bottom/>
      <diagonal/>
    </border>
    <border>
      <left style="medium">
        <color indexed="8"/>
      </left>
      <right style="thin">
        <color indexed="8"/>
      </right>
      <top/>
      <bottom style="medium">
        <color indexed="8"/>
      </bottom>
      <diagonal/>
    </border>
    <border>
      <left style="thin">
        <color indexed="8"/>
      </left>
      <right style="medium">
        <color indexed="8"/>
      </right>
      <top/>
      <bottom style="thin">
        <color indexed="8"/>
      </bottom>
      <diagonal/>
    </border>
    <border>
      <left style="thin">
        <color indexed="8"/>
      </left>
      <right style="medium">
        <color indexed="64"/>
      </right>
      <top/>
      <bottom style="thin">
        <color indexed="8"/>
      </bottom>
      <diagonal/>
    </border>
    <border>
      <left/>
      <right style="thin">
        <color indexed="8"/>
      </right>
      <top/>
      <bottom style="medium">
        <color indexed="64"/>
      </bottom>
      <diagonal/>
    </border>
    <border>
      <left style="thin">
        <color indexed="8"/>
      </left>
      <right style="thin">
        <color indexed="8"/>
      </right>
      <top style="medium">
        <color indexed="8"/>
      </top>
      <bottom style="thin">
        <color indexed="8"/>
      </bottom>
      <diagonal/>
    </border>
    <border>
      <left style="thin">
        <color indexed="8"/>
      </left>
      <right/>
      <top style="medium">
        <color indexed="8"/>
      </top>
      <bottom/>
      <diagonal/>
    </border>
    <border>
      <left style="thin">
        <color indexed="8"/>
      </left>
      <right style="medium">
        <color indexed="8"/>
      </right>
      <top style="thin">
        <color indexed="8"/>
      </top>
      <bottom/>
      <diagonal/>
    </border>
    <border>
      <left style="thin">
        <color indexed="8"/>
      </left>
      <right/>
      <top/>
      <bottom style="thin">
        <color indexed="8"/>
      </bottom>
      <diagonal/>
    </border>
    <border>
      <left style="thin">
        <color indexed="8"/>
      </left>
      <right style="thin">
        <color indexed="8"/>
      </right>
      <top style="medium">
        <color indexed="64"/>
      </top>
      <bottom style="thin">
        <color indexed="8"/>
      </bottom>
      <diagonal/>
    </border>
    <border>
      <left style="thin">
        <color indexed="8"/>
      </left>
      <right/>
      <top style="medium">
        <color indexed="64"/>
      </top>
      <bottom/>
      <diagonal/>
    </border>
    <border>
      <left/>
      <right/>
      <top style="medium">
        <color indexed="64"/>
      </top>
      <bottom/>
      <diagonal/>
    </border>
    <border>
      <left style="thin">
        <color indexed="8"/>
      </left>
      <right style="medium">
        <color indexed="64"/>
      </right>
      <top style="thin">
        <color indexed="8"/>
      </top>
      <bottom/>
      <diagonal/>
    </border>
    <border>
      <left/>
      <right style="thin">
        <color indexed="64"/>
      </right>
      <top/>
      <bottom style="medium">
        <color indexed="64"/>
      </bottom>
      <diagonal/>
    </border>
    <border>
      <left/>
      <right style="thin">
        <color indexed="8"/>
      </right>
      <top style="medium">
        <color indexed="64"/>
      </top>
      <bottom/>
      <diagonal/>
    </border>
    <border>
      <left/>
      <right style="medium">
        <color indexed="64"/>
      </right>
      <top style="medium">
        <color indexed="64"/>
      </top>
      <bottom/>
      <diagonal/>
    </border>
    <border>
      <left style="medium">
        <color indexed="64"/>
      </left>
      <right/>
      <top style="thin">
        <color indexed="8"/>
      </top>
      <bottom/>
      <diagonal/>
    </border>
    <border>
      <left/>
      <right style="medium">
        <color indexed="64"/>
      </right>
      <top style="thin">
        <color indexed="8"/>
      </top>
      <bottom style="thin">
        <color indexed="8"/>
      </bottom>
      <diagonal/>
    </border>
    <border>
      <left/>
      <right style="medium">
        <color indexed="8"/>
      </right>
      <top style="thin">
        <color indexed="8"/>
      </top>
      <bottom style="thin">
        <color indexed="8"/>
      </bottom>
      <diagonal/>
    </border>
    <border>
      <left style="thin">
        <color indexed="8"/>
      </left>
      <right/>
      <top/>
      <bottom style="medium">
        <color indexed="8"/>
      </bottom>
      <diagonal/>
    </border>
    <border>
      <left style="medium">
        <color indexed="64"/>
      </left>
      <right style="thin">
        <color indexed="64"/>
      </right>
      <top style="thin">
        <color indexed="8"/>
      </top>
      <bottom/>
      <diagonal/>
    </border>
    <border>
      <left style="medium">
        <color indexed="8"/>
      </left>
      <right style="thin">
        <color indexed="8"/>
      </right>
      <top style="thin">
        <color indexed="8"/>
      </top>
      <bottom/>
      <diagonal/>
    </border>
    <border>
      <left/>
      <right style="medium">
        <color indexed="64"/>
      </right>
      <top style="medium">
        <color indexed="64"/>
      </top>
      <bottom style="thin">
        <color indexed="8"/>
      </bottom>
      <diagonal/>
    </border>
    <border>
      <left style="thin">
        <color indexed="8"/>
      </left>
      <right style="medium">
        <color indexed="8"/>
      </right>
      <top style="medium">
        <color indexed="64"/>
      </top>
      <bottom style="thin">
        <color indexed="8"/>
      </bottom>
      <diagonal/>
    </border>
    <border>
      <left style="thin">
        <color indexed="8"/>
      </left>
      <right style="medium">
        <color indexed="64"/>
      </right>
      <top style="medium">
        <color indexed="64"/>
      </top>
      <bottom style="thin">
        <color indexed="8"/>
      </bottom>
      <diagonal/>
    </border>
    <border>
      <left/>
      <right style="medium">
        <color indexed="8"/>
      </right>
      <top style="medium">
        <color indexed="8"/>
      </top>
      <bottom style="thin">
        <color indexed="8"/>
      </bottom>
      <diagonal/>
    </border>
    <border>
      <left style="medium">
        <color indexed="64"/>
      </left>
      <right style="thin">
        <color indexed="8"/>
      </right>
      <top style="thin">
        <color indexed="8"/>
      </top>
      <bottom/>
      <diagonal/>
    </border>
    <border>
      <left style="thin">
        <color indexed="8"/>
      </left>
      <right/>
      <top style="medium">
        <color indexed="64"/>
      </top>
      <bottom style="thin">
        <color indexed="8"/>
      </bottom>
      <diagonal/>
    </border>
    <border>
      <left style="thin">
        <color indexed="8"/>
      </left>
      <right style="thin">
        <color indexed="8"/>
      </right>
      <top style="medium">
        <color indexed="8"/>
      </top>
      <bottom/>
      <diagonal/>
    </border>
    <border>
      <left style="thin">
        <color indexed="8"/>
      </left>
      <right style="thin">
        <color indexed="8"/>
      </right>
      <top style="medium">
        <color indexed="64"/>
      </top>
      <bottom/>
      <diagonal/>
    </border>
    <border>
      <left style="thin">
        <color indexed="8"/>
      </left>
      <right style="thin">
        <color indexed="8"/>
      </right>
      <top/>
      <bottom style="thin">
        <color indexed="8"/>
      </bottom>
      <diagonal/>
    </border>
    <border>
      <left style="medium">
        <color indexed="64"/>
      </left>
      <right style="thin">
        <color indexed="8"/>
      </right>
      <top style="medium">
        <color indexed="64"/>
      </top>
      <bottom style="thin">
        <color indexed="8"/>
      </bottom>
      <diagonal/>
    </border>
    <border>
      <left style="medium">
        <color indexed="8"/>
      </left>
      <right style="thin">
        <color indexed="8"/>
      </right>
      <top style="medium">
        <color indexed="64"/>
      </top>
      <bottom style="thin">
        <color indexed="8"/>
      </bottom>
      <diagonal/>
    </border>
    <border>
      <left style="medium">
        <color indexed="64"/>
      </left>
      <right style="thin">
        <color indexed="8"/>
      </right>
      <top style="medium">
        <color indexed="8"/>
      </top>
      <bottom style="thin">
        <color indexed="8"/>
      </bottom>
      <diagonal/>
    </border>
    <border>
      <left style="medium">
        <color indexed="8"/>
      </left>
      <right style="thin">
        <color indexed="8"/>
      </right>
      <top style="medium">
        <color indexed="8"/>
      </top>
      <bottom style="thin">
        <color indexed="8"/>
      </bottom>
      <diagonal/>
    </border>
    <border>
      <left style="thin">
        <color indexed="8"/>
      </left>
      <right style="medium">
        <color indexed="64"/>
      </right>
      <top style="medium">
        <color indexed="8"/>
      </top>
      <bottom style="thin">
        <color indexed="8"/>
      </bottom>
      <diagonal/>
    </border>
    <border>
      <left/>
      <right style="thin">
        <color indexed="8"/>
      </right>
      <top style="medium">
        <color indexed="64"/>
      </top>
      <bottom style="thin">
        <color indexed="8"/>
      </bottom>
      <diagonal/>
    </border>
    <border>
      <left style="thin">
        <color indexed="8"/>
      </left>
      <right style="medium">
        <color indexed="8"/>
      </right>
      <top style="medium">
        <color indexed="8"/>
      </top>
      <bottom style="thin">
        <color indexed="8"/>
      </bottom>
      <diagonal/>
    </border>
    <border>
      <left style="thin">
        <color indexed="64"/>
      </left>
      <right/>
      <top/>
      <bottom style="medium">
        <color indexed="64"/>
      </bottom>
      <diagonal/>
    </border>
    <border>
      <left style="medium">
        <color indexed="8"/>
      </left>
      <right style="thin">
        <color indexed="64"/>
      </right>
      <top style="thin">
        <color indexed="8"/>
      </top>
      <bottom/>
      <diagonal/>
    </border>
    <border>
      <left style="medium">
        <color indexed="8"/>
      </left>
      <right style="thin">
        <color indexed="64"/>
      </right>
      <top/>
      <bottom/>
      <diagonal/>
    </border>
    <border>
      <left style="thin">
        <color indexed="8"/>
      </left>
      <right style="medium">
        <color indexed="8"/>
      </right>
      <top style="medium">
        <color indexed="64"/>
      </top>
      <bottom/>
      <diagonal/>
    </border>
    <border>
      <left style="thin">
        <color indexed="8"/>
      </left>
      <right style="medium">
        <color indexed="64"/>
      </right>
      <top style="medium">
        <color indexed="64"/>
      </top>
      <bottom/>
      <diagonal/>
    </border>
    <border>
      <left style="thin">
        <color indexed="8"/>
      </left>
      <right style="thin">
        <color indexed="8"/>
      </right>
      <top style="thin">
        <color indexed="8"/>
      </top>
      <bottom/>
      <diagonal/>
    </border>
    <border>
      <left style="medium">
        <color indexed="64"/>
      </left>
      <right/>
      <top/>
      <bottom style="thin">
        <color indexed="8"/>
      </bottom>
      <diagonal/>
    </border>
    <border>
      <left style="medium">
        <color indexed="8"/>
      </left>
      <right/>
      <top/>
      <bottom style="thin">
        <color indexed="8"/>
      </bottom>
      <diagonal/>
    </border>
    <border>
      <left style="medium">
        <color indexed="64"/>
      </left>
      <right style="thin">
        <color indexed="8"/>
      </right>
      <top style="medium">
        <color indexed="64"/>
      </top>
      <bottom/>
      <diagonal/>
    </border>
    <border>
      <left style="medium">
        <color indexed="8"/>
      </left>
      <right style="thin">
        <color indexed="8"/>
      </right>
      <top style="medium">
        <color indexed="64"/>
      </top>
      <bottom/>
      <diagonal/>
    </border>
    <border>
      <left/>
      <right style="thin">
        <color indexed="8"/>
      </right>
      <top style="thin">
        <color indexed="8"/>
      </top>
      <bottom/>
      <diagonal/>
    </border>
    <border>
      <left style="medium">
        <color indexed="8"/>
      </left>
      <right style="thin">
        <color indexed="8"/>
      </right>
      <top style="medium">
        <color indexed="8"/>
      </top>
      <bottom/>
      <diagonal/>
    </border>
    <border>
      <left style="medium">
        <color indexed="8"/>
      </left>
      <right style="thin">
        <color indexed="8"/>
      </right>
      <top/>
      <bottom style="thin">
        <color indexed="8"/>
      </bottom>
      <diagonal/>
    </border>
    <border>
      <left style="medium">
        <color indexed="8"/>
      </left>
      <right/>
      <top style="medium">
        <color indexed="8"/>
      </top>
      <bottom/>
      <diagonal/>
    </border>
    <border>
      <left/>
      <right style="thin">
        <color indexed="8"/>
      </right>
      <top style="thin">
        <color indexed="8"/>
      </top>
      <bottom style="thin">
        <color indexed="8"/>
      </bottom>
      <diagonal/>
    </border>
    <border>
      <left/>
      <right/>
      <top style="medium">
        <color indexed="64"/>
      </top>
      <bottom style="thin">
        <color indexed="8"/>
      </bottom>
      <diagonal/>
    </border>
    <border>
      <left/>
      <right style="medium">
        <color indexed="8"/>
      </right>
      <top style="medium">
        <color indexed="64"/>
      </top>
      <bottom/>
      <diagonal/>
    </border>
    <border>
      <left/>
      <right style="medium">
        <color indexed="8"/>
      </right>
      <top/>
      <bottom style="medium">
        <color indexed="64"/>
      </bottom>
      <diagonal/>
    </border>
    <border>
      <left style="thin">
        <color indexed="8"/>
      </left>
      <right style="medium">
        <color indexed="8"/>
      </right>
      <top style="medium">
        <color indexed="8"/>
      </top>
      <bottom/>
      <diagonal/>
    </border>
    <border>
      <left/>
      <right/>
      <top style="thin">
        <color indexed="8"/>
      </top>
      <bottom style="thin">
        <color indexed="8"/>
      </bottom>
      <diagonal/>
    </border>
    <border>
      <left style="thin">
        <color indexed="8"/>
      </left>
      <right style="thin">
        <color indexed="64"/>
      </right>
      <top style="thin">
        <color indexed="8"/>
      </top>
      <bottom style="thin">
        <color indexed="8"/>
      </bottom>
      <diagonal/>
    </border>
    <border>
      <left style="medium">
        <color indexed="64"/>
      </left>
      <right style="thin">
        <color indexed="8"/>
      </right>
      <top style="thin">
        <color indexed="64"/>
      </top>
      <bottom style="thin">
        <color indexed="64"/>
      </bottom>
      <diagonal/>
    </border>
    <border>
      <left style="medium">
        <color indexed="8"/>
      </left>
      <right style="thin">
        <color indexed="8"/>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8"/>
      </right>
      <top style="thin">
        <color indexed="64"/>
      </top>
      <bottom style="thin">
        <color indexed="64"/>
      </bottom>
      <diagonal/>
    </border>
    <border>
      <left/>
      <right style="medium">
        <color indexed="8"/>
      </right>
      <top style="thin">
        <color indexed="64"/>
      </top>
      <bottom style="thin">
        <color indexed="64"/>
      </bottom>
      <diagonal/>
    </border>
    <border>
      <left style="medium">
        <color indexed="8"/>
      </left>
      <right/>
      <top style="thin">
        <color indexed="64"/>
      </top>
      <bottom style="thin">
        <color indexed="64"/>
      </bottom>
      <diagonal/>
    </border>
    <border>
      <left style="medium">
        <color indexed="64"/>
      </left>
      <right style="thin">
        <color indexed="8"/>
      </right>
      <top/>
      <bottom style="thin">
        <color indexed="64"/>
      </bottom>
      <diagonal/>
    </border>
    <border>
      <left style="medium">
        <color indexed="8"/>
      </left>
      <right style="thin">
        <color indexed="8"/>
      </right>
      <top/>
      <bottom style="thin">
        <color indexed="64"/>
      </bottom>
      <diagonal/>
    </border>
    <border>
      <left/>
      <right/>
      <top/>
      <bottom style="thin">
        <color indexed="64"/>
      </bottom>
      <diagonal/>
    </border>
    <border>
      <left/>
      <right style="medium">
        <color indexed="64"/>
      </right>
      <top/>
      <bottom style="thin">
        <color indexed="64"/>
      </bottom>
      <diagonal/>
    </border>
    <border>
      <left/>
      <right style="medium">
        <color indexed="8"/>
      </right>
      <top/>
      <bottom style="thin">
        <color indexed="64"/>
      </bottom>
      <diagonal/>
    </border>
    <border>
      <left style="thin">
        <color indexed="64"/>
      </left>
      <right style="thin">
        <color indexed="64"/>
      </right>
      <top style="thin">
        <color indexed="8"/>
      </top>
      <bottom style="thin">
        <color indexed="8"/>
      </bottom>
      <diagonal/>
    </border>
    <border>
      <left/>
      <right style="thin">
        <color indexed="64"/>
      </right>
      <top/>
      <bottom style="medium">
        <color indexed="8"/>
      </bottom>
      <diagonal/>
    </border>
    <border>
      <left/>
      <right style="medium">
        <color auto="1"/>
      </right>
      <top/>
      <bottom/>
      <diagonal/>
    </border>
    <border>
      <left/>
      <right/>
      <top style="thin">
        <color indexed="64"/>
      </top>
      <bottom/>
      <diagonal/>
    </border>
  </borders>
  <cellStyleXfs count="47">
    <xf numFmtId="0" fontId="0"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2" borderId="0" applyNumberFormat="0" applyBorder="0" applyAlignment="0" applyProtection="0"/>
    <xf numFmtId="0" fontId="1" fillId="5" borderId="0" applyNumberFormat="0" applyBorder="0" applyAlignment="0" applyProtection="0"/>
    <xf numFmtId="0" fontId="1" fillId="3"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6" borderId="0" applyNumberFormat="0" applyBorder="0" applyAlignment="0" applyProtection="0"/>
    <xf numFmtId="0" fontId="1" fillId="9" borderId="0" applyNumberFormat="0" applyBorder="0" applyAlignment="0" applyProtection="0"/>
    <xf numFmtId="0" fontId="1" fillId="3"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10" borderId="0" applyNumberFormat="0" applyBorder="0" applyAlignment="0" applyProtection="0"/>
    <xf numFmtId="0" fontId="2" fillId="3"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4" fillId="0" borderId="0" applyNumberFormat="0" applyFill="0" applyBorder="0" applyAlignment="0" applyProtection="0"/>
    <xf numFmtId="0" fontId="5" fillId="6" borderId="1" applyNumberFormat="0" applyAlignment="0" applyProtection="0"/>
    <xf numFmtId="0" fontId="3" fillId="8" borderId="0" applyNumberFormat="0" applyBorder="0" applyAlignment="0" applyProtection="0"/>
    <xf numFmtId="0" fontId="28" fillId="4" borderId="2" applyNumberFormat="0" applyAlignment="0" applyProtection="0"/>
    <xf numFmtId="0" fontId="6" fillId="0" borderId="3" applyNumberFormat="0" applyFill="0" applyAlignment="0" applyProtection="0"/>
    <xf numFmtId="0" fontId="9" fillId="15" borderId="0" applyNumberFormat="0" applyBorder="0" applyAlignment="0" applyProtection="0"/>
    <xf numFmtId="0" fontId="14" fillId="2" borderId="4" applyNumberFormat="0" applyAlignment="0" applyProtection="0"/>
    <xf numFmtId="0" fontId="16" fillId="0" borderId="0" applyNumberFormat="0" applyFill="0" applyBorder="0" applyAlignment="0" applyProtection="0"/>
    <xf numFmtId="38" fontId="28" fillId="0" borderId="0" applyFill="0" applyBorder="0" applyAlignment="0" applyProtection="0"/>
    <xf numFmtId="38" fontId="28" fillId="0" borderId="0" applyFill="0" applyBorder="0" applyAlignment="0" applyProtection="0"/>
    <xf numFmtId="0" fontId="11" fillId="0" borderId="5" applyNumberFormat="0" applyFill="0" applyAlignment="0" applyProtection="0"/>
    <xf numFmtId="0" fontId="12" fillId="0" borderId="6" applyNumberFormat="0" applyFill="0" applyAlignment="0" applyProtection="0"/>
    <xf numFmtId="0" fontId="13" fillId="0" borderId="7" applyNumberFormat="0" applyFill="0" applyAlignment="0" applyProtection="0"/>
    <xf numFmtId="0" fontId="13" fillId="0" borderId="0" applyNumberFormat="0" applyFill="0" applyBorder="0" applyAlignment="0" applyProtection="0"/>
    <xf numFmtId="0" fontId="17" fillId="0" borderId="8" applyNumberFormat="0" applyFill="0" applyAlignment="0" applyProtection="0"/>
    <xf numFmtId="0" fontId="8" fillId="2" borderId="9" applyNumberFormat="0" applyAlignment="0" applyProtection="0"/>
    <xf numFmtId="0" fontId="15" fillId="0" borderId="0" applyNumberFormat="0" applyFill="0" applyBorder="0" applyAlignment="0" applyProtection="0"/>
    <xf numFmtId="0" fontId="7" fillId="3" borderId="4" applyNumberFormat="0" applyAlignment="0" applyProtection="0"/>
    <xf numFmtId="0" fontId="28" fillId="0" borderId="0"/>
    <xf numFmtId="0" fontId="28" fillId="0" borderId="0"/>
    <xf numFmtId="0" fontId="10" fillId="16" borderId="0" applyNumberFormat="0" applyBorder="0" applyAlignment="0" applyProtection="0"/>
    <xf numFmtId="9" fontId="28" fillId="0" borderId="0" applyFont="0" applyFill="0" applyBorder="0" applyAlignment="0" applyProtection="0">
      <alignment vertical="center"/>
    </xf>
  </cellStyleXfs>
  <cellXfs count="675">
    <xf numFmtId="0" fontId="0" fillId="0" borderId="0" xfId="0"/>
    <xf numFmtId="0" fontId="18" fillId="0" borderId="0" xfId="0" applyFont="1" applyAlignment="1">
      <alignment vertical="center"/>
    </xf>
    <xf numFmtId="0" fontId="20" fillId="0" borderId="0" xfId="0" applyFont="1" applyAlignment="1">
      <alignment vertical="center"/>
    </xf>
    <xf numFmtId="0" fontId="20" fillId="0" borderId="0" xfId="0" applyFont="1" applyFill="1" applyAlignment="1">
      <alignment horizontal="right" vertical="center"/>
    </xf>
    <xf numFmtId="0" fontId="20" fillId="0" borderId="0" xfId="0" applyFont="1" applyBorder="1" applyAlignment="1">
      <alignment vertical="center"/>
    </xf>
    <xf numFmtId="182" fontId="18" fillId="0" borderId="0" xfId="0" applyNumberFormat="1" applyFont="1" applyAlignment="1">
      <alignment vertical="center"/>
    </xf>
    <xf numFmtId="183" fontId="20" fillId="0" borderId="0" xfId="44" applyNumberFormat="1" applyFont="1" applyFill="1" applyBorder="1" applyAlignment="1">
      <alignment horizontal="right" vertical="center"/>
    </xf>
    <xf numFmtId="185" fontId="18" fillId="0" borderId="0" xfId="0" applyNumberFormat="1" applyFont="1" applyAlignment="1">
      <alignment vertical="center"/>
    </xf>
    <xf numFmtId="0" fontId="0" fillId="0" borderId="0" xfId="0" applyFill="1"/>
    <xf numFmtId="0" fontId="0" fillId="0" borderId="0" xfId="0" applyFill="1" applyBorder="1"/>
    <xf numFmtId="0" fontId="20" fillId="0" borderId="12" xfId="0" applyFont="1" applyFill="1" applyBorder="1" applyAlignment="1">
      <alignment horizontal="center" vertical="center"/>
    </xf>
    <xf numFmtId="188" fontId="20" fillId="0" borderId="13" xfId="0" applyNumberFormat="1" applyFont="1" applyFill="1" applyBorder="1" applyAlignment="1">
      <alignment horizontal="center" vertical="center"/>
    </xf>
    <xf numFmtId="176" fontId="20" fillId="0" borderId="13" xfId="0" applyNumberFormat="1" applyFont="1" applyFill="1" applyBorder="1" applyAlignment="1">
      <alignment horizontal="center" vertical="center"/>
    </xf>
    <xf numFmtId="0" fontId="20" fillId="0" borderId="14" xfId="0" applyFont="1" applyFill="1" applyBorder="1" applyAlignment="1">
      <alignment horizontal="center" vertical="center"/>
    </xf>
    <xf numFmtId="0" fontId="20" fillId="0" borderId="17" xfId="0" applyFont="1" applyFill="1" applyBorder="1" applyAlignment="1">
      <alignment vertical="center"/>
    </xf>
    <xf numFmtId="0" fontId="20" fillId="0" borderId="0" xfId="0" applyFont="1" applyFill="1" applyAlignment="1">
      <alignment vertical="center"/>
    </xf>
    <xf numFmtId="188" fontId="20" fillId="0" borderId="0" xfId="0" applyNumberFormat="1" applyFont="1" applyFill="1" applyAlignment="1">
      <alignment vertical="center"/>
    </xf>
    <xf numFmtId="176" fontId="20" fillId="0" borderId="0" xfId="0" applyNumberFormat="1" applyFont="1" applyFill="1" applyAlignment="1">
      <alignment vertical="center"/>
    </xf>
    <xf numFmtId="180" fontId="21" fillId="0" borderId="0" xfId="0" applyNumberFormat="1" applyFont="1" applyFill="1" applyBorder="1" applyAlignment="1">
      <alignment horizontal="right" vertical="center" shrinkToFit="1"/>
    </xf>
    <xf numFmtId="180" fontId="20" fillId="0" borderId="0" xfId="0" applyNumberFormat="1" applyFont="1" applyFill="1" applyBorder="1" applyAlignment="1">
      <alignment horizontal="right" vertical="center" shrinkToFit="1"/>
    </xf>
    <xf numFmtId="183" fontId="20" fillId="0" borderId="0" xfId="0" applyNumberFormat="1" applyFont="1" applyFill="1" applyBorder="1" applyAlignment="1">
      <alignment horizontal="right" vertical="center" shrinkToFit="1"/>
    </xf>
    <xf numFmtId="190" fontId="20" fillId="0" borderId="0" xfId="0" applyNumberFormat="1" applyFont="1" applyFill="1" applyBorder="1" applyAlignment="1">
      <alignment horizontal="right" vertical="center" shrinkToFit="1"/>
    </xf>
    <xf numFmtId="38" fontId="20" fillId="0" borderId="0" xfId="33" applyFont="1" applyFill="1" applyBorder="1" applyAlignment="1" applyProtection="1">
      <alignment horizontal="right" vertical="center" shrinkToFit="1"/>
    </xf>
    <xf numFmtId="196" fontId="20" fillId="0" borderId="0" xfId="0" applyNumberFormat="1" applyFont="1" applyFill="1" applyBorder="1" applyAlignment="1">
      <alignment horizontal="right" vertical="center" shrinkToFit="1"/>
    </xf>
    <xf numFmtId="183" fontId="20" fillId="0" borderId="0" xfId="0" applyNumberFormat="1" applyFont="1" applyFill="1" applyBorder="1" applyAlignment="1">
      <alignment horizontal="right" vertical="center"/>
    </xf>
    <xf numFmtId="180" fontId="20" fillId="0" borderId="0" xfId="0" applyNumberFormat="1" applyFont="1" applyFill="1" applyBorder="1" applyAlignment="1">
      <alignment horizontal="right" vertical="center"/>
    </xf>
    <xf numFmtId="181" fontId="21" fillId="0" borderId="0" xfId="0" applyNumberFormat="1" applyFont="1" applyFill="1" applyBorder="1" applyAlignment="1">
      <alignment vertical="center"/>
    </xf>
    <xf numFmtId="180" fontId="21" fillId="0" borderId="0" xfId="0" applyNumberFormat="1" applyFont="1" applyFill="1" applyBorder="1" applyAlignment="1">
      <alignment horizontal="right" vertical="center"/>
    </xf>
    <xf numFmtId="0" fontId="20" fillId="0" borderId="0" xfId="0" applyFont="1" applyFill="1"/>
    <xf numFmtId="0" fontId="21" fillId="0" borderId="13" xfId="0" applyFont="1" applyFill="1" applyBorder="1" applyAlignment="1">
      <alignment horizontal="center" vertical="center"/>
    </xf>
    <xf numFmtId="0" fontId="21" fillId="0" borderId="14" xfId="0" applyFont="1" applyFill="1" applyBorder="1" applyAlignment="1">
      <alignment horizontal="center" vertical="center"/>
    </xf>
    <xf numFmtId="177" fontId="20" fillId="0" borderId="0" xfId="0" applyNumberFormat="1" applyFont="1" applyFill="1" applyBorder="1" applyAlignment="1">
      <alignment vertical="center"/>
    </xf>
    <xf numFmtId="181" fontId="0" fillId="0" borderId="0" xfId="0" applyNumberFormat="1" applyFill="1"/>
    <xf numFmtId="184" fontId="20" fillId="0" borderId="0" xfId="0" applyNumberFormat="1" applyFont="1" applyFill="1" applyBorder="1" applyAlignment="1">
      <alignment horizontal="right" vertical="center"/>
    </xf>
    <xf numFmtId="0" fontId="20" fillId="0" borderId="21" xfId="0" applyFont="1" applyFill="1" applyBorder="1" applyAlignment="1">
      <alignment horizontal="justify" vertical="center" indent="1"/>
    </xf>
    <xf numFmtId="180" fontId="20" fillId="0" borderId="21" xfId="0" applyNumberFormat="1" applyFont="1" applyFill="1" applyBorder="1" applyAlignment="1">
      <alignment horizontal="right" vertical="center"/>
    </xf>
    <xf numFmtId="180" fontId="21" fillId="0" borderId="21" xfId="0" applyNumberFormat="1" applyFont="1" applyFill="1" applyBorder="1" applyAlignment="1">
      <alignment horizontal="right" vertical="center"/>
    </xf>
    <xf numFmtId="180" fontId="21" fillId="0" borderId="22" xfId="0" applyNumberFormat="1" applyFont="1" applyFill="1" applyBorder="1" applyAlignment="1">
      <alignment horizontal="right" vertical="center"/>
    </xf>
    <xf numFmtId="0" fontId="20" fillId="0" borderId="18" xfId="0" applyFont="1" applyFill="1" applyBorder="1" applyAlignment="1">
      <alignment horizontal="center" vertical="center"/>
    </xf>
    <xf numFmtId="181" fontId="20" fillId="0" borderId="0" xfId="0" applyNumberFormat="1" applyFont="1" applyFill="1" applyBorder="1" applyAlignment="1">
      <alignment horizontal="right" vertical="center" indent="1"/>
    </xf>
    <xf numFmtId="194" fontId="20" fillId="0" borderId="0" xfId="0" applyNumberFormat="1" applyFont="1" applyFill="1"/>
    <xf numFmtId="190" fontId="20" fillId="0" borderId="0" xfId="0" applyNumberFormat="1" applyFont="1" applyFill="1" applyAlignment="1">
      <alignment vertical="center"/>
    </xf>
    <xf numFmtId="198" fontId="20" fillId="0" borderId="0" xfId="0" applyNumberFormat="1" applyFont="1" applyFill="1" applyAlignment="1">
      <alignment vertical="center"/>
    </xf>
    <xf numFmtId="0" fontId="20" fillId="0" borderId="24" xfId="0" applyFont="1" applyFill="1" applyBorder="1" applyAlignment="1">
      <alignment vertical="center"/>
    </xf>
    <xf numFmtId="0" fontId="20" fillId="0" borderId="25" xfId="0" applyFont="1" applyFill="1" applyBorder="1" applyAlignment="1">
      <alignment horizontal="center" vertical="center"/>
    </xf>
    <xf numFmtId="0" fontId="20" fillId="0" borderId="26" xfId="0" applyFont="1" applyFill="1" applyBorder="1" applyAlignment="1">
      <alignment vertical="center"/>
    </xf>
    <xf numFmtId="183" fontId="20" fillId="0" borderId="0" xfId="0" applyNumberFormat="1" applyFont="1" applyFill="1" applyBorder="1" applyAlignment="1">
      <alignment horizontal="right" vertical="center" indent="2"/>
    </xf>
    <xf numFmtId="183" fontId="20" fillId="0" borderId="0" xfId="33" applyNumberFormat="1" applyFont="1" applyFill="1" applyBorder="1" applyAlignment="1" applyProtection="1">
      <alignment vertical="center" shrinkToFit="1"/>
    </xf>
    <xf numFmtId="198" fontId="20" fillId="0" borderId="0" xfId="0" applyNumberFormat="1" applyFont="1" applyFill="1" applyBorder="1" applyAlignment="1">
      <alignment horizontal="right" vertical="center"/>
    </xf>
    <xf numFmtId="49" fontId="0" fillId="0" borderId="0" xfId="0" applyNumberFormat="1" applyFont="1" applyFill="1"/>
    <xf numFmtId="0" fontId="23" fillId="0" borderId="19" xfId="43" applyFont="1" applyFill="1" applyBorder="1"/>
    <xf numFmtId="0" fontId="23" fillId="0" borderId="19" xfId="43" applyFont="1" applyFill="1" applyBorder="1" applyAlignment="1">
      <alignment horizontal="center"/>
    </xf>
    <xf numFmtId="0" fontId="20" fillId="0" borderId="19" xfId="43" applyFont="1" applyFill="1" applyBorder="1" applyAlignment="1">
      <alignment horizontal="right" vertical="center"/>
    </xf>
    <xf numFmtId="196" fontId="20" fillId="0" borderId="19" xfId="43" applyNumberFormat="1" applyFont="1" applyFill="1" applyBorder="1" applyAlignment="1">
      <alignment vertical="center"/>
    </xf>
    <xf numFmtId="0" fontId="23" fillId="0" borderId="19" xfId="43" applyFont="1" applyFill="1" applyBorder="1" applyAlignment="1">
      <alignment horizontal="right"/>
    </xf>
    <xf numFmtId="202" fontId="20" fillId="0" borderId="0" xfId="0" applyNumberFormat="1" applyFont="1" applyFill="1" applyBorder="1" applyAlignment="1">
      <alignment horizontal="right" vertical="center"/>
    </xf>
    <xf numFmtId="181" fontId="20" fillId="0" borderId="19" xfId="43" applyNumberFormat="1" applyFont="1" applyFill="1" applyBorder="1" applyAlignment="1">
      <alignment vertical="center" shrinkToFit="1"/>
    </xf>
    <xf numFmtId="181" fontId="20" fillId="0" borderId="19" xfId="43" applyNumberFormat="1" applyFont="1" applyFill="1" applyBorder="1" applyAlignment="1">
      <alignment vertical="center"/>
    </xf>
    <xf numFmtId="196" fontId="20" fillId="0" borderId="19" xfId="43" applyNumberFormat="1" applyFont="1" applyFill="1" applyBorder="1" applyAlignment="1">
      <alignment horizontal="center"/>
    </xf>
    <xf numFmtId="196" fontId="20" fillId="0" borderId="19" xfId="43" applyNumberFormat="1" applyFont="1" applyFill="1" applyBorder="1" applyAlignment="1">
      <alignment horizontal="right"/>
    </xf>
    <xf numFmtId="0" fontId="23" fillId="0" borderId="0" xfId="0" applyFont="1" applyFill="1"/>
    <xf numFmtId="202" fontId="21" fillId="0" borderId="0" xfId="0" applyNumberFormat="1" applyFont="1" applyFill="1" applyBorder="1" applyAlignment="1">
      <alignment vertical="center"/>
    </xf>
    <xf numFmtId="0" fontId="27" fillId="0" borderId="0" xfId="0" applyFont="1" applyFill="1" applyBorder="1"/>
    <xf numFmtId="0" fontId="28" fillId="0" borderId="19" xfId="43" applyFill="1" applyBorder="1"/>
    <xf numFmtId="0" fontId="20" fillId="0" borderId="19" xfId="43" applyFont="1" applyFill="1" applyBorder="1" applyAlignment="1">
      <alignment horizontal="center" vertical="center"/>
    </xf>
    <xf numFmtId="0" fontId="20" fillId="0" borderId="19" xfId="43" applyFont="1" applyFill="1" applyBorder="1" applyAlignment="1">
      <alignment vertical="center"/>
    </xf>
    <xf numFmtId="196" fontId="20" fillId="0" borderId="19" xfId="43" applyNumberFormat="1" applyFont="1" applyFill="1" applyBorder="1" applyAlignment="1">
      <alignment horizontal="right" vertical="center"/>
    </xf>
    <xf numFmtId="199" fontId="20" fillId="0" borderId="0" xfId="0" applyNumberFormat="1" applyFont="1" applyFill="1"/>
    <xf numFmtId="0" fontId="0" fillId="0" borderId="19" xfId="43" applyFont="1" applyFill="1" applyBorder="1"/>
    <xf numFmtId="178" fontId="20" fillId="0" borderId="0" xfId="0" applyNumberFormat="1" applyFont="1" applyFill="1" applyBorder="1" applyAlignment="1">
      <alignment horizontal="right" vertical="center"/>
    </xf>
    <xf numFmtId="178" fontId="20" fillId="0" borderId="0" xfId="33" applyNumberFormat="1" applyFont="1" applyFill="1" applyBorder="1" applyAlignment="1" applyProtection="1">
      <alignment horizontal="right" vertical="center"/>
    </xf>
    <xf numFmtId="0" fontId="20" fillId="0" borderId="28" xfId="0" applyFont="1" applyFill="1" applyBorder="1" applyAlignment="1">
      <alignment horizontal="distributed" vertical="center" shrinkToFit="1"/>
    </xf>
    <xf numFmtId="189" fontId="20" fillId="0" borderId="0" xfId="0" applyNumberFormat="1" applyFont="1" applyFill="1" applyAlignment="1">
      <alignment horizontal="right" vertical="center"/>
    </xf>
    <xf numFmtId="0" fontId="18" fillId="0" borderId="0" xfId="0" applyFont="1" applyFill="1" applyAlignment="1">
      <alignment horizontal="right"/>
    </xf>
    <xf numFmtId="0" fontId="24" fillId="0" borderId="28" xfId="0" applyFont="1" applyFill="1" applyBorder="1" applyAlignment="1">
      <alignment horizontal="distributed" vertical="center"/>
    </xf>
    <xf numFmtId="183" fontId="20" fillId="0" borderId="27" xfId="0" applyNumberFormat="1" applyFont="1" applyFill="1" applyBorder="1" applyAlignment="1">
      <alignment horizontal="right" vertical="center" shrinkToFit="1"/>
    </xf>
    <xf numFmtId="190" fontId="20" fillId="0" borderId="27" xfId="0" applyNumberFormat="1" applyFont="1" applyFill="1" applyBorder="1" applyAlignment="1">
      <alignment horizontal="right" vertical="center" shrinkToFit="1"/>
    </xf>
    <xf numFmtId="180" fontId="21" fillId="0" borderId="27" xfId="0" applyNumberFormat="1" applyFont="1" applyFill="1" applyBorder="1" applyAlignment="1">
      <alignment horizontal="right" vertical="center" shrinkToFit="1"/>
    </xf>
    <xf numFmtId="180" fontId="20" fillId="0" borderId="27" xfId="0" applyNumberFormat="1" applyFont="1" applyFill="1" applyBorder="1" applyAlignment="1">
      <alignment horizontal="right" vertical="center" shrinkToFit="1"/>
    </xf>
    <xf numFmtId="180" fontId="20" fillId="0" borderId="29" xfId="0" applyNumberFormat="1" applyFont="1" applyFill="1" applyBorder="1" applyAlignment="1">
      <alignment horizontal="right" vertical="center" shrinkToFit="1"/>
    </xf>
    <xf numFmtId="180" fontId="20" fillId="0" borderId="30" xfId="0" applyNumberFormat="1" applyFont="1" applyFill="1" applyBorder="1" applyAlignment="1">
      <alignment horizontal="right" vertical="center" shrinkToFit="1"/>
    </xf>
    <xf numFmtId="196" fontId="20" fillId="0" borderId="0" xfId="0" applyNumberFormat="1" applyFont="1" applyFill="1" applyBorder="1" applyAlignment="1">
      <alignment horizontal="right" vertical="center"/>
    </xf>
    <xf numFmtId="181" fontId="21" fillId="0" borderId="0" xfId="0" applyNumberFormat="1" applyFont="1" applyFill="1" applyBorder="1" applyAlignment="1">
      <alignment horizontal="right" vertical="center"/>
    </xf>
    <xf numFmtId="181" fontId="20" fillId="0" borderId="0" xfId="0" applyNumberFormat="1" applyFont="1" applyFill="1" applyBorder="1" applyAlignment="1">
      <alignment horizontal="right" vertical="center"/>
    </xf>
    <xf numFmtId="0" fontId="20" fillId="0" borderId="32" xfId="0" applyFont="1" applyFill="1" applyBorder="1" applyAlignment="1">
      <alignment horizontal="center" vertical="center"/>
    </xf>
    <xf numFmtId="0" fontId="20" fillId="0" borderId="27" xfId="0" applyFont="1" applyFill="1" applyBorder="1" applyAlignment="1">
      <alignment horizontal="center" vertical="center"/>
    </xf>
    <xf numFmtId="0" fontId="21" fillId="0" borderId="34" xfId="0" applyFont="1" applyFill="1" applyBorder="1" applyAlignment="1">
      <alignment horizontal="center" vertical="center"/>
    </xf>
    <xf numFmtId="0" fontId="21" fillId="0" borderId="29" xfId="0" applyFont="1" applyFill="1" applyBorder="1" applyAlignment="1">
      <alignment horizontal="center" vertical="center"/>
    </xf>
    <xf numFmtId="177" fontId="20" fillId="0" borderId="27" xfId="0" applyNumberFormat="1" applyFont="1" applyFill="1" applyBorder="1" applyAlignment="1">
      <alignment horizontal="right" vertical="center"/>
    </xf>
    <xf numFmtId="177" fontId="20" fillId="0" borderId="18" xfId="33" applyNumberFormat="1" applyFont="1" applyFill="1" applyBorder="1" applyAlignment="1" applyProtection="1">
      <alignment horizontal="right" vertical="center"/>
    </xf>
    <xf numFmtId="177" fontId="21" fillId="0" borderId="35" xfId="0" applyNumberFormat="1" applyFont="1" applyFill="1" applyBorder="1" applyAlignment="1">
      <alignment horizontal="right" vertical="center"/>
    </xf>
    <xf numFmtId="177" fontId="21" fillId="0" borderId="30" xfId="0" applyNumberFormat="1" applyFont="1" applyFill="1" applyBorder="1" applyAlignment="1">
      <alignment horizontal="right" vertical="center"/>
    </xf>
    <xf numFmtId="0" fontId="20" fillId="0" borderId="31" xfId="0" applyFont="1" applyFill="1" applyBorder="1" applyAlignment="1">
      <alignment horizontal="justify" vertical="center"/>
    </xf>
    <xf numFmtId="0" fontId="20" fillId="0" borderId="36" xfId="0" applyFont="1" applyFill="1" applyBorder="1" applyAlignment="1">
      <alignment horizontal="justify" vertical="center" indent="1"/>
    </xf>
    <xf numFmtId="183" fontId="20" fillId="0" borderId="0" xfId="33" applyNumberFormat="1" applyFont="1" applyFill="1" applyBorder="1" applyAlignment="1" applyProtection="1">
      <alignment horizontal="right" vertical="center"/>
    </xf>
    <xf numFmtId="180" fontId="20" fillId="0" borderId="38" xfId="0" applyNumberFormat="1" applyFont="1" applyFill="1" applyBorder="1" applyAlignment="1">
      <alignment horizontal="right" vertical="center"/>
    </xf>
    <xf numFmtId="0" fontId="20" fillId="0" borderId="15" xfId="0" applyFont="1" applyFill="1" applyBorder="1" applyAlignment="1">
      <alignment vertical="center"/>
    </xf>
    <xf numFmtId="0" fontId="20" fillId="0" borderId="11" xfId="0" applyFont="1" applyFill="1" applyBorder="1" applyAlignment="1">
      <alignment horizontal="center" vertical="center" shrinkToFit="1"/>
    </xf>
    <xf numFmtId="0" fontId="20" fillId="0" borderId="0" xfId="0" applyFont="1" applyFill="1" applyBorder="1" applyAlignment="1">
      <alignment horizontal="distributed" vertical="center" indent="1"/>
    </xf>
    <xf numFmtId="0" fontId="20" fillId="0" borderId="15" xfId="0" applyFont="1" applyFill="1" applyBorder="1" applyAlignment="1">
      <alignment horizontal="distributed"/>
    </xf>
    <xf numFmtId="198" fontId="21" fillId="0" borderId="0" xfId="0" applyNumberFormat="1" applyFont="1" applyFill="1" applyBorder="1" applyAlignment="1">
      <alignment horizontal="right" vertical="center"/>
    </xf>
    <xf numFmtId="177" fontId="20" fillId="0" borderId="18" xfId="0" applyNumberFormat="1" applyFont="1" applyFill="1" applyBorder="1" applyAlignment="1">
      <alignment vertical="center"/>
    </xf>
    <xf numFmtId="177" fontId="20" fillId="0" borderId="27" xfId="0" applyNumberFormat="1" applyFont="1" applyFill="1" applyBorder="1" applyAlignment="1">
      <alignment vertical="center"/>
    </xf>
    <xf numFmtId="177" fontId="21" fillId="0" borderId="18" xfId="0" applyNumberFormat="1" applyFont="1" applyFill="1" applyBorder="1" applyAlignment="1">
      <alignment vertical="center"/>
    </xf>
    <xf numFmtId="177" fontId="21" fillId="0" borderId="0" xfId="0" applyNumberFormat="1" applyFont="1" applyFill="1" applyBorder="1" applyAlignment="1">
      <alignment vertical="center"/>
    </xf>
    <xf numFmtId="177" fontId="21" fillId="0" borderId="27" xfId="0" applyNumberFormat="1" applyFont="1" applyFill="1" applyBorder="1" applyAlignment="1">
      <alignment vertical="center"/>
    </xf>
    <xf numFmtId="201" fontId="20" fillId="0" borderId="0" xfId="33" applyNumberFormat="1" applyFont="1" applyFill="1" applyBorder="1" applyAlignment="1" applyProtection="1">
      <alignment horizontal="right" vertical="center" shrinkToFit="1"/>
    </xf>
    <xf numFmtId="195" fontId="21" fillId="0" borderId="0" xfId="33" applyNumberFormat="1" applyFont="1" applyFill="1" applyBorder="1" applyAlignment="1" applyProtection="1">
      <alignment horizontal="right" vertical="center" shrinkToFit="1"/>
    </xf>
    <xf numFmtId="177" fontId="21" fillId="0" borderId="0" xfId="33" applyNumberFormat="1" applyFont="1" applyFill="1" applyBorder="1" applyAlignment="1" applyProtection="1">
      <alignment horizontal="right" vertical="center" shrinkToFit="1"/>
    </xf>
    <xf numFmtId="181" fontId="20" fillId="0" borderId="18" xfId="33" applyNumberFormat="1" applyFont="1" applyFill="1" applyBorder="1" applyAlignment="1" applyProtection="1">
      <alignment horizontal="right" vertical="center"/>
    </xf>
    <xf numFmtId="181" fontId="20" fillId="0" borderId="0" xfId="33" applyNumberFormat="1" applyFont="1" applyFill="1" applyBorder="1" applyAlignment="1" applyProtection="1">
      <alignment horizontal="right" vertical="center"/>
    </xf>
    <xf numFmtId="0" fontId="20" fillId="0" borderId="28" xfId="0" applyFont="1" applyFill="1" applyBorder="1" applyAlignment="1">
      <alignment horizontal="right" vertical="center"/>
    </xf>
    <xf numFmtId="180" fontId="20" fillId="0" borderId="21" xfId="0" applyNumberFormat="1" applyFont="1" applyFill="1" applyBorder="1" applyAlignment="1">
      <alignment vertical="center"/>
    </xf>
    <xf numFmtId="188" fontId="20" fillId="0" borderId="21" xfId="0" applyNumberFormat="1" applyFont="1" applyFill="1" applyBorder="1" applyAlignment="1">
      <alignment vertical="center"/>
    </xf>
    <xf numFmtId="190" fontId="20" fillId="0" borderId="21" xfId="0" applyNumberFormat="1" applyFont="1" applyFill="1" applyBorder="1" applyAlignment="1">
      <alignment vertical="center"/>
    </xf>
    <xf numFmtId="188" fontId="20" fillId="0" borderId="0" xfId="0" applyNumberFormat="1" applyFont="1" applyFill="1" applyBorder="1" applyAlignment="1">
      <alignment vertical="center"/>
    </xf>
    <xf numFmtId="176" fontId="20" fillId="0" borderId="0" xfId="0" applyNumberFormat="1" applyFont="1" applyFill="1" applyBorder="1" applyAlignment="1">
      <alignment vertical="center"/>
    </xf>
    <xf numFmtId="0" fontId="20" fillId="0" borderId="16" xfId="0" applyFont="1" applyFill="1" applyBorder="1" applyAlignment="1">
      <alignment vertical="center"/>
    </xf>
    <xf numFmtId="190" fontId="20" fillId="0" borderId="22" xfId="0" applyNumberFormat="1" applyFont="1" applyFill="1" applyBorder="1" applyAlignment="1">
      <alignment horizontal="right" vertical="center"/>
    </xf>
    <xf numFmtId="181" fontId="20" fillId="0" borderId="40" xfId="0" applyNumberFormat="1" applyFont="1" applyFill="1" applyBorder="1" applyAlignment="1">
      <alignment horizontal="right" vertical="center"/>
    </xf>
    <xf numFmtId="181" fontId="21" fillId="0" borderId="10" xfId="0" applyNumberFormat="1" applyFont="1" applyFill="1" applyBorder="1" applyAlignment="1">
      <alignment horizontal="right" vertical="center"/>
    </xf>
    <xf numFmtId="0" fontId="20" fillId="0" borderId="10" xfId="0" applyFont="1" applyFill="1" applyBorder="1" applyAlignment="1">
      <alignment horizontal="right" vertical="center"/>
    </xf>
    <xf numFmtId="184" fontId="20" fillId="0" borderId="0" xfId="33" applyNumberFormat="1" applyFont="1" applyFill="1" applyBorder="1" applyAlignment="1" applyProtection="1">
      <alignment horizontal="right" vertical="center"/>
    </xf>
    <xf numFmtId="198" fontId="21" fillId="0" borderId="10" xfId="0" applyNumberFormat="1" applyFont="1" applyFill="1" applyBorder="1" applyAlignment="1">
      <alignment horizontal="right" vertical="center"/>
    </xf>
    <xf numFmtId="198" fontId="20" fillId="0" borderId="40" xfId="0" applyNumberFormat="1" applyFont="1" applyFill="1" applyBorder="1" applyAlignment="1">
      <alignment horizontal="right" vertical="center"/>
    </xf>
    <xf numFmtId="187" fontId="20" fillId="0" borderId="0" xfId="0" applyNumberFormat="1" applyFont="1" applyFill="1" applyBorder="1" applyAlignment="1">
      <alignment horizontal="right" vertical="center"/>
    </xf>
    <xf numFmtId="178" fontId="20" fillId="0" borderId="0" xfId="0" applyNumberFormat="1" applyFont="1" applyFill="1" applyBorder="1" applyAlignment="1">
      <alignment horizontal="right" vertical="center" indent="1"/>
    </xf>
    <xf numFmtId="189" fontId="20" fillId="0" borderId="0" xfId="0" applyNumberFormat="1" applyFont="1" applyFill="1" applyBorder="1" applyAlignment="1">
      <alignment vertical="center"/>
    </xf>
    <xf numFmtId="178" fontId="20" fillId="0" borderId="0" xfId="0" applyNumberFormat="1" applyFont="1" applyFill="1" applyBorder="1" applyAlignment="1">
      <alignment vertical="center"/>
    </xf>
    <xf numFmtId="176" fontId="18" fillId="0" borderId="0" xfId="0" applyNumberFormat="1" applyFont="1" applyFill="1" applyAlignment="1">
      <alignment vertical="center"/>
    </xf>
    <xf numFmtId="176" fontId="20" fillId="0" borderId="29" xfId="0" applyNumberFormat="1" applyFont="1" applyFill="1" applyBorder="1" applyAlignment="1">
      <alignment horizontal="right" vertical="center"/>
    </xf>
    <xf numFmtId="176" fontId="20" fillId="0" borderId="0" xfId="0" applyNumberFormat="1" applyFont="1" applyFill="1" applyBorder="1" applyAlignment="1">
      <alignment horizontal="right" vertical="center"/>
    </xf>
    <xf numFmtId="180" fontId="21" fillId="0" borderId="0" xfId="44" applyNumberFormat="1" applyFont="1" applyFill="1" applyBorder="1" applyAlignment="1">
      <alignment horizontal="right" vertical="center"/>
    </xf>
    <xf numFmtId="0" fontId="20" fillId="0" borderId="41" xfId="0" applyFont="1" applyFill="1" applyBorder="1" applyAlignment="1">
      <alignment horizontal="center" vertical="center"/>
    </xf>
    <xf numFmtId="180" fontId="20" fillId="0" borderId="29" xfId="0" applyNumberFormat="1" applyFont="1" applyFill="1" applyBorder="1" applyAlignment="1">
      <alignment horizontal="right" vertical="center"/>
    </xf>
    <xf numFmtId="180" fontId="20" fillId="0" borderId="30" xfId="0" applyNumberFormat="1" applyFont="1" applyFill="1" applyBorder="1" applyAlignment="1">
      <alignment horizontal="right" vertical="center" indent="1"/>
    </xf>
    <xf numFmtId="197" fontId="20" fillId="0" borderId="27" xfId="0" applyNumberFormat="1" applyFont="1" applyFill="1" applyBorder="1" applyAlignment="1">
      <alignment horizontal="right" vertical="center"/>
    </xf>
    <xf numFmtId="180" fontId="20" fillId="0" borderId="27" xfId="0" applyNumberFormat="1" applyFont="1" applyFill="1" applyBorder="1" applyAlignment="1">
      <alignment horizontal="right" vertical="center"/>
    </xf>
    <xf numFmtId="180" fontId="21" fillId="0" borderId="27" xfId="0" applyNumberFormat="1" applyFont="1" applyFill="1" applyBorder="1" applyAlignment="1">
      <alignment horizontal="right" vertical="center"/>
    </xf>
    <xf numFmtId="0" fontId="20" fillId="0" borderId="31" xfId="0" applyFont="1" applyFill="1" applyBorder="1" applyAlignment="1">
      <alignment vertical="center"/>
    </xf>
    <xf numFmtId="177" fontId="20" fillId="0" borderId="40" xfId="0" applyNumberFormat="1" applyFont="1" applyFill="1" applyBorder="1" applyAlignment="1">
      <alignment vertical="center"/>
    </xf>
    <xf numFmtId="0" fontId="20" fillId="0" borderId="42" xfId="0" applyFont="1" applyFill="1" applyBorder="1" applyAlignment="1">
      <alignment horizontal="center" vertical="center"/>
    </xf>
    <xf numFmtId="183" fontId="20" fillId="0" borderId="0" xfId="33" applyNumberFormat="1" applyFont="1" applyFill="1" applyBorder="1" applyAlignment="1" applyProtection="1">
      <alignment vertical="center"/>
    </xf>
    <xf numFmtId="177" fontId="21" fillId="0" borderId="0" xfId="0" applyNumberFormat="1" applyFont="1" applyFill="1" applyBorder="1" applyAlignment="1">
      <alignment horizontal="right" vertical="center"/>
    </xf>
    <xf numFmtId="183" fontId="20" fillId="0" borderId="13" xfId="33" applyNumberFormat="1" applyFont="1" applyFill="1" applyBorder="1" applyAlignment="1" applyProtection="1">
      <alignment horizontal="right" vertical="center"/>
    </xf>
    <xf numFmtId="0" fontId="20" fillId="0" borderId="43" xfId="0" applyFont="1" applyFill="1" applyBorder="1" applyAlignment="1">
      <alignment horizontal="center" vertical="center"/>
    </xf>
    <xf numFmtId="201" fontId="20" fillId="0" borderId="40" xfId="33" applyNumberFormat="1" applyFont="1" applyFill="1" applyBorder="1" applyAlignment="1" applyProtection="1">
      <alignment horizontal="right" vertical="center" shrinkToFit="1"/>
    </xf>
    <xf numFmtId="178" fontId="20" fillId="0" borderId="40" xfId="0" applyNumberFormat="1" applyFont="1" applyFill="1" applyBorder="1" applyAlignment="1">
      <alignment horizontal="right" vertical="center"/>
    </xf>
    <xf numFmtId="181" fontId="20" fillId="0" borderId="40" xfId="0" applyNumberFormat="1" applyFont="1" applyFill="1" applyBorder="1" applyAlignment="1">
      <alignment horizontal="right" vertical="center" indent="1"/>
    </xf>
    <xf numFmtId="183" fontId="20" fillId="0" borderId="40" xfId="33" applyNumberFormat="1" applyFont="1" applyFill="1" applyBorder="1" applyAlignment="1" applyProtection="1">
      <alignment horizontal="right" vertical="center"/>
    </xf>
    <xf numFmtId="183" fontId="20" fillId="0" borderId="18" xfId="33" applyNumberFormat="1" applyFont="1" applyFill="1" applyBorder="1" applyAlignment="1" applyProtection="1">
      <alignment vertical="center" shrinkToFit="1"/>
    </xf>
    <xf numFmtId="177" fontId="20" fillId="0" borderId="0" xfId="33" applyNumberFormat="1" applyFont="1" applyFill="1" applyBorder="1" applyAlignment="1" applyProtection="1">
      <alignment vertical="center"/>
    </xf>
    <xf numFmtId="192" fontId="20" fillId="0" borderId="0" xfId="0" applyNumberFormat="1" applyFont="1" applyFill="1" applyBorder="1" applyAlignment="1">
      <alignment horizontal="right" vertical="center"/>
    </xf>
    <xf numFmtId="192" fontId="21" fillId="0" borderId="0" xfId="0" applyNumberFormat="1" applyFont="1" applyFill="1" applyBorder="1" applyAlignment="1">
      <alignment horizontal="right" vertical="center"/>
    </xf>
    <xf numFmtId="180" fontId="20" fillId="0" borderId="0" xfId="44" applyNumberFormat="1" applyFont="1" applyFill="1" applyBorder="1" applyAlignment="1">
      <alignment horizontal="right" vertical="center" shrinkToFit="1"/>
    </xf>
    <xf numFmtId="0" fontId="30" fillId="0" borderId="0" xfId="0" applyFont="1" applyFill="1" applyAlignment="1">
      <alignment horizontal="right" vertical="center"/>
    </xf>
    <xf numFmtId="0" fontId="23" fillId="0" borderId="19" xfId="0" applyFont="1" applyFill="1" applyBorder="1" applyAlignment="1">
      <alignment horizontal="right" vertical="center"/>
    </xf>
    <xf numFmtId="178" fontId="20" fillId="0" borderId="19" xfId="43" applyNumberFormat="1" applyFont="1" applyFill="1" applyBorder="1" applyAlignment="1">
      <alignment vertical="center"/>
    </xf>
    <xf numFmtId="178" fontId="20" fillId="0" borderId="19" xfId="43" applyNumberFormat="1" applyFont="1" applyFill="1" applyBorder="1" applyAlignment="1">
      <alignment vertical="top"/>
    </xf>
    <xf numFmtId="178" fontId="20" fillId="0" borderId="19" xfId="0" applyNumberFormat="1" applyFont="1" applyFill="1" applyBorder="1" applyAlignment="1">
      <alignment horizontal="right" vertical="center"/>
    </xf>
    <xf numFmtId="0" fontId="18" fillId="0" borderId="0" xfId="0" applyFont="1" applyFill="1" applyAlignment="1">
      <alignment vertical="center"/>
    </xf>
    <xf numFmtId="177" fontId="18" fillId="0" borderId="0" xfId="0" applyNumberFormat="1" applyFont="1" applyFill="1" applyAlignment="1">
      <alignment vertical="center"/>
    </xf>
    <xf numFmtId="0" fontId="18" fillId="0" borderId="33" xfId="0" applyFont="1" applyFill="1" applyBorder="1" applyAlignment="1">
      <alignment vertical="center"/>
    </xf>
    <xf numFmtId="0" fontId="30" fillId="0" borderId="11" xfId="0" applyFont="1" applyFill="1" applyBorder="1" applyAlignment="1">
      <alignment horizontal="center" vertical="center"/>
    </xf>
    <xf numFmtId="176" fontId="20" fillId="0" borderId="11" xfId="0" applyNumberFormat="1" applyFont="1" applyFill="1" applyBorder="1" applyAlignment="1">
      <alignment horizontal="center" vertical="center"/>
    </xf>
    <xf numFmtId="0" fontId="20" fillId="0" borderId="33" xfId="0" applyFont="1" applyFill="1" applyBorder="1" applyAlignment="1">
      <alignment vertical="center"/>
    </xf>
    <xf numFmtId="0" fontId="18" fillId="0" borderId="34" xfId="0" applyFont="1" applyFill="1" applyBorder="1" applyAlignment="1">
      <alignment vertical="center"/>
    </xf>
    <xf numFmtId="0" fontId="20" fillId="0" borderId="49" xfId="0" applyFont="1" applyFill="1" applyBorder="1" applyAlignment="1">
      <alignment vertical="center"/>
    </xf>
    <xf numFmtId="186" fontId="20" fillId="0" borderId="29" xfId="0" applyNumberFormat="1" applyFont="1" applyFill="1" applyBorder="1" applyAlignment="1">
      <alignment horizontal="right" vertical="center"/>
    </xf>
    <xf numFmtId="0" fontId="18" fillId="0" borderId="29" xfId="0" applyFont="1" applyFill="1" applyBorder="1" applyAlignment="1">
      <alignment horizontal="right" vertical="center"/>
    </xf>
    <xf numFmtId="187" fontId="20" fillId="0" borderId="29" xfId="0" applyNumberFormat="1" applyFont="1" applyFill="1" applyBorder="1" applyAlignment="1">
      <alignment horizontal="right" vertical="center"/>
    </xf>
    <xf numFmtId="177" fontId="20" fillId="0" borderId="29" xfId="0" applyNumberFormat="1" applyFont="1" applyFill="1" applyBorder="1" applyAlignment="1">
      <alignment horizontal="right" vertical="center"/>
    </xf>
    <xf numFmtId="177" fontId="20" fillId="0" borderId="30" xfId="0" applyNumberFormat="1" applyFont="1" applyFill="1" applyBorder="1" applyAlignment="1">
      <alignment horizontal="right" vertical="center" indent="1"/>
    </xf>
    <xf numFmtId="186" fontId="20" fillId="0" borderId="0" xfId="0" applyNumberFormat="1" applyFont="1" applyFill="1" applyBorder="1" applyAlignment="1">
      <alignment horizontal="right" vertical="center"/>
    </xf>
    <xf numFmtId="0" fontId="18" fillId="0" borderId="0" xfId="0" applyFont="1" applyFill="1"/>
    <xf numFmtId="0" fontId="18" fillId="0" borderId="50" xfId="0" applyFont="1" applyFill="1" applyBorder="1"/>
    <xf numFmtId="0" fontId="20" fillId="0" borderId="51" xfId="0" applyFont="1" applyFill="1" applyBorder="1" applyAlignment="1">
      <alignment horizontal="center" vertical="center"/>
    </xf>
    <xf numFmtId="0" fontId="20" fillId="0" borderId="23" xfId="0" applyFont="1" applyFill="1" applyBorder="1" applyAlignment="1">
      <alignment horizontal="center" vertical="center"/>
    </xf>
    <xf numFmtId="0" fontId="30" fillId="0" borderId="12" xfId="0" applyFont="1" applyFill="1" applyBorder="1" applyAlignment="1">
      <alignment horizontal="center" vertical="center"/>
    </xf>
    <xf numFmtId="0" fontId="30" fillId="0" borderId="52" xfId="0" applyFont="1" applyFill="1" applyBorder="1" applyAlignment="1">
      <alignment horizontal="center" vertical="center"/>
    </xf>
    <xf numFmtId="0" fontId="20" fillId="0" borderId="53" xfId="0" applyFont="1" applyFill="1" applyBorder="1" applyAlignment="1">
      <alignment horizontal="center" vertical="center"/>
    </xf>
    <xf numFmtId="0" fontId="21" fillId="0" borderId="0" xfId="0" applyFont="1" applyFill="1" applyBorder="1" applyAlignment="1">
      <alignment vertical="center"/>
    </xf>
    <xf numFmtId="0" fontId="22" fillId="0" borderId="0" xfId="0" applyFont="1" applyFill="1"/>
    <xf numFmtId="0" fontId="18" fillId="0" borderId="15" xfId="0" applyFont="1" applyFill="1" applyBorder="1"/>
    <xf numFmtId="0" fontId="20" fillId="0" borderId="28" xfId="0" applyFont="1" applyFill="1" applyBorder="1" applyAlignment="1">
      <alignment vertical="center"/>
    </xf>
    <xf numFmtId="0" fontId="18" fillId="0" borderId="16" xfId="0" applyFont="1" applyFill="1" applyBorder="1"/>
    <xf numFmtId="0" fontId="18" fillId="0" borderId="17" xfId="0" applyFont="1" applyFill="1" applyBorder="1"/>
    <xf numFmtId="205" fontId="20" fillId="0" borderId="21" xfId="0" applyNumberFormat="1" applyFont="1" applyFill="1" applyBorder="1" applyAlignment="1">
      <alignment horizontal="right" vertical="center"/>
    </xf>
    <xf numFmtId="0" fontId="20" fillId="0" borderId="55" xfId="0" applyFont="1" applyFill="1" applyBorder="1" applyAlignment="1">
      <alignment horizontal="center" vertical="center"/>
    </xf>
    <xf numFmtId="0" fontId="20" fillId="0" borderId="56" xfId="0" applyFont="1" applyFill="1" applyBorder="1" applyAlignment="1">
      <alignment horizontal="center" vertical="center"/>
    </xf>
    <xf numFmtId="0" fontId="30" fillId="0" borderId="57" xfId="0" applyFont="1" applyFill="1" applyBorder="1" applyAlignment="1">
      <alignment horizontal="center" vertical="center"/>
    </xf>
    <xf numFmtId="0" fontId="20" fillId="0" borderId="29" xfId="0" applyFont="1" applyFill="1" applyBorder="1" applyAlignment="1">
      <alignment vertical="center"/>
    </xf>
    <xf numFmtId="180" fontId="20" fillId="0" borderId="30" xfId="0" applyNumberFormat="1" applyFont="1" applyFill="1" applyBorder="1" applyAlignment="1">
      <alignment horizontal="right" vertical="center"/>
    </xf>
    <xf numFmtId="0" fontId="20" fillId="0" borderId="57" xfId="0" applyFont="1" applyFill="1" applyBorder="1" applyAlignment="1">
      <alignment horizontal="center" vertical="center"/>
    </xf>
    <xf numFmtId="0" fontId="21" fillId="0" borderId="41" xfId="0" applyFont="1" applyFill="1" applyBorder="1" applyAlignment="1">
      <alignment horizontal="center" vertical="center"/>
    </xf>
    <xf numFmtId="207" fontId="20" fillId="0" borderId="0" xfId="44" applyNumberFormat="1" applyFont="1" applyFill="1" applyBorder="1" applyAlignment="1">
      <alignment horizontal="right" vertical="center"/>
    </xf>
    <xf numFmtId="0" fontId="20" fillId="0" borderId="34" xfId="0" applyFont="1" applyFill="1" applyBorder="1" applyAlignment="1">
      <alignment vertical="center"/>
    </xf>
    <xf numFmtId="0" fontId="20" fillId="0" borderId="58" xfId="0" applyFont="1" applyFill="1" applyBorder="1" applyAlignment="1">
      <alignment horizontal="justify" vertical="center"/>
    </xf>
    <xf numFmtId="0" fontId="20" fillId="0" borderId="55" xfId="0" applyFont="1" applyFill="1" applyBorder="1" applyAlignment="1">
      <alignment vertical="center"/>
    </xf>
    <xf numFmtId="0" fontId="20" fillId="0" borderId="56" xfId="0" applyFont="1" applyFill="1" applyBorder="1" applyAlignment="1">
      <alignment vertical="center"/>
    </xf>
    <xf numFmtId="0" fontId="20" fillId="0" borderId="59" xfId="0" applyFont="1" applyFill="1" applyBorder="1" applyAlignment="1">
      <alignment vertical="center"/>
    </xf>
    <xf numFmtId="0" fontId="20" fillId="0" borderId="60" xfId="0" applyFont="1" applyFill="1" applyBorder="1" applyAlignment="1">
      <alignment vertical="center"/>
    </xf>
    <xf numFmtId="0" fontId="20" fillId="0" borderId="32" xfId="0" applyFont="1" applyFill="1" applyBorder="1" applyAlignment="1">
      <alignment horizontal="center" vertical="center" shrinkToFit="1"/>
    </xf>
    <xf numFmtId="0" fontId="20" fillId="0" borderId="61" xfId="0" applyFont="1" applyFill="1" applyBorder="1" applyAlignment="1">
      <alignment vertical="center"/>
    </xf>
    <xf numFmtId="0" fontId="20" fillId="0" borderId="13" xfId="0" applyFont="1" applyFill="1" applyBorder="1" applyAlignment="1">
      <alignment vertical="center" shrinkToFit="1"/>
    </xf>
    <xf numFmtId="0" fontId="20" fillId="0" borderId="41" xfId="0" applyFont="1" applyFill="1" applyBorder="1" applyAlignment="1">
      <alignment vertical="center" shrinkToFit="1"/>
    </xf>
    <xf numFmtId="38" fontId="20" fillId="0" borderId="0" xfId="0" applyNumberFormat="1" applyFont="1" applyFill="1" applyAlignment="1">
      <alignment vertical="center"/>
    </xf>
    <xf numFmtId="3" fontId="20" fillId="0" borderId="0" xfId="0" applyNumberFormat="1" applyFont="1" applyFill="1" applyAlignment="1">
      <alignment vertical="center"/>
    </xf>
    <xf numFmtId="196" fontId="20" fillId="0" borderId="0" xfId="0" applyNumberFormat="1" applyFont="1" applyFill="1" applyAlignment="1">
      <alignment vertical="center"/>
    </xf>
    <xf numFmtId="0" fontId="20" fillId="0" borderId="34" xfId="0" applyFont="1" applyFill="1" applyBorder="1" applyAlignment="1">
      <alignment vertical="top"/>
    </xf>
    <xf numFmtId="0" fontId="25" fillId="0" borderId="58" xfId="0" applyFont="1" applyFill="1" applyBorder="1" applyAlignment="1">
      <alignment horizontal="center" vertical="center"/>
    </xf>
    <xf numFmtId="0" fontId="20" fillId="0" borderId="0" xfId="0" applyFont="1" applyFill="1" applyAlignment="1">
      <alignment vertical="top"/>
    </xf>
    <xf numFmtId="190" fontId="20" fillId="0" borderId="0" xfId="0" applyNumberFormat="1" applyFont="1" applyFill="1" applyBorder="1" applyAlignment="1">
      <alignment vertical="center"/>
    </xf>
    <xf numFmtId="0" fontId="20" fillId="0" borderId="31" xfId="0" applyFont="1" applyFill="1" applyBorder="1" applyAlignment="1">
      <alignment horizontal="distributed" vertical="center" shrinkToFit="1"/>
    </xf>
    <xf numFmtId="0" fontId="20" fillId="0" borderId="58" xfId="0" applyFont="1" applyFill="1" applyBorder="1" applyAlignment="1">
      <alignment vertical="center"/>
    </xf>
    <xf numFmtId="195" fontId="21" fillId="0" borderId="0" xfId="33" applyNumberFormat="1" applyFont="1" applyFill="1" applyBorder="1" applyAlignment="1" applyProtection="1">
      <alignment horizontal="right" vertical="center"/>
    </xf>
    <xf numFmtId="177" fontId="21" fillId="0" borderId="10" xfId="0" applyNumberFormat="1" applyFont="1" applyFill="1" applyBorder="1" applyAlignment="1">
      <alignment horizontal="right" vertical="center"/>
    </xf>
    <xf numFmtId="187" fontId="21" fillId="0" borderId="0" xfId="0" applyNumberFormat="1" applyFont="1" applyFill="1" applyBorder="1" applyAlignment="1">
      <alignment horizontal="right" vertical="center"/>
    </xf>
    <xf numFmtId="187" fontId="21" fillId="0" borderId="10" xfId="0" applyNumberFormat="1" applyFont="1" applyFill="1" applyBorder="1" applyAlignment="1">
      <alignment horizontal="right" vertical="center"/>
    </xf>
    <xf numFmtId="209" fontId="20" fillId="0" borderId="0" xfId="0" applyNumberFormat="1" applyFont="1" applyFill="1" applyAlignment="1">
      <alignment vertical="center"/>
    </xf>
    <xf numFmtId="209" fontId="20" fillId="0" borderId="0" xfId="0" applyNumberFormat="1" applyFont="1" applyFill="1" applyAlignment="1">
      <alignment horizontal="right" vertical="center"/>
    </xf>
    <xf numFmtId="0" fontId="20" fillId="0" borderId="0" xfId="0" applyFont="1" applyFill="1" applyAlignment="1">
      <alignment horizontal="left"/>
    </xf>
    <xf numFmtId="0" fontId="20" fillId="0" borderId="42" xfId="0" applyFont="1" applyFill="1" applyBorder="1" applyAlignment="1">
      <alignment horizontal="center" vertical="center" shrinkToFit="1"/>
    </xf>
    <xf numFmtId="0" fontId="20" fillId="0" borderId="0" xfId="0" applyFont="1" applyFill="1" applyBorder="1" applyAlignment="1">
      <alignment horizontal="left" vertical="top" indent="1"/>
    </xf>
    <xf numFmtId="0" fontId="20" fillId="0" borderId="65" xfId="0" applyFont="1" applyFill="1" applyBorder="1" applyAlignment="1">
      <alignment horizontal="center" vertical="center" shrinkToFit="1"/>
    </xf>
    <xf numFmtId="200" fontId="20" fillId="0" borderId="0" xfId="0" applyNumberFormat="1" applyFont="1" applyFill="1" applyBorder="1" applyAlignment="1">
      <alignment horizontal="right" vertical="center"/>
    </xf>
    <xf numFmtId="200" fontId="20" fillId="0" borderId="27" xfId="0" applyNumberFormat="1" applyFont="1" applyFill="1" applyBorder="1" applyAlignment="1">
      <alignment horizontal="right" vertical="center"/>
    </xf>
    <xf numFmtId="0" fontId="20" fillId="0" borderId="66" xfId="0" applyFont="1" applyFill="1" applyBorder="1" applyAlignment="1">
      <alignment horizontal="center" vertical="center" shrinkToFit="1"/>
    </xf>
    <xf numFmtId="183" fontId="20" fillId="0" borderId="18" xfId="0" applyNumberFormat="1" applyFont="1" applyFill="1" applyBorder="1" applyAlignment="1">
      <alignment vertical="center"/>
    </xf>
    <xf numFmtId="183" fontId="20" fillId="0" borderId="0" xfId="0" applyNumberFormat="1" applyFont="1" applyFill="1" applyBorder="1" applyAlignment="1">
      <alignment vertical="center"/>
    </xf>
    <xf numFmtId="181" fontId="20" fillId="0" borderId="0" xfId="0" applyNumberFormat="1" applyFont="1" applyFill="1" applyBorder="1" applyAlignment="1">
      <alignment vertical="center"/>
    </xf>
    <xf numFmtId="0" fontId="20" fillId="0" borderId="0" xfId="0" applyFont="1" applyFill="1" applyAlignment="1">
      <alignment horizontal="center"/>
    </xf>
    <xf numFmtId="0" fontId="20" fillId="0" borderId="0" xfId="0" applyFont="1" applyFill="1" applyBorder="1" applyAlignment="1">
      <alignment vertical="center" wrapText="1"/>
    </xf>
    <xf numFmtId="0" fontId="20" fillId="0" borderId="19" xfId="0" applyFont="1" applyFill="1" applyBorder="1" applyAlignment="1">
      <alignment horizontal="centerContinuous" vertical="center" shrinkToFit="1"/>
    </xf>
    <xf numFmtId="0" fontId="20" fillId="0" borderId="45" xfId="0" applyFont="1" applyFill="1" applyBorder="1" applyAlignment="1">
      <alignment horizontal="center" vertical="center"/>
    </xf>
    <xf numFmtId="195" fontId="20" fillId="0" borderId="0" xfId="33" applyNumberFormat="1" applyFont="1" applyFill="1" applyBorder="1" applyAlignment="1" applyProtection="1">
      <alignment horizontal="right" vertical="center"/>
    </xf>
    <xf numFmtId="43" fontId="20" fillId="0" borderId="0" xfId="0" applyNumberFormat="1" applyFont="1" applyFill="1" applyAlignment="1">
      <alignment vertical="center"/>
    </xf>
    <xf numFmtId="0" fontId="24" fillId="0" borderId="19" xfId="43" applyFont="1" applyFill="1" applyBorder="1" applyAlignment="1">
      <alignment horizontal="right" vertical="center"/>
    </xf>
    <xf numFmtId="209" fontId="20" fillId="0" borderId="21" xfId="0" applyNumberFormat="1" applyFont="1" applyFill="1" applyBorder="1" applyAlignment="1">
      <alignment vertical="center"/>
    </xf>
    <xf numFmtId="0" fontId="18" fillId="0" borderId="54" xfId="0" applyFont="1" applyFill="1" applyBorder="1"/>
    <xf numFmtId="0" fontId="18" fillId="0" borderId="33" xfId="0" applyFont="1" applyFill="1" applyBorder="1"/>
    <xf numFmtId="0" fontId="18" fillId="0" borderId="28" xfId="0" applyFont="1" applyFill="1" applyBorder="1"/>
    <xf numFmtId="0" fontId="18" fillId="0" borderId="34" xfId="0" applyFont="1" applyFill="1" applyBorder="1"/>
    <xf numFmtId="0" fontId="20" fillId="0" borderId="0" xfId="0" applyFont="1" applyFill="1" applyAlignment="1">
      <alignment horizontal="right"/>
    </xf>
    <xf numFmtId="38" fontId="18" fillId="0" borderId="0" xfId="0" applyNumberFormat="1" applyFont="1" applyFill="1" applyAlignment="1">
      <alignment vertical="center"/>
    </xf>
    <xf numFmtId="0" fontId="18" fillId="0" borderId="33" xfId="0" applyFont="1" applyFill="1" applyBorder="1" applyAlignment="1">
      <alignment horizontal="distributed" vertical="center"/>
    </xf>
    <xf numFmtId="0" fontId="18" fillId="0" borderId="0" xfId="0" applyFont="1" applyFill="1" applyBorder="1" applyAlignment="1">
      <alignment horizontal="distributed" vertical="center"/>
    </xf>
    <xf numFmtId="190" fontId="18" fillId="0" borderId="0" xfId="0" applyNumberFormat="1" applyFont="1" applyFill="1"/>
    <xf numFmtId="0" fontId="18" fillId="0" borderId="29" xfId="0" applyFont="1" applyFill="1" applyBorder="1"/>
    <xf numFmtId="0" fontId="18" fillId="0" borderId="0" xfId="0" applyFont="1" applyFill="1" applyAlignment="1">
      <alignment horizontal="left"/>
    </xf>
    <xf numFmtId="0" fontId="18" fillId="0" borderId="0" xfId="0" applyFont="1" applyFill="1" applyBorder="1"/>
    <xf numFmtId="181" fontId="18" fillId="0" borderId="0" xfId="0" applyNumberFormat="1" applyFont="1" applyFill="1"/>
    <xf numFmtId="0" fontId="18" fillId="0" borderId="21" xfId="0" applyFont="1" applyFill="1" applyBorder="1"/>
    <xf numFmtId="0" fontId="18" fillId="0" borderId="13" xfId="0" applyFont="1" applyFill="1" applyBorder="1"/>
    <xf numFmtId="0" fontId="18" fillId="0" borderId="29" xfId="0" applyFont="1" applyFill="1" applyBorder="1" applyAlignment="1">
      <alignment horizontal="center"/>
    </xf>
    <xf numFmtId="177" fontId="18" fillId="0" borderId="29" xfId="0" applyNumberFormat="1" applyFont="1" applyFill="1" applyBorder="1" applyAlignment="1">
      <alignment horizontal="right"/>
    </xf>
    <xf numFmtId="0" fontId="18" fillId="0" borderId="0" xfId="0" applyFont="1" applyFill="1" applyAlignment="1">
      <alignment vertical="top"/>
    </xf>
    <xf numFmtId="0" fontId="18" fillId="0" borderId="0" xfId="0" applyFont="1" applyFill="1" applyAlignment="1">
      <alignment horizontal="right" vertical="center"/>
    </xf>
    <xf numFmtId="181" fontId="18" fillId="0" borderId="0" xfId="0" applyNumberFormat="1" applyFont="1" applyFill="1" applyBorder="1" applyAlignment="1">
      <alignment horizontal="right" vertical="center"/>
    </xf>
    <xf numFmtId="198" fontId="18" fillId="0" borderId="0" xfId="0" applyNumberFormat="1" applyFont="1" applyFill="1" applyBorder="1" applyAlignment="1">
      <alignment horizontal="right" vertical="center"/>
    </xf>
    <xf numFmtId="178" fontId="18" fillId="0" borderId="0" xfId="0" applyNumberFormat="1" applyFont="1" applyFill="1" applyBorder="1" applyAlignment="1">
      <alignment horizontal="right" vertical="top"/>
    </xf>
    <xf numFmtId="178" fontId="18" fillId="0" borderId="10" xfId="0" applyNumberFormat="1" applyFont="1" applyFill="1" applyBorder="1" applyAlignment="1">
      <alignment horizontal="right" vertical="top"/>
    </xf>
    <xf numFmtId="178" fontId="21" fillId="0" borderId="106" xfId="0" applyNumberFormat="1" applyFont="1" applyFill="1" applyBorder="1" applyAlignment="1">
      <alignment horizontal="right" vertical="center"/>
    </xf>
    <xf numFmtId="178" fontId="21" fillId="0" borderId="106" xfId="33" applyNumberFormat="1" applyFont="1" applyFill="1" applyBorder="1" applyAlignment="1" applyProtection="1">
      <alignment horizontal="right" vertical="center"/>
    </xf>
    <xf numFmtId="189" fontId="21" fillId="0" borderId="106" xfId="0" applyNumberFormat="1" applyFont="1" applyFill="1" applyBorder="1" applyAlignment="1">
      <alignment horizontal="right" vertical="center"/>
    </xf>
    <xf numFmtId="178" fontId="20" fillId="0" borderId="0" xfId="0" applyNumberFormat="1" applyFont="1" applyFill="1" applyAlignment="1">
      <alignment vertical="center"/>
    </xf>
    <xf numFmtId="0" fontId="20" fillId="0" borderId="0" xfId="0" applyFont="1" applyFill="1" applyAlignment="1">
      <alignment horizontal="left" vertical="center"/>
    </xf>
    <xf numFmtId="189" fontId="20" fillId="0" borderId="0" xfId="0" applyNumberFormat="1" applyFont="1" applyFill="1" applyBorder="1" applyAlignment="1">
      <alignment horizontal="right" vertical="center"/>
    </xf>
    <xf numFmtId="0" fontId="20" fillId="0" borderId="0" xfId="0" applyFont="1" applyFill="1" applyBorder="1" applyAlignment="1">
      <alignment horizontal="left" vertical="center" wrapText="1"/>
    </xf>
    <xf numFmtId="0" fontId="20" fillId="0" borderId="0" xfId="0" applyFont="1" applyFill="1" applyBorder="1" applyAlignment="1">
      <alignment vertical="center"/>
    </xf>
    <xf numFmtId="189" fontId="20" fillId="0" borderId="27" xfId="0" applyNumberFormat="1" applyFont="1" applyFill="1" applyBorder="1" applyAlignment="1">
      <alignment horizontal="right" vertical="center"/>
    </xf>
    <xf numFmtId="0" fontId="20" fillId="0" borderId="40" xfId="0" applyFont="1" applyFill="1" applyBorder="1" applyAlignment="1">
      <alignment horizontal="right" vertical="center"/>
    </xf>
    <xf numFmtId="0" fontId="20" fillId="0" borderId="19" xfId="0" applyFont="1" applyFill="1" applyBorder="1" applyAlignment="1">
      <alignment horizontal="center" vertical="center"/>
    </xf>
    <xf numFmtId="0" fontId="21" fillId="0" borderId="31" xfId="0" applyFont="1" applyFill="1" applyBorder="1" applyAlignment="1">
      <alignment horizontal="distributed" vertical="center"/>
    </xf>
    <xf numFmtId="0" fontId="20" fillId="0" borderId="31" xfId="0" applyFont="1" applyFill="1" applyBorder="1" applyAlignment="1">
      <alignment horizontal="distributed" vertical="center"/>
    </xf>
    <xf numFmtId="0" fontId="20" fillId="0" borderId="33" xfId="0" applyFont="1" applyFill="1" applyBorder="1" applyAlignment="1">
      <alignment horizontal="center" vertical="center"/>
    </xf>
    <xf numFmtId="177" fontId="20" fillId="0" borderId="0" xfId="33" applyNumberFormat="1" applyFont="1" applyFill="1" applyBorder="1" applyAlignment="1" applyProtection="1">
      <alignment horizontal="right" vertical="center"/>
    </xf>
    <xf numFmtId="177" fontId="20" fillId="0" borderId="0" xfId="0" applyNumberFormat="1" applyFont="1" applyFill="1" applyBorder="1" applyAlignment="1">
      <alignment horizontal="right" vertical="center"/>
    </xf>
    <xf numFmtId="0" fontId="20" fillId="0" borderId="13" xfId="0" applyFont="1" applyFill="1" applyBorder="1" applyAlignment="1">
      <alignment horizontal="center" vertical="center"/>
    </xf>
    <xf numFmtId="0" fontId="20" fillId="0" borderId="28" xfId="0" applyFont="1" applyFill="1" applyBorder="1" applyAlignment="1">
      <alignment horizontal="distributed" vertical="center"/>
    </xf>
    <xf numFmtId="189" fontId="20" fillId="0" borderId="10" xfId="0" applyNumberFormat="1" applyFont="1" applyFill="1" applyBorder="1" applyAlignment="1">
      <alignment horizontal="right" vertical="center"/>
    </xf>
    <xf numFmtId="0" fontId="20" fillId="0" borderId="47" xfId="0" applyFont="1" applyFill="1" applyBorder="1" applyAlignment="1">
      <alignment horizontal="center" vertical="center"/>
    </xf>
    <xf numFmtId="0" fontId="20" fillId="0" borderId="48" xfId="0" applyFont="1" applyFill="1" applyBorder="1" applyAlignment="1">
      <alignment horizontal="center" vertical="center"/>
    </xf>
    <xf numFmtId="0" fontId="20" fillId="0" borderId="11" xfId="0" applyFont="1" applyFill="1" applyBorder="1" applyAlignment="1">
      <alignment horizontal="center" vertical="center"/>
    </xf>
    <xf numFmtId="177" fontId="21" fillId="0" borderId="29" xfId="0" applyNumberFormat="1" applyFont="1" applyFill="1" applyBorder="1" applyAlignment="1">
      <alignment horizontal="right" vertical="center"/>
    </xf>
    <xf numFmtId="189" fontId="20" fillId="0" borderId="10" xfId="0" applyNumberFormat="1" applyFont="1" applyFill="1" applyBorder="1" applyAlignment="1">
      <alignment vertical="center"/>
    </xf>
    <xf numFmtId="0" fontId="20" fillId="0" borderId="0" xfId="0" applyFont="1" applyFill="1" applyBorder="1" applyAlignment="1">
      <alignment horizontal="right" vertical="center"/>
    </xf>
    <xf numFmtId="0" fontId="25" fillId="0" borderId="56" xfId="0" applyFont="1" applyFill="1" applyBorder="1" applyAlignment="1">
      <alignment vertical="center"/>
    </xf>
    <xf numFmtId="0" fontId="20" fillId="0" borderId="0" xfId="0" applyFont="1" applyFill="1" applyBorder="1"/>
    <xf numFmtId="0" fontId="20" fillId="0" borderId="0" xfId="0" applyFont="1" applyFill="1" applyAlignment="1">
      <alignment horizontal="left" vertical="top" indent="1"/>
    </xf>
    <xf numFmtId="189" fontId="20" fillId="0" borderId="0" xfId="0" applyNumberFormat="1" applyFont="1" applyFill="1" applyBorder="1" applyAlignment="1">
      <alignment horizontal="right" vertical="center"/>
    </xf>
    <xf numFmtId="0" fontId="20" fillId="0" borderId="0" xfId="0" applyFont="1" applyFill="1" applyBorder="1" applyAlignment="1">
      <alignment vertical="center"/>
    </xf>
    <xf numFmtId="194" fontId="20" fillId="0" borderId="0" xfId="0" applyNumberFormat="1" applyFont="1" applyFill="1" applyBorder="1" applyAlignment="1">
      <alignment horizontal="right" vertical="center"/>
    </xf>
    <xf numFmtId="0" fontId="20" fillId="0" borderId="0" xfId="0" applyFont="1" applyFill="1" applyBorder="1" applyAlignment="1">
      <alignment horizontal="right" vertical="center"/>
    </xf>
    <xf numFmtId="193" fontId="20" fillId="0" borderId="0" xfId="0" applyNumberFormat="1" applyFont="1" applyFill="1" applyBorder="1" applyAlignment="1">
      <alignment horizontal="right" vertical="center"/>
    </xf>
    <xf numFmtId="0" fontId="20" fillId="0" borderId="31" xfId="0" applyFont="1" applyFill="1" applyBorder="1" applyAlignment="1">
      <alignment horizontal="distributed" vertical="center"/>
    </xf>
    <xf numFmtId="0" fontId="20" fillId="0" borderId="13" xfId="0" applyFont="1" applyFill="1" applyBorder="1" applyAlignment="1">
      <alignment horizontal="center" vertical="center"/>
    </xf>
    <xf numFmtId="0" fontId="20" fillId="0" borderId="28" xfId="0" applyFont="1" applyFill="1" applyBorder="1" applyAlignment="1">
      <alignment horizontal="distributed" vertical="center"/>
    </xf>
    <xf numFmtId="0" fontId="20" fillId="0" borderId="11" xfId="0" applyFont="1" applyFill="1" applyBorder="1" applyAlignment="1">
      <alignment horizontal="center" vertical="center"/>
    </xf>
    <xf numFmtId="0" fontId="20" fillId="0" borderId="29" xfId="0" applyFont="1" applyFill="1" applyBorder="1" applyAlignment="1">
      <alignment horizontal="right" vertical="center"/>
    </xf>
    <xf numFmtId="38" fontId="20" fillId="0" borderId="19" xfId="34" applyFont="1" applyFill="1" applyBorder="1" applyAlignment="1" applyProtection="1"/>
    <xf numFmtId="178" fontId="21" fillId="0" borderId="114" xfId="0" applyNumberFormat="1" applyFont="1" applyFill="1" applyBorder="1" applyAlignment="1">
      <alignment horizontal="right" vertical="center"/>
    </xf>
    <xf numFmtId="189" fontId="21" fillId="0" borderId="114" xfId="0" applyNumberFormat="1" applyFont="1" applyFill="1" applyBorder="1" applyAlignment="1">
      <alignment horizontal="right" vertical="center"/>
    </xf>
    <xf numFmtId="189" fontId="20" fillId="0" borderId="0" xfId="0" applyNumberFormat="1" applyFont="1" applyFill="1" applyBorder="1" applyAlignment="1">
      <alignment horizontal="right" vertical="center"/>
    </xf>
    <xf numFmtId="180" fontId="20" fillId="0" borderId="0" xfId="44" applyNumberFormat="1" applyFont="1" applyFill="1" applyBorder="1" applyAlignment="1">
      <alignment horizontal="right" vertical="center"/>
    </xf>
    <xf numFmtId="194" fontId="20" fillId="0" borderId="0" xfId="0" applyNumberFormat="1" applyFont="1" applyFill="1" applyBorder="1" applyAlignment="1">
      <alignment horizontal="right" vertical="center"/>
    </xf>
    <xf numFmtId="193" fontId="20" fillId="0" borderId="0" xfId="0" applyNumberFormat="1" applyFont="1" applyFill="1" applyBorder="1" applyAlignment="1">
      <alignment horizontal="right" vertical="center"/>
    </xf>
    <xf numFmtId="177" fontId="20" fillId="0" borderId="0" xfId="0" applyNumberFormat="1" applyFont="1" applyFill="1" applyBorder="1" applyAlignment="1">
      <alignment horizontal="right" vertical="center"/>
    </xf>
    <xf numFmtId="0" fontId="20" fillId="0" borderId="13" xfId="0" applyFont="1" applyFill="1" applyBorder="1" applyAlignment="1">
      <alignment horizontal="center" vertical="center"/>
    </xf>
    <xf numFmtId="0" fontId="20" fillId="0" borderId="11" xfId="0" applyFont="1" applyFill="1" applyBorder="1" applyAlignment="1">
      <alignment horizontal="center" vertical="center"/>
    </xf>
    <xf numFmtId="189" fontId="20" fillId="0" borderId="0" xfId="0" applyNumberFormat="1" applyFont="1" applyFill="1" applyBorder="1" applyAlignment="1">
      <alignment horizontal="right" vertical="center"/>
    </xf>
    <xf numFmtId="189" fontId="20" fillId="0" borderId="27" xfId="0" applyNumberFormat="1" applyFont="1" applyFill="1" applyBorder="1" applyAlignment="1">
      <alignment horizontal="right" vertical="center"/>
    </xf>
    <xf numFmtId="177" fontId="20" fillId="0" borderId="0" xfId="33" applyNumberFormat="1" applyFont="1" applyFill="1" applyBorder="1" applyAlignment="1" applyProtection="1">
      <alignment horizontal="right" vertical="center"/>
    </xf>
    <xf numFmtId="177" fontId="20" fillId="0" borderId="0" xfId="0" applyNumberFormat="1" applyFont="1" applyFill="1" applyBorder="1" applyAlignment="1">
      <alignment horizontal="right" vertical="center"/>
    </xf>
    <xf numFmtId="189" fontId="20" fillId="0" borderId="10" xfId="0" applyNumberFormat="1" applyFont="1" applyFill="1" applyBorder="1" applyAlignment="1">
      <alignment horizontal="right" vertical="center"/>
    </xf>
    <xf numFmtId="209" fontId="20" fillId="0" borderId="22" xfId="0" applyNumberFormat="1" applyFont="1" applyFill="1" applyBorder="1" applyAlignment="1">
      <alignment vertical="center"/>
    </xf>
    <xf numFmtId="181" fontId="31" fillId="0" borderId="18" xfId="33" applyNumberFormat="1" applyFont="1" applyFill="1" applyBorder="1" applyAlignment="1" applyProtection="1">
      <alignment horizontal="right" vertical="center"/>
    </xf>
    <xf numFmtId="181" fontId="34" fillId="0" borderId="0" xfId="0" applyNumberFormat="1" applyFont="1" applyFill="1" applyBorder="1" applyAlignment="1">
      <alignment horizontal="right" vertical="center"/>
    </xf>
    <xf numFmtId="181" fontId="31" fillId="0" borderId="0" xfId="33" applyNumberFormat="1" applyFont="1" applyFill="1" applyBorder="1" applyAlignment="1" applyProtection="1">
      <alignment horizontal="right" vertical="center"/>
    </xf>
    <xf numFmtId="217" fontId="20" fillId="0" borderId="0" xfId="0" applyNumberFormat="1" applyFont="1" applyFill="1" applyBorder="1" applyAlignment="1">
      <alignment horizontal="right" vertical="center"/>
    </xf>
    <xf numFmtId="216" fontId="20" fillId="0" borderId="18" xfId="33" applyNumberFormat="1" applyFont="1" applyFill="1" applyBorder="1" applyAlignment="1" applyProtection="1">
      <alignment horizontal="right" vertical="center"/>
    </xf>
    <xf numFmtId="216" fontId="20" fillId="0" borderId="0" xfId="33" applyNumberFormat="1" applyFont="1" applyFill="1" applyBorder="1" applyAlignment="1" applyProtection="1">
      <alignment horizontal="right" vertical="center"/>
    </xf>
    <xf numFmtId="181" fontId="21" fillId="0" borderId="64" xfId="33" applyNumberFormat="1" applyFont="1" applyFill="1" applyBorder="1" applyAlignment="1" applyProtection="1">
      <alignment horizontal="right" vertical="center"/>
    </xf>
    <xf numFmtId="181" fontId="21" fillId="0" borderId="21" xfId="0" applyNumberFormat="1" applyFont="1" applyFill="1" applyBorder="1" applyAlignment="1">
      <alignment horizontal="right" vertical="center"/>
    </xf>
    <xf numFmtId="181" fontId="21" fillId="0" borderId="21" xfId="33" applyNumberFormat="1" applyFont="1" applyFill="1" applyBorder="1" applyAlignment="1" applyProtection="1">
      <alignment horizontal="right" vertical="center"/>
    </xf>
    <xf numFmtId="198" fontId="21" fillId="0" borderId="21" xfId="0" applyNumberFormat="1" applyFont="1" applyFill="1" applyBorder="1" applyAlignment="1">
      <alignment horizontal="right" vertical="center"/>
    </xf>
    <xf numFmtId="178" fontId="21" fillId="0" borderId="21" xfId="0" applyNumberFormat="1" applyFont="1" applyFill="1" applyBorder="1" applyAlignment="1">
      <alignment horizontal="right" vertical="center"/>
    </xf>
    <xf numFmtId="0" fontId="21" fillId="0" borderId="46" xfId="0" applyFont="1" applyFill="1" applyBorder="1" applyAlignment="1">
      <alignment horizontal="center" vertical="center"/>
    </xf>
    <xf numFmtId="177" fontId="21" fillId="0" borderId="35" xfId="0" applyNumberFormat="1" applyFont="1" applyFill="1" applyBorder="1" applyAlignment="1">
      <alignment vertical="center"/>
    </xf>
    <xf numFmtId="177" fontId="21" fillId="0" borderId="29" xfId="0" applyNumberFormat="1" applyFont="1" applyFill="1" applyBorder="1" applyAlignment="1">
      <alignment vertical="center"/>
    </xf>
    <xf numFmtId="183" fontId="21" fillId="0" borderId="29" xfId="33" applyNumberFormat="1" applyFont="1" applyFill="1" applyBorder="1" applyAlignment="1" applyProtection="1">
      <alignment horizontal="right" vertical="center"/>
    </xf>
    <xf numFmtId="178" fontId="21" fillId="0" borderId="29" xfId="0" applyNumberFormat="1" applyFont="1" applyFill="1" applyBorder="1" applyAlignment="1">
      <alignment horizontal="right" vertical="center"/>
    </xf>
    <xf numFmtId="178" fontId="21" fillId="0" borderId="29" xfId="33" applyNumberFormat="1" applyFont="1" applyFill="1" applyBorder="1" applyAlignment="1" applyProtection="1">
      <alignment horizontal="right" vertical="center"/>
    </xf>
    <xf numFmtId="0" fontId="21" fillId="0" borderId="44" xfId="0" applyFont="1" applyFill="1" applyBorder="1" applyAlignment="1">
      <alignment horizontal="center" vertical="center"/>
    </xf>
    <xf numFmtId="195" fontId="21" fillId="0" borderId="29" xfId="33" applyNumberFormat="1" applyFont="1" applyFill="1" applyBorder="1" applyAlignment="1" applyProtection="1">
      <alignment horizontal="right" vertical="center"/>
    </xf>
    <xf numFmtId="0" fontId="20" fillId="0" borderId="0" xfId="0" applyFont="1" applyFill="1" applyBorder="1" applyAlignment="1">
      <alignment horizontal="right" vertical="center"/>
    </xf>
    <xf numFmtId="0" fontId="20" fillId="0" borderId="19" xfId="0" applyFont="1" applyFill="1" applyBorder="1" applyAlignment="1">
      <alignment horizontal="center" vertical="center"/>
    </xf>
    <xf numFmtId="0" fontId="20" fillId="0" borderId="31" xfId="0" applyFont="1" applyFill="1" applyBorder="1" applyAlignment="1">
      <alignment horizontal="distributed" vertical="center"/>
    </xf>
    <xf numFmtId="0" fontId="20" fillId="0" borderId="33" xfId="0" applyFont="1" applyFill="1" applyBorder="1" applyAlignment="1">
      <alignment horizontal="center" vertical="center"/>
    </xf>
    <xf numFmtId="177" fontId="20" fillId="0" borderId="0" xfId="0" applyNumberFormat="1" applyFont="1" applyFill="1" applyBorder="1" applyAlignment="1">
      <alignment horizontal="right" vertical="center"/>
    </xf>
    <xf numFmtId="0" fontId="20" fillId="0" borderId="0" xfId="0" applyFont="1" applyFill="1" applyBorder="1" applyAlignment="1">
      <alignment horizontal="center" vertical="center"/>
    </xf>
    <xf numFmtId="177" fontId="20" fillId="0" borderId="0" xfId="33" applyNumberFormat="1" applyFont="1" applyFill="1" applyBorder="1" applyAlignment="1" applyProtection="1">
      <alignment horizontal="right" vertical="center"/>
    </xf>
    <xf numFmtId="0" fontId="20" fillId="0" borderId="20" xfId="0" applyFont="1" applyFill="1" applyBorder="1" applyAlignment="1">
      <alignment horizontal="center" vertical="center"/>
    </xf>
    <xf numFmtId="0" fontId="20" fillId="0" borderId="13" xfId="0" applyFont="1" applyFill="1" applyBorder="1" applyAlignment="1">
      <alignment horizontal="center" vertical="center"/>
    </xf>
    <xf numFmtId="0" fontId="20" fillId="0" borderId="37" xfId="0" applyFont="1" applyFill="1" applyBorder="1" applyAlignment="1">
      <alignment horizontal="center" vertical="center"/>
    </xf>
    <xf numFmtId="195" fontId="20" fillId="0" borderId="0" xfId="33" applyNumberFormat="1" applyFont="1" applyFill="1" applyBorder="1" applyAlignment="1" applyProtection="1">
      <alignment horizontal="right" vertical="center"/>
    </xf>
    <xf numFmtId="178" fontId="20" fillId="0" borderId="10" xfId="0" applyNumberFormat="1" applyFont="1" applyFill="1" applyBorder="1" applyAlignment="1">
      <alignment horizontal="right" vertical="center"/>
    </xf>
    <xf numFmtId="0" fontId="20" fillId="0" borderId="11" xfId="0" applyFont="1" applyFill="1" applyBorder="1" applyAlignment="1">
      <alignment horizontal="center" vertical="center"/>
    </xf>
    <xf numFmtId="0" fontId="20" fillId="0" borderId="19" xfId="0" applyFont="1" applyFill="1" applyBorder="1" applyAlignment="1">
      <alignment horizontal="center" vertical="center"/>
    </xf>
    <xf numFmtId="0" fontId="20" fillId="0" borderId="11" xfId="0" applyFont="1" applyFill="1" applyBorder="1" applyAlignment="1">
      <alignment horizontal="center" vertical="center"/>
    </xf>
    <xf numFmtId="0" fontId="20" fillId="0" borderId="39" xfId="0" applyFont="1" applyFill="1" applyBorder="1" applyAlignment="1">
      <alignment horizontal="center" vertical="center"/>
    </xf>
    <xf numFmtId="181" fontId="21" fillId="0" borderId="0" xfId="33" applyNumberFormat="1" applyFont="1" applyFill="1" applyBorder="1" applyAlignment="1" applyProtection="1">
      <alignment horizontal="right" vertical="center"/>
    </xf>
    <xf numFmtId="177" fontId="21" fillId="0" borderId="18" xfId="33" applyNumberFormat="1" applyFont="1" applyFill="1" applyBorder="1" applyAlignment="1" applyProtection="1">
      <alignment horizontal="right" vertical="center"/>
    </xf>
    <xf numFmtId="177" fontId="21" fillId="0" borderId="0" xfId="33" applyNumberFormat="1" applyFont="1" applyFill="1" applyBorder="1" applyAlignment="1" applyProtection="1">
      <alignment horizontal="right" vertical="center"/>
    </xf>
    <xf numFmtId="177" fontId="21" fillId="0" borderId="27" xfId="0" applyNumberFormat="1" applyFont="1" applyFill="1" applyBorder="1" applyAlignment="1">
      <alignment horizontal="right" vertical="center"/>
    </xf>
    <xf numFmtId="177" fontId="21" fillId="0" borderId="30" xfId="0" applyNumberFormat="1" applyFont="1" applyFill="1" applyBorder="1" applyAlignment="1">
      <alignment vertical="center"/>
    </xf>
    <xf numFmtId="183" fontId="21" fillId="0" borderId="64" xfId="33" applyNumberFormat="1" applyFont="1" applyFill="1" applyBorder="1" applyAlignment="1" applyProtection="1">
      <alignment vertical="center" shrinkToFit="1"/>
    </xf>
    <xf numFmtId="183" fontId="21" fillId="0" borderId="21" xfId="33" applyNumberFormat="1" applyFont="1" applyFill="1" applyBorder="1" applyAlignment="1" applyProtection="1">
      <alignment vertical="center" shrinkToFit="1"/>
    </xf>
    <xf numFmtId="183" fontId="21" fillId="0" borderId="21" xfId="33" applyNumberFormat="1" applyFont="1" applyFill="1" applyBorder="1" applyAlignment="1" applyProtection="1">
      <alignment vertical="center"/>
    </xf>
    <xf numFmtId="178" fontId="21" fillId="0" borderId="21" xfId="0" applyNumberFormat="1" applyFont="1" applyFill="1" applyBorder="1" applyAlignment="1">
      <alignment vertical="center"/>
    </xf>
    <xf numFmtId="189" fontId="21" fillId="0" borderId="21" xfId="0" applyNumberFormat="1" applyFont="1" applyFill="1" applyBorder="1" applyAlignment="1">
      <alignment vertical="center"/>
    </xf>
    <xf numFmtId="0" fontId="20" fillId="0" borderId="19" xfId="0" applyFont="1" applyFill="1" applyBorder="1" applyAlignment="1">
      <alignment horizontal="center" vertical="center" shrinkToFit="1"/>
    </xf>
    <xf numFmtId="0" fontId="20" fillId="0" borderId="62" xfId="0" applyFont="1" applyFill="1" applyBorder="1" applyAlignment="1">
      <alignment horizontal="center" vertical="center" shrinkToFit="1"/>
    </xf>
    <xf numFmtId="208" fontId="21" fillId="0" borderId="13" xfId="0" applyNumberFormat="1" applyFont="1" applyFill="1" applyBorder="1" applyAlignment="1">
      <alignment horizontal="center" vertical="center"/>
    </xf>
    <xf numFmtId="208" fontId="21" fillId="0" borderId="13" xfId="0" applyNumberFormat="1" applyFont="1" applyFill="1" applyBorder="1" applyAlignment="1">
      <alignment horizontal="right" vertical="center"/>
    </xf>
    <xf numFmtId="209" fontId="21" fillId="0" borderId="0" xfId="0" applyNumberFormat="1" applyFont="1" applyFill="1" applyBorder="1" applyAlignment="1">
      <alignment horizontal="right" vertical="center"/>
    </xf>
    <xf numFmtId="209" fontId="21" fillId="0" borderId="13" xfId="0" applyNumberFormat="1" applyFont="1" applyFill="1" applyBorder="1" applyAlignment="1">
      <alignment horizontal="right" vertical="center"/>
    </xf>
    <xf numFmtId="209" fontId="21" fillId="0" borderId="14" xfId="46" applyNumberFormat="1" applyFont="1" applyFill="1" applyBorder="1" applyAlignment="1">
      <alignment horizontal="right" vertical="center"/>
    </xf>
    <xf numFmtId="208" fontId="20" fillId="0" borderId="0" xfId="0" applyNumberFormat="1" applyFont="1" applyFill="1" applyBorder="1" applyAlignment="1">
      <alignment horizontal="center" vertical="center"/>
    </xf>
    <xf numFmtId="208" fontId="20" fillId="0" borderId="0" xfId="0" applyNumberFormat="1" applyFont="1" applyFill="1" applyBorder="1" applyAlignment="1">
      <alignment horizontal="right" vertical="center"/>
    </xf>
    <xf numFmtId="213" fontId="20" fillId="0" borderId="0" xfId="0" applyNumberFormat="1" applyFont="1" applyFill="1" applyBorder="1" applyAlignment="1">
      <alignment horizontal="right" vertical="center"/>
    </xf>
    <xf numFmtId="209" fontId="20" fillId="0" borderId="0" xfId="0" applyNumberFormat="1" applyFont="1" applyFill="1" applyBorder="1" applyAlignment="1">
      <alignment horizontal="right" vertical="center"/>
    </xf>
    <xf numFmtId="209" fontId="20" fillId="0" borderId="10" xfId="0" applyNumberFormat="1" applyFont="1" applyFill="1" applyBorder="1" applyAlignment="1">
      <alignment horizontal="right" vertical="center"/>
    </xf>
    <xf numFmtId="208" fontId="21" fillId="0" borderId="0" xfId="0" applyNumberFormat="1" applyFont="1" applyFill="1" applyBorder="1" applyAlignment="1">
      <alignment horizontal="right" vertical="center"/>
    </xf>
    <xf numFmtId="209" fontId="21" fillId="0" borderId="10" xfId="0" applyNumberFormat="1" applyFont="1" applyFill="1" applyBorder="1" applyAlignment="1">
      <alignment horizontal="right" vertical="center"/>
    </xf>
    <xf numFmtId="208" fontId="20" fillId="0" borderId="0" xfId="33" applyNumberFormat="1" applyFont="1" applyFill="1" applyBorder="1" applyAlignment="1" applyProtection="1">
      <alignment horizontal="center" vertical="center"/>
    </xf>
    <xf numFmtId="209" fontId="20" fillId="0" borderId="27" xfId="0" applyNumberFormat="1" applyFont="1" applyFill="1" applyBorder="1" applyAlignment="1">
      <alignment horizontal="right" vertical="center"/>
    </xf>
    <xf numFmtId="208" fontId="21" fillId="0" borderId="0" xfId="0" applyNumberFormat="1" applyFont="1" applyFill="1" applyBorder="1" applyAlignment="1">
      <alignment horizontal="center" vertical="center"/>
    </xf>
    <xf numFmtId="209" fontId="21" fillId="0" borderId="119" xfId="0" applyNumberFormat="1" applyFont="1" applyFill="1" applyBorder="1" applyAlignment="1">
      <alignment horizontal="right" vertical="center"/>
    </xf>
    <xf numFmtId="208" fontId="31" fillId="0" borderId="0" xfId="33" applyNumberFormat="1" applyFont="1" applyFill="1" applyBorder="1" applyAlignment="1" applyProtection="1">
      <alignment horizontal="center" vertical="center" shrinkToFit="1"/>
    </xf>
    <xf numFmtId="208" fontId="31" fillId="0" borderId="0" xfId="0" applyNumberFormat="1" applyFont="1" applyFill="1" applyBorder="1" applyAlignment="1">
      <alignment horizontal="right" vertical="center"/>
    </xf>
    <xf numFmtId="213" fontId="31" fillId="0" borderId="0" xfId="0" applyNumberFormat="1" applyFont="1" applyFill="1" applyBorder="1" applyAlignment="1">
      <alignment horizontal="right" vertical="center"/>
    </xf>
    <xf numFmtId="209" fontId="31" fillId="0" borderId="0" xfId="0" applyNumberFormat="1" applyFont="1" applyFill="1" applyBorder="1" applyAlignment="1">
      <alignment horizontal="right" vertical="center"/>
    </xf>
    <xf numFmtId="209" fontId="33" fillId="0" borderId="27" xfId="0" applyNumberFormat="1" applyFont="1" applyFill="1" applyBorder="1" applyAlignment="1">
      <alignment horizontal="right" vertical="center"/>
    </xf>
    <xf numFmtId="208" fontId="21" fillId="0" borderId="29" xfId="0" applyNumberFormat="1" applyFont="1" applyFill="1" applyBorder="1" applyAlignment="1">
      <alignment horizontal="right" vertical="center"/>
    </xf>
    <xf numFmtId="209" fontId="21" fillId="0" borderId="29" xfId="0" applyNumberFormat="1" applyFont="1" applyFill="1" applyBorder="1" applyAlignment="1">
      <alignment horizontal="right" vertical="center"/>
    </xf>
    <xf numFmtId="209" fontId="21" fillId="0" borderId="30" xfId="0" applyNumberFormat="1" applyFont="1" applyFill="1" applyBorder="1" applyAlignment="1">
      <alignment horizontal="right" vertical="center"/>
    </xf>
    <xf numFmtId="190" fontId="20" fillId="0" borderId="11" xfId="0" applyNumberFormat="1" applyFont="1" applyFill="1" applyBorder="1" applyAlignment="1">
      <alignment horizontal="center" vertical="center"/>
    </xf>
    <xf numFmtId="209" fontId="20" fillId="0" borderId="11" xfId="0" applyNumberFormat="1" applyFont="1" applyFill="1" applyBorder="1" applyAlignment="1">
      <alignment horizontal="center" vertical="center"/>
    </xf>
    <xf numFmtId="209" fontId="20" fillId="0" borderId="19" xfId="0" applyNumberFormat="1" applyFont="1" applyFill="1" applyBorder="1" applyAlignment="1">
      <alignment horizontal="center" vertical="center"/>
    </xf>
    <xf numFmtId="209" fontId="20" fillId="0" borderId="14" xfId="0" applyNumberFormat="1" applyFont="1" applyFill="1" applyBorder="1" applyAlignment="1">
      <alignment horizontal="center" vertical="center"/>
    </xf>
    <xf numFmtId="208" fontId="20" fillId="0" borderId="13" xfId="33" applyNumberFormat="1" applyFont="1" applyFill="1" applyBorder="1" applyAlignment="1" applyProtection="1">
      <alignment vertical="center" shrinkToFit="1"/>
    </xf>
    <xf numFmtId="208" fontId="20" fillId="0" borderId="13" xfId="0" applyNumberFormat="1" applyFont="1" applyFill="1" applyBorder="1" applyAlignment="1">
      <alignment vertical="center"/>
    </xf>
    <xf numFmtId="209" fontId="20" fillId="0" borderId="13" xfId="0" applyNumberFormat="1" applyFont="1" applyFill="1" applyBorder="1" applyAlignment="1">
      <alignment horizontal="right" vertical="center"/>
    </xf>
    <xf numFmtId="209" fontId="20" fillId="0" borderId="13" xfId="0" applyNumberFormat="1" applyFont="1" applyFill="1" applyBorder="1" applyAlignment="1">
      <alignment vertical="center"/>
    </xf>
    <xf numFmtId="209" fontId="20" fillId="0" borderId="14" xfId="0" applyNumberFormat="1" applyFont="1" applyFill="1" applyBorder="1" applyAlignment="1">
      <alignment vertical="center"/>
    </xf>
    <xf numFmtId="208" fontId="20" fillId="0" borderId="0" xfId="33" applyNumberFormat="1" applyFont="1" applyFill="1" applyBorder="1" applyAlignment="1" applyProtection="1">
      <alignment vertical="center" shrinkToFit="1"/>
    </xf>
    <xf numFmtId="208" fontId="20" fillId="0" borderId="0" xfId="0" applyNumberFormat="1" applyFont="1" applyFill="1" applyBorder="1" applyAlignment="1">
      <alignment vertical="center"/>
    </xf>
    <xf numFmtId="209" fontId="20" fillId="0" borderId="0" xfId="0" applyNumberFormat="1" applyFont="1" applyFill="1" applyBorder="1" applyAlignment="1">
      <alignment vertical="center"/>
    </xf>
    <xf numFmtId="209" fontId="20" fillId="0" borderId="10" xfId="0" applyNumberFormat="1" applyFont="1" applyFill="1" applyBorder="1" applyAlignment="1">
      <alignment vertical="center"/>
    </xf>
    <xf numFmtId="211" fontId="20" fillId="0" borderId="0" xfId="33" applyNumberFormat="1" applyFont="1" applyFill="1" applyBorder="1" applyAlignment="1" applyProtection="1">
      <alignment vertical="center" shrinkToFit="1"/>
    </xf>
    <xf numFmtId="211" fontId="20" fillId="0" borderId="0" xfId="0" applyNumberFormat="1" applyFont="1" applyFill="1" applyBorder="1" applyAlignment="1">
      <alignment vertical="center"/>
    </xf>
    <xf numFmtId="219" fontId="20" fillId="0" borderId="0" xfId="0" applyNumberFormat="1" applyFont="1" applyFill="1" applyAlignment="1">
      <alignment horizontal="right" vertical="center"/>
    </xf>
    <xf numFmtId="220" fontId="20" fillId="0" borderId="0" xfId="0" applyNumberFormat="1" applyFont="1" applyFill="1" applyAlignment="1">
      <alignment horizontal="right" vertical="center"/>
    </xf>
    <xf numFmtId="206" fontId="20" fillId="0" borderId="0" xfId="0" applyNumberFormat="1" applyFont="1" applyFill="1" applyBorder="1" applyAlignment="1">
      <alignment vertical="center"/>
    </xf>
    <xf numFmtId="206" fontId="20" fillId="0" borderId="10" xfId="0" applyNumberFormat="1" applyFont="1" applyFill="1" applyBorder="1" applyAlignment="1">
      <alignment vertical="center"/>
    </xf>
    <xf numFmtId="220" fontId="20" fillId="0" borderId="0" xfId="0" applyNumberFormat="1" applyFont="1" applyFill="1" applyBorder="1" applyAlignment="1">
      <alignment horizontal="right" vertical="center"/>
    </xf>
    <xf numFmtId="208" fontId="21" fillId="0" borderId="21" xfId="0" applyNumberFormat="1" applyFont="1" applyFill="1" applyBorder="1" applyAlignment="1">
      <alignment vertical="center" shrinkToFit="1"/>
    </xf>
    <xf numFmtId="208" fontId="21" fillId="0" borderId="21" xfId="0" applyNumberFormat="1" applyFont="1" applyFill="1" applyBorder="1" applyAlignment="1">
      <alignment horizontal="right" vertical="center"/>
    </xf>
    <xf numFmtId="209" fontId="21" fillId="0" borderId="21" xfId="0" applyNumberFormat="1" applyFont="1" applyFill="1" applyBorder="1" applyAlignment="1">
      <alignment horizontal="right" vertical="center"/>
    </xf>
    <xf numFmtId="209" fontId="21" fillId="0" borderId="21" xfId="0" applyNumberFormat="1" applyFont="1" applyFill="1" applyBorder="1" applyAlignment="1">
      <alignment vertical="center"/>
    </xf>
    <xf numFmtId="209" fontId="21" fillId="0" borderId="22" xfId="0" applyNumberFormat="1" applyFont="1" applyFill="1" applyBorder="1" applyAlignment="1">
      <alignment vertical="center"/>
    </xf>
    <xf numFmtId="0" fontId="20" fillId="0" borderId="103" xfId="0" applyFont="1" applyFill="1" applyBorder="1" applyAlignment="1">
      <alignment horizontal="center" vertical="center"/>
    </xf>
    <xf numFmtId="0" fontId="20" fillId="0" borderId="117" xfId="0" applyFont="1" applyFill="1" applyBorder="1" applyAlignment="1">
      <alignment horizontal="center" vertical="center"/>
    </xf>
    <xf numFmtId="0" fontId="20" fillId="0" borderId="102" xfId="0" applyFont="1" applyFill="1" applyBorder="1" applyAlignment="1">
      <alignment horizontal="center" vertical="center"/>
    </xf>
    <xf numFmtId="198" fontId="20" fillId="0" borderId="11" xfId="0" applyNumberFormat="1" applyFont="1" applyFill="1" applyBorder="1" applyAlignment="1">
      <alignment horizontal="center" vertical="center"/>
    </xf>
    <xf numFmtId="0" fontId="20" fillId="0" borderId="63" xfId="0" applyFont="1" applyFill="1" applyBorder="1" applyAlignment="1">
      <alignment horizontal="center" vertical="center"/>
    </xf>
    <xf numFmtId="210" fontId="20" fillId="0" borderId="0" xfId="0" applyNumberFormat="1" applyFont="1" applyFill="1" applyBorder="1" applyAlignment="1">
      <alignment vertical="center"/>
    </xf>
    <xf numFmtId="176" fontId="20" fillId="0" borderId="14" xfId="0" applyNumberFormat="1" applyFont="1" applyFill="1" applyBorder="1" applyAlignment="1">
      <alignment vertical="center"/>
    </xf>
    <xf numFmtId="176" fontId="20" fillId="0" borderId="10" xfId="0" applyNumberFormat="1" applyFont="1" applyFill="1" applyBorder="1" applyAlignment="1">
      <alignment vertical="center"/>
    </xf>
    <xf numFmtId="212" fontId="20" fillId="0" borderId="21" xfId="0" applyNumberFormat="1" applyFont="1" applyFill="1" applyBorder="1" applyAlignment="1">
      <alignment vertical="center"/>
    </xf>
    <xf numFmtId="209" fontId="20" fillId="0" borderId="103" xfId="0" applyNumberFormat="1" applyFont="1" applyFill="1" applyBorder="1" applyAlignment="1">
      <alignment horizontal="center" vertical="center"/>
    </xf>
    <xf numFmtId="0" fontId="20" fillId="0" borderId="28" xfId="0" applyFont="1" applyFill="1" applyBorder="1" applyAlignment="1">
      <alignment horizontal="distributed" vertical="center"/>
    </xf>
    <xf numFmtId="0" fontId="25" fillId="0" borderId="28" xfId="0" applyFont="1" applyFill="1" applyBorder="1" applyAlignment="1">
      <alignment horizontal="distributed" vertical="center"/>
    </xf>
    <xf numFmtId="0" fontId="20" fillId="0" borderId="28" xfId="0" applyFont="1" applyFill="1" applyBorder="1" applyAlignment="1">
      <alignment horizontal="distributed" vertical="center"/>
    </xf>
    <xf numFmtId="0" fontId="20" fillId="0" borderId="28" xfId="0" applyFont="1" applyFill="1" applyBorder="1" applyAlignment="1">
      <alignment horizontal="distributed" vertical="center"/>
    </xf>
    <xf numFmtId="0" fontId="34" fillId="0" borderId="22" xfId="0" applyFont="1" applyFill="1" applyBorder="1"/>
    <xf numFmtId="0" fontId="20" fillId="0" borderId="0" xfId="0" applyFont="1" applyFill="1" applyBorder="1" applyAlignment="1">
      <alignment vertical="center"/>
    </xf>
    <xf numFmtId="189" fontId="20" fillId="0" borderId="0" xfId="0" applyNumberFormat="1" applyFont="1" applyFill="1" applyBorder="1" applyAlignment="1">
      <alignment horizontal="right" vertical="center"/>
    </xf>
    <xf numFmtId="0" fontId="20" fillId="0" borderId="0" xfId="0" applyFont="1" applyFill="1" applyBorder="1" applyAlignment="1">
      <alignment horizontal="left" vertical="center" wrapText="1"/>
    </xf>
    <xf numFmtId="177" fontId="20" fillId="0" borderId="0" xfId="0" applyNumberFormat="1" applyFont="1" applyFill="1" applyBorder="1" applyAlignment="1">
      <alignment horizontal="right" vertical="center"/>
    </xf>
    <xf numFmtId="0" fontId="20" fillId="0" borderId="28" xfId="0" applyFont="1" applyFill="1" applyBorder="1" applyAlignment="1">
      <alignment horizontal="distributed" vertical="center"/>
    </xf>
    <xf numFmtId="189" fontId="20" fillId="0" borderId="10" xfId="0" applyNumberFormat="1" applyFont="1" applyFill="1" applyBorder="1" applyAlignment="1">
      <alignment horizontal="right" vertical="center"/>
    </xf>
    <xf numFmtId="189" fontId="20" fillId="0" borderId="27" xfId="0" applyNumberFormat="1" applyFont="1" applyFill="1" applyBorder="1" applyAlignment="1">
      <alignment horizontal="right" vertical="center"/>
    </xf>
    <xf numFmtId="180" fontId="21" fillId="0" borderId="114" xfId="44" applyNumberFormat="1" applyFont="1" applyFill="1" applyBorder="1" applyAlignment="1">
      <alignment horizontal="right" vertical="center"/>
    </xf>
    <xf numFmtId="215" fontId="21" fillId="0" borderId="114" xfId="0" applyNumberFormat="1" applyFont="1" applyFill="1" applyBorder="1" applyAlignment="1">
      <alignment horizontal="right" vertical="center"/>
    </xf>
    <xf numFmtId="177" fontId="21" fillId="0" borderId="114" xfId="44" applyNumberFormat="1" applyFont="1" applyFill="1" applyBorder="1" applyAlignment="1">
      <alignment horizontal="right" vertical="center"/>
    </xf>
    <xf numFmtId="181" fontId="21" fillId="0" borderId="115" xfId="44" applyNumberFormat="1" applyFont="1" applyFill="1" applyBorder="1" applyAlignment="1">
      <alignment horizontal="right" vertical="center"/>
    </xf>
    <xf numFmtId="204" fontId="20" fillId="0" borderId="0" xfId="44" applyNumberFormat="1" applyFont="1" applyFill="1" applyBorder="1" applyAlignment="1">
      <alignment horizontal="right" vertical="center"/>
    </xf>
    <xf numFmtId="181" fontId="20" fillId="0" borderId="0" xfId="44" applyNumberFormat="1" applyFont="1" applyFill="1" applyBorder="1" applyAlignment="1">
      <alignment horizontal="right" vertical="center"/>
    </xf>
    <xf numFmtId="181" fontId="20" fillId="0" borderId="27" xfId="44" applyNumberFormat="1" applyFont="1" applyFill="1" applyBorder="1" applyAlignment="1">
      <alignment horizontal="right" vertical="center"/>
    </xf>
    <xf numFmtId="180" fontId="21" fillId="0" borderId="106" xfId="44" applyNumberFormat="1" applyFont="1" applyFill="1" applyBorder="1" applyAlignment="1">
      <alignment horizontal="right" vertical="center"/>
    </xf>
    <xf numFmtId="179" fontId="21" fillId="0" borderId="106" xfId="44" applyNumberFormat="1" applyFont="1" applyFill="1" applyBorder="1" applyAlignment="1">
      <alignment horizontal="right" vertical="center"/>
    </xf>
    <xf numFmtId="177" fontId="21" fillId="0" borderId="106" xfId="44" applyNumberFormat="1" applyFont="1" applyFill="1" applyBorder="1" applyAlignment="1">
      <alignment horizontal="right" vertical="center"/>
    </xf>
    <xf numFmtId="181" fontId="21" fillId="0" borderId="107" xfId="44" applyNumberFormat="1" applyFont="1" applyFill="1" applyBorder="1" applyAlignment="1">
      <alignment horizontal="right" vertical="center"/>
    </xf>
    <xf numFmtId="179" fontId="20" fillId="0" borderId="0" xfId="44" applyNumberFormat="1" applyFont="1" applyFill="1" applyBorder="1" applyAlignment="1">
      <alignment horizontal="right" vertical="center"/>
    </xf>
    <xf numFmtId="177" fontId="20" fillId="0" borderId="0" xfId="44" applyNumberFormat="1" applyFont="1" applyFill="1" applyBorder="1" applyAlignment="1">
      <alignment horizontal="right" vertical="center"/>
    </xf>
    <xf numFmtId="179" fontId="20" fillId="0" borderId="0" xfId="0" applyNumberFormat="1" applyFont="1" applyFill="1" applyBorder="1" applyAlignment="1">
      <alignment horizontal="right" vertical="center"/>
    </xf>
    <xf numFmtId="203" fontId="20" fillId="0" borderId="0" xfId="0" applyNumberFormat="1" applyFont="1" applyFill="1" applyBorder="1" applyAlignment="1">
      <alignment horizontal="right" vertical="center"/>
    </xf>
    <xf numFmtId="203" fontId="21" fillId="0" borderId="106" xfId="0" applyNumberFormat="1" applyFont="1" applyFill="1" applyBorder="1" applyAlignment="1">
      <alignment horizontal="right" vertical="center"/>
    </xf>
    <xf numFmtId="177" fontId="21" fillId="0" borderId="107" xfId="44" applyNumberFormat="1" applyFont="1" applyFill="1" applyBorder="1" applyAlignment="1">
      <alignment horizontal="right" vertical="center"/>
    </xf>
    <xf numFmtId="177" fontId="20" fillId="0" borderId="27" xfId="44" applyNumberFormat="1" applyFont="1" applyFill="1" applyBorder="1" applyAlignment="1">
      <alignment horizontal="right" vertical="center"/>
    </xf>
    <xf numFmtId="179" fontId="21" fillId="0" borderId="106" xfId="0" applyNumberFormat="1" applyFont="1" applyFill="1" applyBorder="1" applyAlignment="1">
      <alignment horizontal="right" vertical="center"/>
    </xf>
    <xf numFmtId="191" fontId="21" fillId="0" borderId="114" xfId="44" applyNumberFormat="1" applyFont="1" applyFill="1" applyBorder="1" applyAlignment="1">
      <alignment horizontal="right" vertical="center"/>
    </xf>
    <xf numFmtId="189" fontId="21" fillId="0" borderId="116" xfId="0" applyNumberFormat="1" applyFont="1" applyFill="1" applyBorder="1" applyAlignment="1">
      <alignment horizontal="right" vertical="center"/>
    </xf>
    <xf numFmtId="191" fontId="21" fillId="0" borderId="120" xfId="44" applyNumberFormat="1" applyFont="1" applyFill="1" applyBorder="1" applyAlignment="1">
      <alignment horizontal="right" vertical="center"/>
    </xf>
    <xf numFmtId="191" fontId="21" fillId="0" borderId="0" xfId="44" applyNumberFormat="1" applyFont="1" applyFill="1" applyBorder="1" applyAlignment="1">
      <alignment horizontal="right" vertical="center"/>
    </xf>
    <xf numFmtId="205" fontId="21" fillId="0" borderId="106" xfId="44" applyNumberFormat="1" applyFont="1" applyFill="1" applyBorder="1" applyAlignment="1">
      <alignment horizontal="right" vertical="center"/>
    </xf>
    <xf numFmtId="189" fontId="21" fillId="0" borderId="110" xfId="0" applyNumberFormat="1" applyFont="1" applyFill="1" applyBorder="1" applyAlignment="1">
      <alignment horizontal="right" vertical="center"/>
    </xf>
    <xf numFmtId="205" fontId="20" fillId="0" borderId="0" xfId="44" applyNumberFormat="1" applyFont="1" applyFill="1" applyBorder="1" applyAlignment="1">
      <alignment horizontal="right" vertical="center"/>
    </xf>
    <xf numFmtId="191" fontId="20" fillId="0" borderId="0" xfId="44" applyNumberFormat="1" applyFont="1" applyFill="1" applyBorder="1" applyAlignment="1">
      <alignment horizontal="right" vertical="center"/>
    </xf>
    <xf numFmtId="187" fontId="20" fillId="0" borderId="0" xfId="44" applyNumberFormat="1" applyFont="1" applyFill="1" applyBorder="1" applyAlignment="1">
      <alignment horizontal="right" vertical="center"/>
    </xf>
    <xf numFmtId="214" fontId="20" fillId="0" borderId="0" xfId="44" applyNumberFormat="1" applyFont="1" applyFill="1" applyBorder="1" applyAlignment="1">
      <alignment horizontal="right" vertical="center"/>
    </xf>
    <xf numFmtId="187" fontId="21" fillId="0" borderId="106" xfId="44" applyNumberFormat="1" applyFont="1" applyFill="1" applyBorder="1" applyAlignment="1">
      <alignment horizontal="right" vertical="center"/>
    </xf>
    <xf numFmtId="191" fontId="21" fillId="0" borderId="106" xfId="44" applyNumberFormat="1" applyFont="1" applyFill="1" applyBorder="1" applyAlignment="1">
      <alignment horizontal="right" vertical="center"/>
    </xf>
    <xf numFmtId="182" fontId="20" fillId="0" borderId="0" xfId="44" applyNumberFormat="1" applyFont="1" applyFill="1" applyBorder="1" applyAlignment="1">
      <alignment horizontal="right" vertical="center"/>
    </xf>
    <xf numFmtId="177" fontId="20" fillId="0" borderId="10" xfId="44" applyNumberFormat="1" applyFont="1" applyFill="1" applyBorder="1" applyAlignment="1">
      <alignment horizontal="right" vertical="center"/>
    </xf>
    <xf numFmtId="177" fontId="21" fillId="0" borderId="110" xfId="44" applyNumberFormat="1" applyFont="1" applyFill="1" applyBorder="1" applyAlignment="1">
      <alignment horizontal="right" vertical="center"/>
    </xf>
    <xf numFmtId="183" fontId="20" fillId="0" borderId="10" xfId="44" applyNumberFormat="1" applyFont="1" applyFill="1" applyBorder="1" applyAlignment="1">
      <alignment horizontal="right" vertical="center"/>
    </xf>
    <xf numFmtId="189" fontId="21" fillId="0" borderId="115" xfId="0" applyNumberFormat="1" applyFont="1" applyFill="1" applyBorder="1" applyAlignment="1">
      <alignment horizontal="right" vertical="center"/>
    </xf>
    <xf numFmtId="189" fontId="21" fillId="0" borderId="107" xfId="0" applyNumberFormat="1" applyFont="1" applyFill="1" applyBorder="1" applyAlignment="1">
      <alignment horizontal="right" vertical="center"/>
    </xf>
    <xf numFmtId="180" fontId="31" fillId="0" borderId="29" xfId="0" applyNumberFormat="1" applyFont="1" applyFill="1" applyBorder="1" applyAlignment="1">
      <alignment horizontal="right" vertical="center"/>
    </xf>
    <xf numFmtId="0" fontId="20" fillId="0" borderId="28" xfId="0" applyFont="1" applyFill="1" applyBorder="1" applyAlignment="1">
      <alignment horizontal="distributed" vertical="center"/>
    </xf>
    <xf numFmtId="196" fontId="35" fillId="0" borderId="0" xfId="0" applyNumberFormat="1" applyFont="1" applyFill="1" applyBorder="1" applyAlignment="1">
      <alignment vertical="center"/>
    </xf>
    <xf numFmtId="0" fontId="36" fillId="0" borderId="0" xfId="0" applyFont="1" applyFill="1"/>
    <xf numFmtId="0" fontId="20" fillId="0" borderId="0" xfId="0" applyFont="1" applyFill="1" applyBorder="1" applyAlignment="1">
      <alignment horizontal="distributed" vertical="center"/>
    </xf>
    <xf numFmtId="0" fontId="20" fillId="0" borderId="33" xfId="0" applyFont="1" applyFill="1" applyBorder="1" applyAlignment="1">
      <alignment horizontal="distributed" vertical="center"/>
    </xf>
    <xf numFmtId="0" fontId="20" fillId="0" borderId="31" xfId="0" applyFont="1" applyFill="1" applyBorder="1" applyAlignment="1">
      <alignment horizontal="distributed" vertical="center" indent="1"/>
    </xf>
    <xf numFmtId="0" fontId="20" fillId="0" borderId="28" xfId="0" applyFont="1" applyFill="1" applyBorder="1" applyAlignment="1">
      <alignment horizontal="distributed" vertical="center"/>
    </xf>
    <xf numFmtId="180" fontId="20" fillId="0" borderId="0" xfId="44" applyNumberFormat="1" applyFont="1" applyFill="1" applyBorder="1" applyAlignment="1">
      <alignment horizontal="right" vertical="center"/>
    </xf>
    <xf numFmtId="180" fontId="21" fillId="0" borderId="27" xfId="44" applyNumberFormat="1" applyFont="1" applyFill="1" applyBorder="1" applyAlignment="1">
      <alignment horizontal="right" vertical="center"/>
    </xf>
    <xf numFmtId="222" fontId="20" fillId="0" borderId="0" xfId="44" applyNumberFormat="1" applyFont="1" applyFill="1" applyBorder="1" applyAlignment="1">
      <alignment horizontal="right" vertical="center"/>
    </xf>
    <xf numFmtId="221" fontId="20" fillId="0" borderId="0" xfId="44" applyNumberFormat="1" applyFont="1" applyFill="1" applyBorder="1" applyAlignment="1">
      <alignment horizontal="right" vertical="center"/>
    </xf>
    <xf numFmtId="0" fontId="20" fillId="0" borderId="37" xfId="0" applyFont="1" applyFill="1" applyBorder="1" applyAlignment="1">
      <alignment vertical="center"/>
    </xf>
    <xf numFmtId="0" fontId="21" fillId="0" borderId="104" xfId="0" applyFont="1" applyFill="1" applyBorder="1" applyAlignment="1">
      <alignment vertical="center"/>
    </xf>
    <xf numFmtId="0" fontId="21" fillId="0" borderId="105" xfId="0" applyFont="1" applyFill="1" applyBorder="1" applyAlignment="1">
      <alignment vertical="center"/>
    </xf>
    <xf numFmtId="0" fontId="20" fillId="0" borderId="0" xfId="0" applyFont="1" applyFill="1" applyAlignment="1">
      <alignment horizontal="left" vertical="center"/>
    </xf>
    <xf numFmtId="0" fontId="20" fillId="0" borderId="74" xfId="0" applyFont="1" applyFill="1" applyBorder="1" applyAlignment="1">
      <alignment horizontal="center" vertical="center"/>
    </xf>
    <xf numFmtId="0" fontId="20" fillId="0" borderId="75" xfId="0" applyFont="1" applyFill="1" applyBorder="1" applyAlignment="1">
      <alignment horizontal="center" vertical="center"/>
    </xf>
    <xf numFmtId="0" fontId="18" fillId="0" borderId="71" xfId="0" applyFont="1" applyFill="1" applyBorder="1" applyAlignment="1">
      <alignment vertical="center"/>
    </xf>
    <xf numFmtId="0" fontId="18" fillId="0" borderId="66" xfId="0" applyFont="1" applyFill="1" applyBorder="1" applyAlignment="1">
      <alignment vertical="center"/>
    </xf>
    <xf numFmtId="0" fontId="21" fillId="0" borderId="112" xfId="0" applyFont="1" applyFill="1" applyBorder="1" applyAlignment="1">
      <alignment horizontal="center" vertical="center"/>
    </xf>
    <xf numFmtId="0" fontId="21" fillId="0" borderId="113" xfId="0" applyFont="1" applyFill="1" applyBorder="1" applyAlignment="1">
      <alignment horizontal="center" vertical="center"/>
    </xf>
    <xf numFmtId="0" fontId="21" fillId="0" borderId="108" xfId="0" applyFont="1" applyFill="1" applyBorder="1" applyAlignment="1">
      <alignment horizontal="left" vertical="center"/>
    </xf>
    <xf numFmtId="0" fontId="21" fillId="0" borderId="109" xfId="0" applyFont="1" applyFill="1" applyBorder="1" applyAlignment="1">
      <alignment horizontal="left" vertical="center"/>
    </xf>
    <xf numFmtId="0" fontId="19" fillId="0" borderId="0" xfId="0" applyFont="1" applyFill="1" applyBorder="1" applyAlignment="1">
      <alignment horizontal="center" vertical="center"/>
    </xf>
    <xf numFmtId="0" fontId="20" fillId="0" borderId="0" xfId="0" applyFont="1" applyFill="1" applyBorder="1" applyAlignment="1">
      <alignment horizontal="left" vertical="center"/>
    </xf>
    <xf numFmtId="0" fontId="20" fillId="0" borderId="76" xfId="0" applyFont="1" applyFill="1" applyBorder="1" applyAlignment="1">
      <alignment horizontal="center" vertical="center"/>
    </xf>
    <xf numFmtId="0" fontId="20" fillId="0" borderId="77" xfId="0" applyFont="1" applyFill="1" applyBorder="1" applyAlignment="1">
      <alignment horizontal="center" vertical="center"/>
    </xf>
    <xf numFmtId="0" fontId="20" fillId="0" borderId="78" xfId="0" applyFont="1" applyFill="1" applyBorder="1" applyAlignment="1">
      <alignment horizontal="center" vertical="center"/>
    </xf>
    <xf numFmtId="0" fontId="20" fillId="0" borderId="79" xfId="0" applyFont="1" applyFill="1" applyBorder="1" applyAlignment="1">
      <alignment horizontal="center" vertical="center"/>
    </xf>
    <xf numFmtId="0" fontId="20" fillId="0" borderId="54" xfId="0" applyFont="1" applyFill="1" applyBorder="1" applyAlignment="1">
      <alignment horizontal="center" vertical="center"/>
    </xf>
    <xf numFmtId="0" fontId="20" fillId="0" borderId="69" xfId="0" applyFont="1" applyFill="1" applyBorder="1" applyAlignment="1">
      <alignment horizontal="center" vertical="center"/>
    </xf>
    <xf numFmtId="0" fontId="20" fillId="0" borderId="80" xfId="0" applyFont="1" applyFill="1" applyBorder="1" applyAlignment="1">
      <alignment horizontal="center" vertical="center"/>
    </xf>
    <xf numFmtId="0" fontId="20" fillId="0" borderId="72" xfId="0" applyFont="1" applyFill="1" applyBorder="1" applyAlignment="1">
      <alignment horizontal="distributed" vertical="center" justifyLastLine="1"/>
    </xf>
    <xf numFmtId="0" fontId="20" fillId="0" borderId="81" xfId="0" applyFont="1" applyFill="1" applyBorder="1" applyAlignment="1">
      <alignment horizontal="distributed" vertical="center" justifyLastLine="1"/>
    </xf>
    <xf numFmtId="0" fontId="20" fillId="0" borderId="73" xfId="0" applyFont="1" applyFill="1" applyBorder="1" applyAlignment="1">
      <alignment horizontal="center" vertical="center"/>
    </xf>
    <xf numFmtId="0" fontId="20" fillId="0" borderId="82" xfId="0" applyFont="1" applyFill="1" applyBorder="1" applyAlignment="1">
      <alignment horizontal="center" vertical="center"/>
    </xf>
    <xf numFmtId="0" fontId="20" fillId="0" borderId="0" xfId="0" applyFont="1" applyFill="1" applyBorder="1" applyAlignment="1">
      <alignment vertical="center"/>
    </xf>
    <xf numFmtId="0" fontId="20" fillId="0" borderId="50" xfId="0" applyFont="1" applyFill="1" applyBorder="1" applyAlignment="1">
      <alignment horizontal="center" vertical="center"/>
    </xf>
    <xf numFmtId="0" fontId="20" fillId="0" borderId="66" xfId="0" applyFont="1" applyFill="1" applyBorder="1" applyAlignment="1">
      <alignment vertical="center"/>
    </xf>
    <xf numFmtId="180" fontId="20" fillId="0" borderId="0" xfId="44" applyNumberFormat="1" applyFont="1" applyFill="1" applyBorder="1" applyAlignment="1">
      <alignment horizontal="right" vertical="center"/>
    </xf>
    <xf numFmtId="189" fontId="20" fillId="0" borderId="0" xfId="0" applyNumberFormat="1" applyFont="1" applyFill="1" applyBorder="1" applyAlignment="1">
      <alignment horizontal="right" vertical="center"/>
    </xf>
    <xf numFmtId="0" fontId="21" fillId="0" borderId="45" xfId="0" applyFont="1" applyFill="1" applyBorder="1" applyAlignment="1">
      <alignment vertical="center"/>
    </xf>
    <xf numFmtId="0" fontId="20" fillId="0" borderId="0" xfId="0" applyFont="1" applyFill="1" applyAlignment="1">
      <alignment horizontal="center" vertical="center"/>
    </xf>
    <xf numFmtId="176" fontId="20" fillId="0" borderId="0" xfId="0" applyNumberFormat="1" applyFont="1" applyFill="1" applyAlignment="1">
      <alignment horizontal="left" vertical="center"/>
    </xf>
    <xf numFmtId="177" fontId="20" fillId="0" borderId="10" xfId="44" applyNumberFormat="1" applyFont="1" applyFill="1" applyBorder="1" applyAlignment="1">
      <alignment horizontal="right" vertical="center"/>
    </xf>
    <xf numFmtId="177" fontId="20" fillId="0" borderId="0" xfId="44" applyNumberFormat="1" applyFont="1" applyFill="1" applyBorder="1" applyAlignment="1">
      <alignment horizontal="right" vertical="center"/>
    </xf>
    <xf numFmtId="179" fontId="20" fillId="0" borderId="0" xfId="44" applyNumberFormat="1" applyFont="1" applyFill="1" applyBorder="1" applyAlignment="1">
      <alignment horizontal="right" vertical="center"/>
    </xf>
    <xf numFmtId="0" fontId="20" fillId="0" borderId="0" xfId="0" applyFont="1" applyFill="1" applyBorder="1" applyAlignment="1">
      <alignment horizontal="left" vertical="center" wrapText="1"/>
    </xf>
    <xf numFmtId="0" fontId="18" fillId="0" borderId="24" xfId="0" applyFont="1" applyFill="1" applyBorder="1" applyAlignment="1">
      <alignment horizontal="distributed" justifyLastLine="1"/>
    </xf>
    <xf numFmtId="0" fontId="18" fillId="0" borderId="70" xfId="0" applyFont="1" applyFill="1" applyBorder="1" applyAlignment="1">
      <alignment horizontal="distributed" justifyLastLine="1"/>
    </xf>
    <xf numFmtId="0" fontId="18" fillId="0" borderId="45" xfId="0" applyFont="1" applyFill="1" applyBorder="1" applyAlignment="1"/>
    <xf numFmtId="0" fontId="21" fillId="0" borderId="111" xfId="0" applyFont="1" applyFill="1" applyBorder="1" applyAlignment="1">
      <alignment horizontal="left" vertical="center"/>
    </xf>
    <xf numFmtId="0" fontId="18" fillId="0" borderId="71" xfId="0" applyFont="1" applyFill="1" applyBorder="1" applyAlignment="1"/>
    <xf numFmtId="0" fontId="18" fillId="0" borderId="66" xfId="0" applyFont="1" applyFill="1" applyBorder="1" applyAlignment="1"/>
    <xf numFmtId="0" fontId="18" fillId="0" borderId="72" xfId="0" applyFont="1" applyFill="1" applyBorder="1" applyAlignment="1">
      <alignment horizontal="distributed" justifyLastLine="1"/>
    </xf>
    <xf numFmtId="0" fontId="18" fillId="0" borderId="67" xfId="0" applyFont="1" applyFill="1" applyBorder="1" applyAlignment="1">
      <alignment horizontal="distributed" justifyLastLine="1"/>
    </xf>
    <xf numFmtId="0" fontId="21" fillId="0" borderId="112" xfId="0" applyFont="1" applyFill="1" applyBorder="1" applyAlignment="1">
      <alignment vertical="center"/>
    </xf>
    <xf numFmtId="0" fontId="21" fillId="0" borderId="113" xfId="0" applyFont="1" applyFill="1" applyBorder="1" applyAlignment="1">
      <alignment vertical="center"/>
    </xf>
    <xf numFmtId="189" fontId="20" fillId="0" borderId="27" xfId="0" applyNumberFormat="1" applyFont="1" applyFill="1" applyBorder="1" applyAlignment="1">
      <alignment horizontal="right" vertical="center"/>
    </xf>
    <xf numFmtId="0" fontId="21" fillId="0" borderId="42" xfId="0" applyFont="1" applyFill="1" applyBorder="1" applyAlignment="1">
      <alignment vertical="center"/>
    </xf>
    <xf numFmtId="191" fontId="20" fillId="0" borderId="0" xfId="44" applyNumberFormat="1" applyFont="1" applyFill="1" applyBorder="1" applyAlignment="1">
      <alignment horizontal="right" vertical="center"/>
    </xf>
    <xf numFmtId="0" fontId="30" fillId="0" borderId="19" xfId="0" applyFont="1" applyFill="1" applyBorder="1" applyAlignment="1">
      <alignment horizontal="center" vertical="center"/>
    </xf>
    <xf numFmtId="0" fontId="20" fillId="0" borderId="19" xfId="0" applyFont="1" applyFill="1" applyBorder="1" applyAlignment="1">
      <alignment horizontal="center" vertical="center"/>
    </xf>
    <xf numFmtId="0" fontId="21" fillId="0" borderId="33" xfId="0" applyFont="1" applyFill="1" applyBorder="1" applyAlignment="1">
      <alignment horizontal="distributed" vertical="center"/>
    </xf>
    <xf numFmtId="0" fontId="21" fillId="0" borderId="31" xfId="0" applyFont="1" applyFill="1" applyBorder="1" applyAlignment="1">
      <alignment horizontal="distributed" vertical="center"/>
    </xf>
    <xf numFmtId="0" fontId="30" fillId="0" borderId="72" xfId="0" applyFont="1" applyFill="1" applyBorder="1" applyAlignment="1">
      <alignment horizontal="center" vertical="center"/>
    </xf>
    <xf numFmtId="0" fontId="30" fillId="0" borderId="81" xfId="0" applyFont="1" applyFill="1" applyBorder="1" applyAlignment="1">
      <alignment horizontal="center" vertical="center"/>
    </xf>
    <xf numFmtId="193" fontId="20" fillId="0" borderId="0" xfId="0" applyNumberFormat="1" applyFont="1" applyFill="1" applyBorder="1" applyAlignment="1">
      <alignment horizontal="right" vertical="center" shrinkToFit="1"/>
    </xf>
    <xf numFmtId="194" fontId="20" fillId="0" borderId="0" xfId="0" applyNumberFormat="1" applyFont="1" applyFill="1" applyBorder="1" applyAlignment="1">
      <alignment horizontal="right" vertical="center"/>
    </xf>
    <xf numFmtId="194" fontId="20" fillId="0" borderId="18" xfId="0" applyNumberFormat="1" applyFont="1" applyFill="1" applyBorder="1" applyAlignment="1">
      <alignment horizontal="right" vertical="center"/>
    </xf>
    <xf numFmtId="194" fontId="20" fillId="0" borderId="0" xfId="0" applyNumberFormat="1" applyFont="1" applyFill="1" applyBorder="1" applyAlignment="1">
      <alignment horizontal="right" vertical="center" shrinkToFit="1"/>
    </xf>
    <xf numFmtId="193" fontId="20" fillId="0" borderId="0" xfId="0" applyNumberFormat="1" applyFont="1" applyFill="1" applyBorder="1" applyAlignment="1">
      <alignment horizontal="right" vertical="center"/>
    </xf>
    <xf numFmtId="193" fontId="20" fillId="0" borderId="18" xfId="0" applyNumberFormat="1" applyFont="1" applyFill="1" applyBorder="1" applyAlignment="1">
      <alignment horizontal="right" vertical="center"/>
    </xf>
    <xf numFmtId="0" fontId="30" fillId="0" borderId="29" xfId="0" applyFont="1" applyFill="1" applyBorder="1" applyAlignment="1">
      <alignment horizontal="right" vertical="center"/>
    </xf>
    <xf numFmtId="0" fontId="30" fillId="0" borderId="68" xfId="0" applyFont="1" applyFill="1" applyBorder="1" applyAlignment="1">
      <alignment horizontal="center" vertical="center"/>
    </xf>
    <xf numFmtId="0" fontId="30" fillId="0" borderId="69" xfId="0" applyFont="1" applyFill="1" applyBorder="1" applyAlignment="1">
      <alignment horizontal="center" vertical="center"/>
    </xf>
    <xf numFmtId="0" fontId="20" fillId="0" borderId="88" xfId="0" applyFont="1" applyFill="1" applyBorder="1" applyAlignment="1">
      <alignment horizontal="center" vertical="center"/>
    </xf>
    <xf numFmtId="0" fontId="20" fillId="0" borderId="0" xfId="0" applyFont="1" applyFill="1" applyBorder="1" applyAlignment="1">
      <alignment horizontal="right" vertical="center"/>
    </xf>
    <xf numFmtId="0" fontId="20" fillId="0" borderId="18" xfId="0" applyFont="1" applyFill="1" applyBorder="1" applyAlignment="1">
      <alignment horizontal="right" vertical="center"/>
    </xf>
    <xf numFmtId="0" fontId="20" fillId="0" borderId="0" xfId="0" applyFont="1" applyFill="1" applyBorder="1" applyAlignment="1">
      <alignment horizontal="right" vertical="center" shrinkToFit="1"/>
    </xf>
    <xf numFmtId="195" fontId="21" fillId="0" borderId="0" xfId="0" applyNumberFormat="1" applyFont="1" applyFill="1" applyBorder="1" applyAlignment="1">
      <alignment horizontal="right" vertical="center" shrinkToFit="1"/>
    </xf>
    <xf numFmtId="195" fontId="21" fillId="0" borderId="18" xfId="0" applyNumberFormat="1" applyFont="1" applyFill="1" applyBorder="1" applyAlignment="1">
      <alignment horizontal="right" vertical="center" shrinkToFit="1"/>
    </xf>
    <xf numFmtId="189" fontId="20" fillId="0" borderId="0" xfId="0" applyNumberFormat="1" applyFont="1" applyFill="1" applyBorder="1" applyAlignment="1">
      <alignment horizontal="right" vertical="center" shrinkToFit="1"/>
    </xf>
    <xf numFmtId="189" fontId="20" fillId="0" borderId="18" xfId="0" applyNumberFormat="1" applyFont="1" applyFill="1" applyBorder="1" applyAlignment="1">
      <alignment horizontal="right" vertical="center"/>
    </xf>
    <xf numFmtId="195" fontId="20" fillId="0" borderId="0" xfId="33" applyNumberFormat="1" applyFont="1" applyFill="1" applyBorder="1" applyAlignment="1" applyProtection="1">
      <alignment horizontal="right" vertical="center" shrinkToFit="1"/>
    </xf>
    <xf numFmtId="195" fontId="20" fillId="0" borderId="18" xfId="33" applyNumberFormat="1" applyFont="1" applyFill="1" applyBorder="1" applyAlignment="1" applyProtection="1">
      <alignment horizontal="right" vertical="center" shrinkToFit="1"/>
    </xf>
    <xf numFmtId="189" fontId="20" fillId="0" borderId="29" xfId="0" applyNumberFormat="1" applyFont="1" applyFill="1" applyBorder="1" applyAlignment="1">
      <alignment horizontal="right" vertical="center" shrinkToFit="1"/>
    </xf>
    <xf numFmtId="189" fontId="20" fillId="0" borderId="29" xfId="33" applyNumberFormat="1" applyFont="1" applyFill="1" applyBorder="1" applyAlignment="1" applyProtection="1">
      <alignment horizontal="right" vertical="center" shrinkToFit="1"/>
    </xf>
    <xf numFmtId="189" fontId="20" fillId="0" borderId="35" xfId="33" applyNumberFormat="1" applyFont="1" applyFill="1" applyBorder="1" applyAlignment="1" applyProtection="1">
      <alignment horizontal="right" vertical="center" shrinkToFit="1"/>
    </xf>
    <xf numFmtId="0" fontId="18" fillId="0" borderId="84" xfId="0" applyFont="1" applyFill="1" applyBorder="1" applyAlignment="1"/>
    <xf numFmtId="0" fontId="20" fillId="0" borderId="0" xfId="0" applyNumberFormat="1" applyFont="1" applyFill="1" applyBorder="1" applyAlignment="1" applyProtection="1">
      <alignment vertical="center"/>
    </xf>
    <xf numFmtId="0" fontId="20" fillId="0" borderId="68" xfId="0" applyFont="1" applyFill="1" applyBorder="1" applyAlignment="1">
      <alignment horizontal="center" vertical="center"/>
    </xf>
    <xf numFmtId="0" fontId="20" fillId="0" borderId="0" xfId="0" applyFont="1" applyFill="1" applyBorder="1" applyAlignment="1">
      <alignment horizontal="distributed" vertical="center"/>
    </xf>
    <xf numFmtId="0" fontId="20" fillId="0" borderId="31" xfId="0" applyFont="1" applyFill="1" applyBorder="1" applyAlignment="1">
      <alignment horizontal="distributed" vertical="center"/>
    </xf>
    <xf numFmtId="0" fontId="20" fillId="0" borderId="33" xfId="0" applyFont="1" applyFill="1" applyBorder="1" applyAlignment="1">
      <alignment horizontal="distributed" vertical="center"/>
    </xf>
    <xf numFmtId="0" fontId="20" fillId="0" borderId="15" xfId="0" applyFont="1" applyFill="1" applyBorder="1" applyAlignment="1">
      <alignment horizontal="distributed" vertical="center"/>
    </xf>
    <xf numFmtId="0" fontId="20" fillId="0" borderId="85" xfId="0" applyFont="1" applyFill="1" applyBorder="1" applyAlignment="1">
      <alignment horizontal="distributed" vertical="center"/>
    </xf>
    <xf numFmtId="0" fontId="20" fillId="0" borderId="33" xfId="0" applyFont="1" applyFill="1" applyBorder="1" applyAlignment="1">
      <alignment horizontal="distributed" vertical="center" shrinkToFit="1"/>
    </xf>
    <xf numFmtId="0" fontId="20" fillId="0" borderId="15" xfId="0" applyFont="1" applyFill="1" applyBorder="1" applyAlignment="1">
      <alignment horizontal="distributed" vertical="center" shrinkToFit="1"/>
    </xf>
    <xf numFmtId="0" fontId="20" fillId="0" borderId="85" xfId="0" applyFont="1" applyFill="1" applyBorder="1" applyAlignment="1">
      <alignment horizontal="distributed" vertical="center" shrinkToFit="1"/>
    </xf>
    <xf numFmtId="0" fontId="21" fillId="0" borderId="15" xfId="0" applyFont="1" applyFill="1" applyBorder="1" applyAlignment="1">
      <alignment horizontal="distributed" vertical="center"/>
    </xf>
    <xf numFmtId="0" fontId="21" fillId="0" borderId="85" xfId="0" applyFont="1" applyFill="1" applyBorder="1" applyAlignment="1">
      <alignment horizontal="distributed" vertical="center"/>
    </xf>
    <xf numFmtId="0" fontId="25" fillId="0" borderId="33" xfId="0" applyFont="1" applyFill="1" applyBorder="1" applyAlignment="1">
      <alignment horizontal="distributed" vertical="center"/>
    </xf>
    <xf numFmtId="0" fontId="25" fillId="0" borderId="15" xfId="0" applyFont="1" applyFill="1" applyBorder="1" applyAlignment="1">
      <alignment horizontal="distributed" vertical="center"/>
    </xf>
    <xf numFmtId="0" fontId="25" fillId="0" borderId="85" xfId="0" applyFont="1" applyFill="1" applyBorder="1" applyAlignment="1">
      <alignment horizontal="distributed" vertical="center"/>
    </xf>
    <xf numFmtId="0" fontId="20" fillId="0" borderId="24" xfId="0" applyFont="1" applyFill="1" applyBorder="1" applyAlignment="1">
      <alignment horizontal="center" vertical="center"/>
    </xf>
    <xf numFmtId="0" fontId="20" fillId="0" borderId="20" xfId="0" applyFont="1" applyFill="1" applyBorder="1" applyAlignment="1">
      <alignment horizontal="center" vertical="center"/>
    </xf>
    <xf numFmtId="0" fontId="18" fillId="0" borderId="13" xfId="0" applyFont="1" applyFill="1" applyBorder="1" applyAlignment="1">
      <alignment horizontal="center"/>
    </xf>
    <xf numFmtId="0" fontId="18" fillId="0" borderId="37" xfId="0" applyFont="1" applyFill="1" applyBorder="1" applyAlignment="1">
      <alignment horizontal="center"/>
    </xf>
    <xf numFmtId="0" fontId="20" fillId="0" borderId="86" xfId="0" applyFont="1" applyFill="1" applyBorder="1" applyAlignment="1">
      <alignment horizontal="center" vertical="center"/>
    </xf>
    <xf numFmtId="0" fontId="20" fillId="0" borderId="87" xfId="0" applyFont="1" applyFill="1" applyBorder="1" applyAlignment="1">
      <alignment horizontal="center" vertical="center"/>
    </xf>
    <xf numFmtId="0" fontId="20" fillId="0" borderId="70" xfId="0" applyFont="1" applyFill="1" applyBorder="1" applyAlignment="1">
      <alignment horizontal="center" vertical="center"/>
    </xf>
    <xf numFmtId="0" fontId="20" fillId="0" borderId="23" xfId="0" applyFont="1" applyFill="1" applyBorder="1" applyAlignment="1">
      <alignment horizontal="left" vertical="center"/>
    </xf>
    <xf numFmtId="0" fontId="20" fillId="0" borderId="13" xfId="0" applyFont="1" applyFill="1" applyBorder="1" applyAlignment="1">
      <alignment horizontal="center" vertical="center"/>
    </xf>
    <xf numFmtId="0" fontId="20" fillId="0" borderId="37" xfId="0" applyFont="1" applyFill="1" applyBorder="1" applyAlignment="1">
      <alignment horizontal="center" vertical="center"/>
    </xf>
    <xf numFmtId="0" fontId="20" fillId="0" borderId="33" xfId="0" applyFont="1" applyFill="1" applyBorder="1" applyAlignment="1">
      <alignment horizontal="center" vertical="center"/>
    </xf>
    <xf numFmtId="0" fontId="20" fillId="0" borderId="15" xfId="0" applyFont="1" applyFill="1" applyBorder="1" applyAlignment="1">
      <alignment horizontal="center" vertical="center"/>
    </xf>
    <xf numFmtId="177" fontId="20" fillId="0" borderId="0" xfId="0" applyNumberFormat="1" applyFont="1" applyFill="1" applyBorder="1" applyAlignment="1">
      <alignment horizontal="right" vertical="center"/>
    </xf>
    <xf numFmtId="0" fontId="20" fillId="0" borderId="0" xfId="0" applyFont="1" applyFill="1" applyBorder="1" applyAlignment="1">
      <alignment horizontal="center" vertical="center"/>
    </xf>
    <xf numFmtId="0" fontId="20" fillId="0" borderId="28" xfId="0" applyFont="1" applyFill="1" applyBorder="1" applyAlignment="1">
      <alignment horizontal="center" vertical="center"/>
    </xf>
    <xf numFmtId="177" fontId="20" fillId="0" borderId="0" xfId="33" applyNumberFormat="1" applyFont="1" applyFill="1" applyBorder="1" applyAlignment="1" applyProtection="1">
      <alignment horizontal="right" vertical="center"/>
    </xf>
    <xf numFmtId="177" fontId="21" fillId="0" borderId="0" xfId="33" applyNumberFormat="1" applyFont="1" applyFill="1" applyBorder="1" applyAlignment="1" applyProtection="1">
      <alignment horizontal="right" vertical="center"/>
    </xf>
    <xf numFmtId="0" fontId="21" fillId="0" borderId="42" xfId="0" applyFont="1" applyFill="1" applyBorder="1" applyAlignment="1">
      <alignment horizontal="center" vertical="center"/>
    </xf>
    <xf numFmtId="0" fontId="21" fillId="0" borderId="45" xfId="0" applyFont="1" applyFill="1" applyBorder="1" applyAlignment="1">
      <alignment horizontal="center" vertical="center"/>
    </xf>
    <xf numFmtId="0" fontId="21" fillId="0" borderId="0" xfId="0" applyFont="1" applyFill="1" applyBorder="1" applyAlignment="1">
      <alignment horizontal="distributed" vertical="center"/>
    </xf>
    <xf numFmtId="0" fontId="20" fillId="0" borderId="89" xfId="0" applyFont="1" applyFill="1" applyBorder="1" applyAlignment="1">
      <alignment vertical="center"/>
    </xf>
    <xf numFmtId="0" fontId="20" fillId="0" borderId="90" xfId="0" applyFont="1" applyFill="1" applyBorder="1" applyAlignment="1">
      <alignment vertical="center"/>
    </xf>
    <xf numFmtId="0" fontId="20" fillId="0" borderId="91" xfId="0" applyFont="1" applyFill="1" applyBorder="1" applyAlignment="1">
      <alignment vertical="center"/>
    </xf>
    <xf numFmtId="0" fontId="20" fillId="0" borderId="92" xfId="0" applyFont="1" applyFill="1" applyBorder="1" applyAlignment="1">
      <alignment vertical="center"/>
    </xf>
    <xf numFmtId="0" fontId="21" fillId="0" borderId="61" xfId="0" applyFont="1" applyFill="1" applyBorder="1" applyAlignment="1">
      <alignment horizontal="distributed" vertical="center"/>
    </xf>
    <xf numFmtId="0" fontId="21" fillId="0" borderId="13" xfId="0" applyFont="1" applyFill="1" applyBorder="1" applyAlignment="1">
      <alignment horizontal="distributed" vertical="center"/>
    </xf>
    <xf numFmtId="0" fontId="21" fillId="0" borderId="37" xfId="0" applyFont="1" applyFill="1" applyBorder="1" applyAlignment="1">
      <alignment horizontal="distributed" vertical="center"/>
    </xf>
    <xf numFmtId="208" fontId="20" fillId="0" borderId="0" xfId="0" applyNumberFormat="1" applyFont="1" applyFill="1" applyBorder="1" applyAlignment="1">
      <alignment horizontal="right" vertical="center"/>
    </xf>
    <xf numFmtId="0" fontId="20" fillId="0" borderId="96" xfId="0" applyFont="1" applyFill="1" applyBorder="1" applyAlignment="1">
      <alignment horizontal="right" vertical="center"/>
    </xf>
    <xf numFmtId="0" fontId="20" fillId="0" borderId="28" xfId="0" applyFont="1" applyFill="1" applyBorder="1" applyAlignment="1">
      <alignment horizontal="distributed" vertical="center"/>
    </xf>
    <xf numFmtId="208" fontId="20" fillId="0" borderId="0" xfId="33" applyNumberFormat="1" applyFont="1" applyFill="1" applyBorder="1" applyAlignment="1" applyProtection="1">
      <alignment horizontal="center" vertical="center"/>
    </xf>
    <xf numFmtId="0" fontId="21" fillId="0" borderId="34" xfId="0" applyFont="1" applyFill="1" applyBorder="1" applyAlignment="1">
      <alignment horizontal="distributed" vertical="center"/>
    </xf>
    <xf numFmtId="0" fontId="21" fillId="0" borderId="29" xfId="0" applyFont="1" applyFill="1" applyBorder="1" applyAlignment="1">
      <alignment horizontal="distributed" vertical="center"/>
    </xf>
    <xf numFmtId="0" fontId="21" fillId="0" borderId="58" xfId="0" applyFont="1" applyFill="1" applyBorder="1" applyAlignment="1">
      <alignment horizontal="distributed" vertical="center"/>
    </xf>
    <xf numFmtId="0" fontId="20" fillId="0" borderId="20" xfId="0" applyFont="1" applyFill="1" applyBorder="1" applyAlignment="1">
      <alignment horizontal="distributed" vertical="center"/>
    </xf>
    <xf numFmtId="0" fontId="20" fillId="0" borderId="13" xfId="0" applyFont="1" applyFill="1" applyBorder="1" applyAlignment="1">
      <alignment horizontal="distributed" vertical="center"/>
    </xf>
    <xf numFmtId="0" fontId="20" fillId="0" borderId="93" xfId="0" applyFont="1" applyFill="1" applyBorder="1" applyAlignment="1">
      <alignment horizontal="distributed" vertical="center"/>
    </xf>
    <xf numFmtId="209" fontId="20" fillId="0" borderId="0" xfId="0" applyNumberFormat="1" applyFont="1" applyFill="1" applyBorder="1" applyAlignment="1">
      <alignment horizontal="right" vertical="center"/>
    </xf>
    <xf numFmtId="213" fontId="20" fillId="0" borderId="0" xfId="0" applyNumberFormat="1" applyFont="1" applyFill="1" applyBorder="1" applyAlignment="1">
      <alignment horizontal="right" vertical="center"/>
    </xf>
    <xf numFmtId="0" fontId="20" fillId="0" borderId="16" xfId="0" applyFont="1" applyFill="1" applyBorder="1" applyAlignment="1">
      <alignment horizontal="distributed" vertical="center"/>
    </xf>
    <xf numFmtId="0" fontId="20" fillId="0" borderId="21" xfId="0" applyFont="1" applyFill="1" applyBorder="1" applyAlignment="1">
      <alignment horizontal="distributed" vertical="center"/>
    </xf>
    <xf numFmtId="0" fontId="20" fillId="0" borderId="118" xfId="0" applyFont="1" applyFill="1" applyBorder="1" applyAlignment="1">
      <alignment horizontal="distributed" vertical="center"/>
    </xf>
    <xf numFmtId="0" fontId="20" fillId="0" borderId="37" xfId="0" applyFont="1" applyFill="1" applyBorder="1" applyAlignment="1">
      <alignment horizontal="distributed" vertical="center"/>
    </xf>
    <xf numFmtId="209" fontId="20" fillId="0" borderId="82" xfId="0" applyNumberFormat="1" applyFont="1" applyFill="1" applyBorder="1" applyAlignment="1">
      <alignment horizontal="center" vertical="center"/>
    </xf>
    <xf numFmtId="209" fontId="20" fillId="0" borderId="50" xfId="0" applyNumberFormat="1" applyFont="1" applyFill="1" applyBorder="1" applyAlignment="1">
      <alignment horizontal="center" vertical="center"/>
    </xf>
    <xf numFmtId="190" fontId="20" fillId="0" borderId="50" xfId="0" applyNumberFormat="1" applyFont="1" applyFill="1" applyBorder="1" applyAlignment="1">
      <alignment horizontal="center" vertical="center"/>
    </xf>
    <xf numFmtId="0" fontId="20" fillId="0" borderId="94" xfId="0" applyFont="1" applyFill="1" applyBorder="1" applyAlignment="1">
      <alignment vertical="center"/>
    </xf>
    <xf numFmtId="0" fontId="21" fillId="0" borderId="16" xfId="0" applyFont="1" applyFill="1" applyBorder="1" applyAlignment="1">
      <alignment horizontal="distributed" vertical="center"/>
    </xf>
    <xf numFmtId="0" fontId="21" fillId="0" borderId="21" xfId="0" applyFont="1" applyFill="1" applyBorder="1" applyAlignment="1">
      <alignment horizontal="distributed" vertical="center"/>
    </xf>
    <xf numFmtId="0" fontId="21" fillId="0" borderId="17" xfId="0" applyFont="1" applyFill="1" applyBorder="1" applyAlignment="1">
      <alignment horizontal="distributed" vertical="center"/>
    </xf>
    <xf numFmtId="0" fontId="20" fillId="0" borderId="23" xfId="0" applyFont="1" applyFill="1" applyBorder="1" applyAlignment="1">
      <alignment horizontal="right" vertical="center"/>
    </xf>
    <xf numFmtId="0" fontId="20" fillId="0" borderId="0" xfId="0" applyFont="1" applyFill="1" applyBorder="1" applyAlignment="1">
      <alignment horizontal="distributed" vertical="center" wrapText="1"/>
    </xf>
    <xf numFmtId="209" fontId="20" fillId="0" borderId="27" xfId="0" applyNumberFormat="1" applyFont="1" applyFill="1" applyBorder="1" applyAlignment="1">
      <alignment horizontal="right" vertical="center"/>
    </xf>
    <xf numFmtId="198" fontId="20" fillId="0" borderId="82" xfId="0" applyNumberFormat="1" applyFont="1" applyFill="1" applyBorder="1" applyAlignment="1">
      <alignment horizontal="center" vertical="center"/>
    </xf>
    <xf numFmtId="0" fontId="20" fillId="0" borderId="95" xfId="0" applyFont="1" applyFill="1" applyBorder="1" applyAlignment="1">
      <alignment vertical="center"/>
    </xf>
    <xf numFmtId="0" fontId="20" fillId="0" borderId="47" xfId="0" applyFont="1" applyFill="1" applyBorder="1" applyAlignment="1">
      <alignment horizontal="center" vertical="center"/>
    </xf>
    <xf numFmtId="0" fontId="20" fillId="0" borderId="48" xfId="0" applyFont="1" applyFill="1" applyBorder="1" applyAlignment="1">
      <alignment horizontal="center" vertical="center"/>
    </xf>
    <xf numFmtId="0" fontId="20" fillId="0" borderId="11" xfId="0" applyFont="1" applyFill="1" applyBorder="1" applyAlignment="1">
      <alignment horizontal="center" vertical="center"/>
    </xf>
    <xf numFmtId="0" fontId="20" fillId="0" borderId="97" xfId="0" applyFont="1" applyFill="1" applyBorder="1" applyAlignment="1">
      <alignment horizontal="center" vertical="center"/>
    </xf>
    <xf numFmtId="177" fontId="21" fillId="0" borderId="29" xfId="0" applyNumberFormat="1" applyFont="1" applyFill="1" applyBorder="1" applyAlignment="1">
      <alignment horizontal="right" vertical="center"/>
    </xf>
    <xf numFmtId="183" fontId="20" fillId="0" borderId="40" xfId="33" applyNumberFormat="1" applyFont="1" applyFill="1" applyBorder="1" applyAlignment="1" applyProtection="1">
      <alignment horizontal="center" vertical="center"/>
    </xf>
    <xf numFmtId="183" fontId="20" fillId="0" borderId="0" xfId="33" applyNumberFormat="1" applyFont="1" applyFill="1" applyBorder="1" applyAlignment="1" applyProtection="1">
      <alignment horizontal="center" vertical="center"/>
    </xf>
    <xf numFmtId="178" fontId="20" fillId="0" borderId="10" xfId="0" applyNumberFormat="1" applyFont="1" applyFill="1" applyBorder="1" applyAlignment="1">
      <alignment horizontal="right" vertical="center"/>
    </xf>
    <xf numFmtId="178" fontId="20" fillId="0" borderId="27" xfId="0" applyNumberFormat="1" applyFont="1" applyFill="1" applyBorder="1" applyAlignment="1">
      <alignment horizontal="right" vertical="center"/>
    </xf>
    <xf numFmtId="0" fontId="20" fillId="0" borderId="81" xfId="0" applyFont="1" applyFill="1" applyBorder="1" applyAlignment="1">
      <alignment horizontal="center" vertical="center"/>
    </xf>
    <xf numFmtId="0" fontId="20" fillId="0" borderId="72" xfId="0" applyFont="1" applyFill="1" applyBorder="1" applyAlignment="1">
      <alignment horizontal="center" vertical="center"/>
    </xf>
    <xf numFmtId="0" fontId="20" fillId="0" borderId="98" xfId="0" applyFont="1" applyFill="1" applyBorder="1" applyAlignment="1">
      <alignment horizontal="center" vertical="center"/>
    </xf>
    <xf numFmtId="0" fontId="20" fillId="0" borderId="99" xfId="0" applyFont="1" applyFill="1" applyBorder="1" applyAlignment="1">
      <alignment horizontal="center" vertical="center"/>
    </xf>
    <xf numFmtId="0" fontId="20" fillId="0" borderId="60" xfId="0" applyFont="1" applyFill="1" applyBorder="1" applyAlignment="1">
      <alignment horizontal="center" vertical="center"/>
    </xf>
    <xf numFmtId="178" fontId="21" fillId="0" borderId="100" xfId="0" applyNumberFormat="1" applyFont="1" applyFill="1" applyBorder="1" applyAlignment="1">
      <alignment horizontal="right" vertical="center"/>
    </xf>
    <xf numFmtId="178" fontId="21" fillId="0" borderId="30" xfId="0" applyNumberFormat="1" applyFont="1" applyFill="1" applyBorder="1" applyAlignment="1">
      <alignment horizontal="right" vertical="center"/>
    </xf>
    <xf numFmtId="183" fontId="21" fillId="0" borderId="83" xfId="33" applyNumberFormat="1" applyFont="1" applyFill="1" applyBorder="1" applyAlignment="1" applyProtection="1">
      <alignment horizontal="center" vertical="center"/>
    </xf>
    <xf numFmtId="183" fontId="21" fillId="0" borderId="29" xfId="33" applyNumberFormat="1" applyFont="1" applyFill="1" applyBorder="1" applyAlignment="1" applyProtection="1">
      <alignment horizontal="center" vertical="center"/>
    </xf>
    <xf numFmtId="177" fontId="21" fillId="0" borderId="29" xfId="33" applyNumberFormat="1" applyFont="1" applyFill="1" applyBorder="1" applyAlignment="1" applyProtection="1">
      <alignment horizontal="right" vertical="center"/>
    </xf>
    <xf numFmtId="189" fontId="20" fillId="0" borderId="10" xfId="0" applyNumberFormat="1" applyFont="1" applyFill="1" applyBorder="1" applyAlignment="1">
      <alignment horizontal="right" vertical="center"/>
    </xf>
    <xf numFmtId="195" fontId="20" fillId="0" borderId="40" xfId="33" applyNumberFormat="1" applyFont="1" applyFill="1" applyBorder="1" applyAlignment="1" applyProtection="1">
      <alignment horizontal="center" vertical="center"/>
    </xf>
    <xf numFmtId="195" fontId="20" fillId="0" borderId="0" xfId="33" applyNumberFormat="1" applyFont="1" applyFill="1" applyBorder="1" applyAlignment="1" applyProtection="1">
      <alignment horizontal="center" vertical="center"/>
    </xf>
    <xf numFmtId="214" fontId="20" fillId="0" borderId="10" xfId="0" applyNumberFormat="1" applyFont="1" applyFill="1" applyBorder="1" applyAlignment="1">
      <alignment horizontal="right" vertical="center"/>
    </xf>
    <xf numFmtId="214" fontId="20" fillId="0" borderId="27" xfId="0" applyNumberFormat="1" applyFont="1" applyFill="1" applyBorder="1" applyAlignment="1">
      <alignment horizontal="right" vertical="center"/>
    </xf>
    <xf numFmtId="177" fontId="20" fillId="0" borderId="0" xfId="33" applyNumberFormat="1" applyFont="1" applyFill="1" applyBorder="1" applyAlignment="1" applyProtection="1">
      <alignment horizontal="center" vertical="center"/>
    </xf>
    <xf numFmtId="177" fontId="21" fillId="0" borderId="29" xfId="33" applyNumberFormat="1" applyFont="1" applyFill="1" applyBorder="1" applyAlignment="1" applyProtection="1">
      <alignment horizontal="center" vertical="center"/>
    </xf>
    <xf numFmtId="195" fontId="21" fillId="0" borderId="83" xfId="33" applyNumberFormat="1" applyFont="1" applyFill="1" applyBorder="1" applyAlignment="1" applyProtection="1">
      <alignment horizontal="center" vertical="center"/>
    </xf>
    <xf numFmtId="195" fontId="21" fillId="0" borderId="29" xfId="33" applyNumberFormat="1" applyFont="1" applyFill="1" applyBorder="1" applyAlignment="1" applyProtection="1">
      <alignment horizontal="center" vertical="center"/>
    </xf>
    <xf numFmtId="189" fontId="21" fillId="0" borderId="100" xfId="0" applyNumberFormat="1" applyFont="1" applyFill="1" applyBorder="1" applyAlignment="1">
      <alignment horizontal="right" vertical="center"/>
    </xf>
    <xf numFmtId="189" fontId="21" fillId="0" borderId="30" xfId="0" applyNumberFormat="1" applyFont="1" applyFill="1" applyBorder="1" applyAlignment="1">
      <alignment horizontal="right" vertical="center"/>
    </xf>
    <xf numFmtId="0" fontId="20" fillId="0" borderId="21" xfId="0" applyFont="1" applyFill="1" applyBorder="1" applyAlignment="1">
      <alignment horizontal="left" vertical="center"/>
    </xf>
    <xf numFmtId="218" fontId="20" fillId="0" borderId="0" xfId="0" applyNumberFormat="1" applyFont="1" applyFill="1" applyBorder="1" applyAlignment="1">
      <alignment horizontal="right" vertical="center"/>
    </xf>
    <xf numFmtId="218" fontId="20" fillId="0" borderId="10" xfId="0" applyNumberFormat="1" applyFont="1" applyFill="1" applyBorder="1" applyAlignment="1">
      <alignment horizontal="right" vertical="center"/>
    </xf>
    <xf numFmtId="189" fontId="20" fillId="0" borderId="10" xfId="0" applyNumberFormat="1" applyFont="1" applyFill="1" applyBorder="1" applyAlignment="1">
      <alignment vertical="center"/>
    </xf>
    <xf numFmtId="189" fontId="20" fillId="0" borderId="13" xfId="0" applyNumberFormat="1" applyFont="1" applyFill="1" applyBorder="1" applyAlignment="1">
      <alignment horizontal="right" vertical="center"/>
    </xf>
    <xf numFmtId="189" fontId="20" fillId="0" borderId="14" xfId="0" applyNumberFormat="1" applyFont="1" applyFill="1" applyBorder="1" applyAlignment="1">
      <alignment horizontal="right" vertical="center"/>
    </xf>
    <xf numFmtId="189" fontId="21" fillId="0" borderId="22" xfId="0" applyNumberFormat="1" applyFont="1" applyFill="1" applyBorder="1" applyAlignment="1">
      <alignment vertical="center"/>
    </xf>
    <xf numFmtId="0" fontId="20" fillId="0" borderId="101" xfId="0" applyFont="1" applyFill="1" applyBorder="1" applyAlignment="1">
      <alignment horizontal="center" vertical="center"/>
    </xf>
    <xf numFmtId="178" fontId="20" fillId="0" borderId="13" xfId="0" applyNumberFormat="1" applyFont="1" applyFill="1" applyBorder="1" applyAlignment="1">
      <alignment horizontal="right" vertical="center"/>
    </xf>
    <xf numFmtId="178" fontId="20" fillId="0" borderId="14" xfId="0" applyNumberFormat="1" applyFont="1" applyFill="1" applyBorder="1" applyAlignment="1">
      <alignment horizontal="right" vertical="center"/>
    </xf>
    <xf numFmtId="178" fontId="21" fillId="0" borderId="22" xfId="0" applyNumberFormat="1" applyFont="1" applyFill="1" applyBorder="1" applyAlignment="1">
      <alignment horizontal="right" vertical="center"/>
    </xf>
    <xf numFmtId="0" fontId="26" fillId="0" borderId="0" xfId="0" applyFont="1" applyFill="1" applyBorder="1" applyAlignment="1">
      <alignment horizontal="center" vertical="center"/>
    </xf>
    <xf numFmtId="223" fontId="20" fillId="0" borderId="0" xfId="0" applyNumberFormat="1" applyFont="1" applyFill="1" applyBorder="1" applyAlignment="1">
      <alignment vertical="center"/>
    </xf>
  </cellXfs>
  <cellStyles count="47">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46" builtinId="5"/>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桁区切り_Sheet1" xfId="34"/>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_Sheet1" xfId="43"/>
    <cellStyle name="標準_XIV．物価・消費及び金融" xfId="44"/>
    <cellStyle name="良い" xfId="45" builtinId="26" customBuiltin="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B3B3B3"/>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2.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chart1.xml><?xml version="1.0" encoding="utf-8"?>
<c:chartSpace xmlns:c="http://schemas.openxmlformats.org/drawingml/2006/chart" xmlns:a="http://schemas.openxmlformats.org/drawingml/2006/main" xmlns:r="http://schemas.openxmlformats.org/officeDocument/2006/relationships">
  <c:lang val="ja-JP"/>
  <c:chart>
    <c:plotArea>
      <c:layout>
        <c:manualLayout>
          <c:layoutTarget val="inner"/>
          <c:xMode val="edge"/>
          <c:yMode val="edge"/>
          <c:x val="0.10483898489736608"/>
          <c:y val="0.10583164508770616"/>
          <c:w val="0.78763647628023215"/>
          <c:h val="0.69978475527382278"/>
        </c:manualLayout>
      </c:layout>
      <c:barChart>
        <c:barDir val="col"/>
        <c:grouping val="clustered"/>
        <c:ser>
          <c:idx val="1"/>
          <c:order val="0"/>
          <c:tx>
            <c:strRef>
              <c:f>グラフ!$H$5</c:f>
              <c:strCache>
                <c:ptCount val="1"/>
                <c:pt idx="0">
                  <c:v>食料</c:v>
                </c:pt>
              </c:strCache>
            </c:strRef>
          </c:tx>
          <c:spPr>
            <a:pattFill prst="pct10">
              <a:fgClr>
                <a:srgbClr val="000000"/>
              </a:fgClr>
              <a:bgClr>
                <a:srgbClr val="FFFFFF"/>
              </a:bgClr>
            </a:pattFill>
            <a:ln w="12700">
              <a:solidFill>
                <a:srgbClr val="000000"/>
              </a:solidFill>
              <a:prstDash val="solid"/>
            </a:ln>
          </c:spPr>
          <c:dLbls>
            <c:dLbl>
              <c:idx val="0"/>
              <c:layout>
                <c:manualLayout>
                  <c:x val="-1.4324499760110651E-2"/>
                  <c:y val="5.7565007397833434E-2"/>
                </c:manualLayout>
              </c:layout>
              <c:dLblPos val="outEnd"/>
              <c:showVal val="1"/>
            </c:dLbl>
            <c:dLbl>
              <c:idx val="1"/>
              <c:layout>
                <c:manualLayout>
                  <c:x val="-2.5060734930717921E-2"/>
                  <c:y val="7.2728922711675872E-2"/>
                </c:manualLayout>
              </c:layout>
              <c:dLblPos val="outEnd"/>
              <c:showVal val="1"/>
            </c:dLbl>
            <c:dLbl>
              <c:idx val="2"/>
              <c:layout>
                <c:manualLayout>
                  <c:x val="-2.5060819010526949E-2"/>
                  <c:y val="5.4685237779402852E-2"/>
                </c:manualLayout>
              </c:layout>
              <c:dLblPos val="outEnd"/>
              <c:showVal val="1"/>
            </c:dLbl>
            <c:dLbl>
              <c:idx val="3"/>
              <c:layout>
                <c:manualLayout>
                  <c:x val="-3.5801049901025665E-3"/>
                  <c:y val="5.1482422668358519E-3"/>
                </c:manualLayout>
              </c:layout>
              <c:dLblPos val="outEnd"/>
              <c:showVal val="1"/>
            </c:dLbl>
            <c:spPr>
              <a:noFill/>
              <a:ln w="25400">
                <a:noFill/>
              </a:ln>
            </c:spPr>
            <c:txPr>
              <a:bodyPr/>
              <a:lstStyle/>
              <a:p>
                <a:pPr>
                  <a:defRPr sz="600" b="0" i="0" u="none" strike="noStrike" baseline="0">
                    <a:solidFill>
                      <a:srgbClr val="000000"/>
                    </a:solidFill>
                    <a:latin typeface="ＭＳ Ｐゴシック"/>
                    <a:ea typeface="ＭＳ Ｐゴシック"/>
                    <a:cs typeface="ＭＳ Ｐゴシック"/>
                  </a:defRPr>
                </a:pPr>
                <a:endParaRPr lang="ja-JP"/>
              </a:p>
            </c:txPr>
            <c:dLblPos val="inBase"/>
            <c:showVal val="1"/>
          </c:dLbls>
          <c:cat>
            <c:strRef>
              <c:f>グラフ!$I$4:$L$4</c:f>
              <c:strCache>
                <c:ptCount val="4"/>
                <c:pt idx="0">
                  <c:v>平成23年度</c:v>
                </c:pt>
                <c:pt idx="1">
                  <c:v>24年度</c:v>
                </c:pt>
                <c:pt idx="2">
                  <c:v>25年度</c:v>
                </c:pt>
                <c:pt idx="3">
                  <c:v>26年度</c:v>
                </c:pt>
              </c:strCache>
            </c:strRef>
          </c:cat>
          <c:val>
            <c:numRef>
              <c:f>グラフ!$I$5:$L$5</c:f>
              <c:numCache>
                <c:formatCode>0.0_);[Red]\(0.0\)</c:formatCode>
                <c:ptCount val="4"/>
                <c:pt idx="0">
                  <c:v>99.6</c:v>
                </c:pt>
                <c:pt idx="1">
                  <c:v>99</c:v>
                </c:pt>
                <c:pt idx="2">
                  <c:v>99.6</c:v>
                </c:pt>
                <c:pt idx="3">
                  <c:v>103.3</c:v>
                </c:pt>
              </c:numCache>
            </c:numRef>
          </c:val>
        </c:ser>
        <c:ser>
          <c:idx val="0"/>
          <c:order val="1"/>
          <c:tx>
            <c:strRef>
              <c:f>グラフ!$H$6</c:f>
              <c:strCache>
                <c:ptCount val="1"/>
                <c:pt idx="0">
                  <c:v>住居</c:v>
                </c:pt>
              </c:strCache>
            </c:strRef>
          </c:tx>
          <c:spPr>
            <a:solidFill>
              <a:srgbClr val="000000"/>
            </a:solidFill>
            <a:ln w="12700">
              <a:solidFill>
                <a:srgbClr val="000000"/>
              </a:solidFill>
              <a:prstDash val="solid"/>
            </a:ln>
          </c:spPr>
          <c:dLbls>
            <c:dLbl>
              <c:idx val="0"/>
              <c:layout>
                <c:manualLayout>
                  <c:x val="-3.5966471932943867E-3"/>
                  <c:y val="5.7619654994529652E-2"/>
                </c:manualLayout>
              </c:layout>
              <c:dLblPos val="outEnd"/>
              <c:showVal val="1"/>
            </c:dLbl>
            <c:dLbl>
              <c:idx val="1"/>
              <c:layout>
                <c:manualLayout>
                  <c:x val="-1.0769057093669761E-2"/>
                  <c:y val="5.1301395100990362E-2"/>
                </c:manualLayout>
              </c:layout>
              <c:dLblPos val="outEnd"/>
              <c:showVal val="1"/>
            </c:dLbl>
            <c:dLbl>
              <c:idx val="2"/>
              <c:layout>
                <c:manualLayout>
                  <c:x val="-7.1644384506658705E-3"/>
                  <c:y val="5.7409233142318293E-2"/>
                </c:manualLayout>
              </c:layout>
              <c:dLblPos val="outEnd"/>
              <c:showVal val="1"/>
            </c:dLbl>
            <c:dLbl>
              <c:idx val="3"/>
              <c:layout>
                <c:manualLayout>
                  <c:x val="4.7977873733525375E-6"/>
                  <c:y val="-1.6777038939247067E-2"/>
                </c:manualLayout>
              </c:layout>
              <c:spPr>
                <a:noFill/>
                <a:ln w="25400">
                  <a:noFill/>
                </a:ln>
              </c:spPr>
              <c:txPr>
                <a:bodyPr/>
                <a:lstStyle/>
                <a:p>
                  <a:pPr>
                    <a:defRPr sz="500" b="0" i="0" u="none" strike="noStrike" baseline="0">
                      <a:solidFill>
                        <a:srgbClr val="000000"/>
                      </a:solidFill>
                      <a:latin typeface="ＭＳ Ｐゴシック"/>
                      <a:ea typeface="ＭＳ Ｐゴシック"/>
                      <a:cs typeface="ＭＳ Ｐゴシック"/>
                    </a:defRPr>
                  </a:pPr>
                  <a:endParaRPr lang="ja-JP"/>
                </a:p>
              </c:txPr>
              <c:dLblPos val="outEnd"/>
              <c:showVal val="1"/>
            </c:dLbl>
            <c:spPr>
              <a:noFill/>
              <a:ln w="25400">
                <a:noFill/>
              </a:ln>
            </c:spPr>
            <c:txPr>
              <a:bodyPr/>
              <a:lstStyle/>
              <a:p>
                <a:pPr>
                  <a:defRPr sz="600" b="0" i="0" u="none" strike="noStrike" baseline="0">
                    <a:solidFill>
                      <a:srgbClr val="000000"/>
                    </a:solidFill>
                    <a:latin typeface="ＭＳ Ｐゴシック"/>
                    <a:ea typeface="ＭＳ Ｐゴシック"/>
                    <a:cs typeface="ＭＳ Ｐゴシック"/>
                  </a:defRPr>
                </a:pPr>
                <a:endParaRPr lang="ja-JP"/>
              </a:p>
            </c:txPr>
            <c:dLblPos val="outEnd"/>
            <c:showVal val="1"/>
          </c:dLbls>
          <c:cat>
            <c:strRef>
              <c:f>グラフ!$I$4:$L$4</c:f>
              <c:strCache>
                <c:ptCount val="4"/>
                <c:pt idx="0">
                  <c:v>平成23年度</c:v>
                </c:pt>
                <c:pt idx="1">
                  <c:v>24年度</c:v>
                </c:pt>
                <c:pt idx="2">
                  <c:v>25年度</c:v>
                </c:pt>
                <c:pt idx="3">
                  <c:v>26年度</c:v>
                </c:pt>
              </c:strCache>
            </c:strRef>
          </c:cat>
          <c:val>
            <c:numRef>
              <c:f>グラフ!$I$6:$L$6</c:f>
              <c:numCache>
                <c:formatCode>0.0_);[Red]\(0.0\)</c:formatCode>
                <c:ptCount val="4"/>
                <c:pt idx="0">
                  <c:v>99.6</c:v>
                </c:pt>
                <c:pt idx="1">
                  <c:v>99.6</c:v>
                </c:pt>
                <c:pt idx="2">
                  <c:v>99.5</c:v>
                </c:pt>
                <c:pt idx="3">
                  <c:v>100.2</c:v>
                </c:pt>
              </c:numCache>
            </c:numRef>
          </c:val>
        </c:ser>
        <c:ser>
          <c:idx val="4"/>
          <c:order val="2"/>
          <c:tx>
            <c:strRef>
              <c:f>グラフ!$H$7</c:f>
              <c:strCache>
                <c:ptCount val="1"/>
                <c:pt idx="0">
                  <c:v>水道光熱</c:v>
                </c:pt>
              </c:strCache>
            </c:strRef>
          </c:tx>
          <c:spPr>
            <a:pattFill prst="ltDnDiag">
              <a:fgClr>
                <a:srgbClr val="000000"/>
              </a:fgClr>
              <a:bgClr>
                <a:srgbClr val="FFFFFF"/>
              </a:bgClr>
            </a:pattFill>
            <a:ln w="12700">
              <a:solidFill>
                <a:srgbClr val="000000"/>
              </a:solidFill>
              <a:prstDash val="solid"/>
            </a:ln>
          </c:spPr>
          <c:dLbls>
            <c:dLbl>
              <c:idx val="0"/>
              <c:layout>
                <c:manualLayout>
                  <c:x val="7.8965430219428007E-3"/>
                  <c:y val="8.7565901961203767E-3"/>
                </c:manualLayout>
              </c:layout>
              <c:dLblPos val="outEnd"/>
              <c:showVal val="1"/>
            </c:dLbl>
            <c:dLbl>
              <c:idx val="1"/>
              <c:layout>
                <c:manualLayout>
                  <c:x val="4.5364099392697834E-3"/>
                  <c:y val="5.9056570154499399E-3"/>
                </c:manualLayout>
              </c:layout>
              <c:dLblPos val="outEnd"/>
              <c:showVal val="1"/>
            </c:dLbl>
            <c:dLbl>
              <c:idx val="2"/>
              <c:layout>
                <c:manualLayout>
                  <c:x val="6.5523522387148534E-3"/>
                  <c:y val="9.0158720604983297E-3"/>
                </c:manualLayout>
              </c:layout>
              <c:dLblPos val="outEnd"/>
              <c:showVal val="1"/>
            </c:dLbl>
            <c:dLbl>
              <c:idx val="3"/>
              <c:layout>
                <c:manualLayout>
                  <c:x val="-1.2880647983518189E-3"/>
                  <c:y val="1.0599592977443555E-2"/>
                </c:manualLayout>
              </c:layout>
              <c:dLblPos val="outEnd"/>
              <c:showVal val="1"/>
            </c:dLbl>
            <c:spPr>
              <a:noFill/>
              <a:ln w="25400">
                <a:noFill/>
              </a:ln>
            </c:spPr>
            <c:txPr>
              <a:bodyPr/>
              <a:lstStyle/>
              <a:p>
                <a:pPr>
                  <a:defRPr sz="600" b="0" i="0" u="none" strike="noStrike" baseline="0">
                    <a:solidFill>
                      <a:srgbClr val="000000"/>
                    </a:solidFill>
                    <a:latin typeface="ＭＳ Ｐゴシック"/>
                    <a:ea typeface="ＭＳ Ｐゴシック"/>
                    <a:cs typeface="ＭＳ Ｐゴシック"/>
                  </a:defRPr>
                </a:pPr>
                <a:endParaRPr lang="ja-JP"/>
              </a:p>
            </c:txPr>
            <c:showVal val="1"/>
          </c:dLbls>
          <c:cat>
            <c:strRef>
              <c:f>グラフ!$I$4:$L$4</c:f>
              <c:strCache>
                <c:ptCount val="4"/>
                <c:pt idx="0">
                  <c:v>平成23年度</c:v>
                </c:pt>
                <c:pt idx="1">
                  <c:v>24年度</c:v>
                </c:pt>
                <c:pt idx="2">
                  <c:v>25年度</c:v>
                </c:pt>
                <c:pt idx="3">
                  <c:v>26年度</c:v>
                </c:pt>
              </c:strCache>
            </c:strRef>
          </c:cat>
          <c:val>
            <c:numRef>
              <c:f>グラフ!$I$7:$L$7</c:f>
              <c:numCache>
                <c:formatCode>0.0_);[Red]\(0.0\)</c:formatCode>
                <c:ptCount val="4"/>
                <c:pt idx="0">
                  <c:v>102.1</c:v>
                </c:pt>
                <c:pt idx="1">
                  <c:v>103.1</c:v>
                </c:pt>
                <c:pt idx="2">
                  <c:v>105</c:v>
                </c:pt>
                <c:pt idx="3">
                  <c:v>109.1</c:v>
                </c:pt>
              </c:numCache>
            </c:numRef>
          </c:val>
        </c:ser>
        <c:axId val="138765824"/>
        <c:axId val="138767360"/>
      </c:barChart>
      <c:lineChart>
        <c:grouping val="standard"/>
        <c:ser>
          <c:idx val="2"/>
          <c:order val="3"/>
          <c:tx>
            <c:strRef>
              <c:f>グラフ!$H$8</c:f>
              <c:strCache>
                <c:ptCount val="1"/>
                <c:pt idx="0">
                  <c:v>保健・医療</c:v>
                </c:pt>
              </c:strCache>
            </c:strRef>
          </c:tx>
          <c:spPr>
            <a:ln w="12700">
              <a:solidFill>
                <a:srgbClr val="000000"/>
              </a:solidFill>
              <a:prstDash val="solid"/>
            </a:ln>
          </c:spPr>
          <c:marker>
            <c:symbol val="triangle"/>
            <c:size val="7"/>
            <c:spPr>
              <a:solidFill>
                <a:srgbClr val="000000"/>
              </a:solidFill>
              <a:ln>
                <a:solidFill>
                  <a:srgbClr val="000000"/>
                </a:solidFill>
                <a:prstDash val="solid"/>
              </a:ln>
            </c:spPr>
          </c:marker>
          <c:dLbls>
            <c:dLbl>
              <c:idx val="0"/>
              <c:layout>
                <c:manualLayout>
                  <c:x val="-5.2365591397849527E-2"/>
                  <c:y val="2.5629949604031681E-2"/>
                </c:manualLayout>
              </c:layout>
              <c:dLblPos val="r"/>
              <c:showVal val="1"/>
            </c:dLbl>
            <c:dLbl>
              <c:idx val="1"/>
              <c:layout>
                <c:manualLayout>
                  <c:x val="-4.1612903225806533E-2"/>
                  <c:y val="2.5629949604031681E-2"/>
                </c:manualLayout>
              </c:layout>
              <c:dLblPos val="r"/>
              <c:showVal val="1"/>
            </c:dLbl>
            <c:dLbl>
              <c:idx val="2"/>
              <c:layout>
                <c:manualLayout>
                  <c:x val="-4.8781362007168462E-2"/>
                  <c:y val="2.2750179985601211E-2"/>
                </c:manualLayout>
              </c:layout>
              <c:dLblPos val="r"/>
              <c:showVal val="1"/>
            </c:dLbl>
            <c:dLbl>
              <c:idx val="3"/>
              <c:layout>
                <c:manualLayout>
                  <c:x val="-5.2365591397849527E-2"/>
                  <c:y val="2.2750179985601172E-2"/>
                </c:manualLayout>
              </c:layout>
              <c:dLblPos val="r"/>
              <c:showVal val="1"/>
            </c:dLbl>
            <c:spPr>
              <a:noFill/>
              <a:ln w="25400">
                <a:noFill/>
              </a:ln>
            </c:spPr>
            <c:txPr>
              <a:bodyPr/>
              <a:lstStyle/>
              <a:p>
                <a:pPr>
                  <a:defRPr sz="600" b="0" i="0" u="none" strike="noStrike" baseline="0">
                    <a:solidFill>
                      <a:srgbClr val="000000"/>
                    </a:solidFill>
                    <a:latin typeface="ＭＳ Ｐゴシック"/>
                    <a:ea typeface="ＭＳ Ｐゴシック"/>
                    <a:cs typeface="ＭＳ Ｐゴシック"/>
                  </a:defRPr>
                </a:pPr>
                <a:endParaRPr lang="ja-JP"/>
              </a:p>
            </c:txPr>
            <c:dLblPos val="b"/>
            <c:showVal val="1"/>
          </c:dLbls>
          <c:cat>
            <c:strRef>
              <c:f>グラフ!$I$4:$L$4</c:f>
              <c:strCache>
                <c:ptCount val="4"/>
                <c:pt idx="0">
                  <c:v>平成23年度</c:v>
                </c:pt>
                <c:pt idx="1">
                  <c:v>24年度</c:v>
                </c:pt>
                <c:pt idx="2">
                  <c:v>25年度</c:v>
                </c:pt>
                <c:pt idx="3">
                  <c:v>26年度</c:v>
                </c:pt>
              </c:strCache>
            </c:strRef>
          </c:cat>
          <c:val>
            <c:numRef>
              <c:f>グラフ!$I$8:$L$8</c:f>
              <c:numCache>
                <c:formatCode>0.0_);[Red]\(0.0\)</c:formatCode>
                <c:ptCount val="4"/>
                <c:pt idx="0">
                  <c:v>99.3</c:v>
                </c:pt>
                <c:pt idx="1">
                  <c:v>98.6</c:v>
                </c:pt>
                <c:pt idx="2">
                  <c:v>98.8</c:v>
                </c:pt>
                <c:pt idx="3">
                  <c:v>99.2</c:v>
                </c:pt>
              </c:numCache>
            </c:numRef>
          </c:val>
        </c:ser>
        <c:ser>
          <c:idx val="3"/>
          <c:order val="4"/>
          <c:tx>
            <c:strRef>
              <c:f>グラフ!$H$9</c:f>
              <c:strCache>
                <c:ptCount val="1"/>
                <c:pt idx="0">
                  <c:v>交通・通信</c:v>
                </c:pt>
              </c:strCache>
            </c:strRef>
          </c:tx>
          <c:spPr>
            <a:ln w="12700">
              <a:solidFill>
                <a:srgbClr val="000000"/>
              </a:solidFill>
              <a:prstDash val="solid"/>
            </a:ln>
          </c:spPr>
          <c:marker>
            <c:symbol val="diamond"/>
            <c:size val="8"/>
            <c:spPr>
              <a:solidFill>
                <a:srgbClr val="808080"/>
              </a:solidFill>
              <a:ln>
                <a:solidFill>
                  <a:srgbClr val="000000"/>
                </a:solidFill>
                <a:prstDash val="solid"/>
              </a:ln>
            </c:spPr>
          </c:marker>
          <c:dLbls>
            <c:dLbl>
              <c:idx val="0"/>
              <c:layout>
                <c:manualLayout>
                  <c:x val="-5.9534050179211512E-2"/>
                  <c:y val="2.7069834413246962E-2"/>
                </c:manualLayout>
              </c:layout>
              <c:dLblPos val="r"/>
              <c:showVal val="1"/>
            </c:dLbl>
            <c:dLbl>
              <c:idx val="1"/>
              <c:layout>
                <c:manualLayout>
                  <c:x val="-5.9534050179211512E-2"/>
                  <c:y val="2.7069834413246962E-2"/>
                </c:manualLayout>
              </c:layout>
              <c:dLblPos val="r"/>
              <c:showVal val="1"/>
            </c:dLbl>
            <c:dLbl>
              <c:idx val="2"/>
              <c:layout>
                <c:manualLayout>
                  <c:x val="-4.8781362007168462E-2"/>
                  <c:y val="2.7069834413246962E-2"/>
                </c:manualLayout>
              </c:layout>
              <c:dLblPos val="r"/>
              <c:showVal val="1"/>
            </c:dLbl>
            <c:dLbl>
              <c:idx val="3"/>
              <c:layout>
                <c:manualLayout>
                  <c:x val="-4.8651821748087902E-2"/>
                  <c:y val="2.6634467667783459E-2"/>
                </c:manualLayout>
              </c:layout>
              <c:dLblPos val="r"/>
              <c:showVal val="1"/>
            </c:dLbl>
            <c:spPr>
              <a:noFill/>
              <a:ln w="25400">
                <a:noFill/>
              </a:ln>
            </c:spPr>
            <c:txPr>
              <a:bodyPr/>
              <a:lstStyle/>
              <a:p>
                <a:pPr>
                  <a:defRPr sz="600" b="0" i="0" u="none" strike="noStrike" baseline="0">
                    <a:solidFill>
                      <a:srgbClr val="000000"/>
                    </a:solidFill>
                    <a:latin typeface="ＭＳ Ｐゴシック"/>
                    <a:ea typeface="ＭＳ Ｐゴシック"/>
                    <a:cs typeface="ＭＳ Ｐゴシック"/>
                  </a:defRPr>
                </a:pPr>
                <a:endParaRPr lang="ja-JP"/>
              </a:p>
            </c:txPr>
            <c:dLblPos val="b"/>
            <c:showVal val="1"/>
          </c:dLbls>
          <c:cat>
            <c:strRef>
              <c:f>グラフ!$I$4:$L$4</c:f>
              <c:strCache>
                <c:ptCount val="4"/>
                <c:pt idx="0">
                  <c:v>平成23年度</c:v>
                </c:pt>
                <c:pt idx="1">
                  <c:v>24年度</c:v>
                </c:pt>
                <c:pt idx="2">
                  <c:v>25年度</c:v>
                </c:pt>
                <c:pt idx="3">
                  <c:v>26年度</c:v>
                </c:pt>
              </c:strCache>
            </c:strRef>
          </c:cat>
          <c:val>
            <c:numRef>
              <c:f>グラフ!$I$9:$L$9</c:f>
              <c:numCache>
                <c:formatCode>0.0_);[Red]\(0.0\)</c:formatCode>
                <c:ptCount val="4"/>
                <c:pt idx="0">
                  <c:v>101.8</c:v>
                </c:pt>
                <c:pt idx="1">
                  <c:v>101.7</c:v>
                </c:pt>
                <c:pt idx="2">
                  <c:v>103.2</c:v>
                </c:pt>
                <c:pt idx="3">
                  <c:v>105.8</c:v>
                </c:pt>
              </c:numCache>
            </c:numRef>
          </c:val>
        </c:ser>
        <c:ser>
          <c:idx val="5"/>
          <c:order val="5"/>
          <c:tx>
            <c:strRef>
              <c:f>グラフ!$H$10</c:f>
              <c:strCache>
                <c:ptCount val="1"/>
                <c:pt idx="0">
                  <c:v>教育</c:v>
                </c:pt>
              </c:strCache>
            </c:strRef>
          </c:tx>
          <c:spPr>
            <a:ln w="12700">
              <a:solidFill>
                <a:srgbClr val="000000"/>
              </a:solidFill>
              <a:prstDash val="solid"/>
            </a:ln>
          </c:spPr>
          <c:marker>
            <c:symbol val="circle"/>
            <c:size val="8"/>
            <c:spPr>
              <a:solidFill>
                <a:srgbClr val="FFFFFF"/>
              </a:solidFill>
              <a:ln>
                <a:solidFill>
                  <a:srgbClr val="000000"/>
                </a:solidFill>
                <a:prstDash val="solid"/>
              </a:ln>
            </c:spPr>
          </c:marker>
          <c:dLbls>
            <c:dLbl>
              <c:idx val="0"/>
              <c:layout>
                <c:manualLayout>
                  <c:x val="-5.460051364547179E-2"/>
                  <c:y val="2.9926475173324744E-2"/>
                </c:manualLayout>
              </c:layout>
              <c:dLblPos val="r"/>
              <c:showVal val="1"/>
            </c:dLbl>
            <c:dLbl>
              <c:idx val="1"/>
              <c:layout>
                <c:manualLayout>
                  <c:x val="-5.7960658143539033E-2"/>
                  <c:y val="2.7651683928277892E-2"/>
                </c:manualLayout>
              </c:layout>
              <c:dLblPos val="r"/>
              <c:showVal val="1"/>
            </c:dLbl>
            <c:dLbl>
              <c:idx val="2"/>
              <c:layout>
                <c:manualLayout>
                  <c:x val="-5.2360594890163398E-2"/>
                  <c:y val="2.695098352306444E-2"/>
                </c:manualLayout>
              </c:layout>
              <c:dLblPos val="r"/>
              <c:showVal val="1"/>
            </c:dLbl>
            <c:dLbl>
              <c:idx val="3"/>
              <c:layout>
                <c:manualLayout>
                  <c:x val="-5.4157706093189963E-2"/>
                  <c:y val="-2.7069834413246962E-2"/>
                </c:manualLayout>
              </c:layout>
              <c:dLblPos val="r"/>
              <c:showVal val="1"/>
            </c:dLbl>
            <c:spPr>
              <a:noFill/>
              <a:ln w="25400">
                <a:noFill/>
              </a:ln>
            </c:spPr>
            <c:txPr>
              <a:bodyPr/>
              <a:lstStyle/>
              <a:p>
                <a:pPr>
                  <a:defRPr sz="600" b="0" i="0" u="none" strike="noStrike" baseline="0">
                    <a:solidFill>
                      <a:srgbClr val="000000"/>
                    </a:solidFill>
                    <a:latin typeface="ＭＳ Ｐゴシック"/>
                    <a:ea typeface="ＭＳ Ｐゴシック"/>
                    <a:cs typeface="ＭＳ Ｐゴシック"/>
                  </a:defRPr>
                </a:pPr>
                <a:endParaRPr lang="ja-JP"/>
              </a:p>
            </c:txPr>
            <c:dLblPos val="b"/>
            <c:showVal val="1"/>
          </c:dLbls>
          <c:cat>
            <c:strRef>
              <c:f>グラフ!$I$4:$L$4</c:f>
              <c:strCache>
                <c:ptCount val="4"/>
                <c:pt idx="0">
                  <c:v>平成23年度</c:v>
                </c:pt>
                <c:pt idx="1">
                  <c:v>24年度</c:v>
                </c:pt>
                <c:pt idx="2">
                  <c:v>25年度</c:v>
                </c:pt>
                <c:pt idx="3">
                  <c:v>26年度</c:v>
                </c:pt>
              </c:strCache>
            </c:strRef>
          </c:cat>
          <c:val>
            <c:numRef>
              <c:f>グラフ!$I$10:$L$10</c:f>
              <c:numCache>
                <c:formatCode>0.0_);[Red]\(0.0\)</c:formatCode>
                <c:ptCount val="4"/>
                <c:pt idx="0">
                  <c:v>96.8</c:v>
                </c:pt>
                <c:pt idx="1">
                  <c:v>96.8</c:v>
                </c:pt>
                <c:pt idx="2">
                  <c:v>96.9</c:v>
                </c:pt>
                <c:pt idx="3">
                  <c:v>99.6</c:v>
                </c:pt>
              </c:numCache>
            </c:numRef>
          </c:val>
        </c:ser>
        <c:marker val="1"/>
        <c:axId val="138798208"/>
        <c:axId val="138800128"/>
      </c:lineChart>
      <c:catAx>
        <c:axId val="138765824"/>
        <c:scaling>
          <c:orientation val="minMax"/>
        </c:scaling>
        <c:axPos val="b"/>
        <c:numFmt formatCode="General" sourceLinked="1"/>
        <c:majorTickMark val="in"/>
        <c:tickLblPos val="low"/>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138767360"/>
        <c:crossesAt val="100"/>
        <c:lblAlgn val="ctr"/>
        <c:lblOffset val="100"/>
        <c:tickLblSkip val="1"/>
        <c:tickMarkSkip val="1"/>
      </c:catAx>
      <c:valAx>
        <c:axId val="138767360"/>
        <c:scaling>
          <c:orientation val="minMax"/>
          <c:max val="110"/>
          <c:min val="90"/>
        </c:scaling>
        <c:axPos val="l"/>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sz="800" b="0" i="0" u="none" strike="noStrike" baseline="0">
                    <a:solidFill>
                      <a:srgbClr val="000000"/>
                    </a:solidFill>
                    <a:latin typeface="ＭＳ Ｐゴシック"/>
                    <a:ea typeface="ＭＳ Ｐゴシック"/>
                  </a:rPr>
                  <a:t>指数</a:t>
                </a:r>
              </a:p>
              <a:p>
                <a:pPr algn="ctr">
                  <a:defRPr sz="1075" b="0" i="0" u="none" strike="noStrike" baseline="0">
                    <a:solidFill>
                      <a:srgbClr val="000000"/>
                    </a:solidFill>
                    <a:latin typeface="ＭＳ Ｐゴシック"/>
                    <a:ea typeface="ＭＳ Ｐゴシック"/>
                    <a:cs typeface="ＭＳ Ｐゴシック"/>
                  </a:defRPr>
                </a:pPr>
                <a:r>
                  <a:rPr lang="en-US" altLang="ja-JP" sz="800" b="0" i="0" u="none" strike="noStrike" baseline="0">
                    <a:solidFill>
                      <a:srgbClr val="000000"/>
                    </a:solidFill>
                    <a:latin typeface="ＭＳ Ｐゴシック"/>
                    <a:ea typeface="ＭＳ Ｐゴシック"/>
                  </a:rPr>
                  <a:t>(</a:t>
                </a:r>
                <a:r>
                  <a:rPr lang="ja-JP" altLang="en-US" sz="800" b="0" i="0" u="none" strike="noStrike" baseline="0">
                    <a:solidFill>
                      <a:srgbClr val="000000"/>
                    </a:solidFill>
                    <a:latin typeface="ＭＳ Ｐゴシック"/>
                    <a:ea typeface="ＭＳ Ｐゴシック"/>
                  </a:rPr>
                  <a:t>棒グラフ</a:t>
                </a:r>
                <a:r>
                  <a:rPr lang="en-US" altLang="ja-JP" sz="800" b="0" i="0" u="none" strike="noStrike" baseline="0">
                    <a:solidFill>
                      <a:srgbClr val="000000"/>
                    </a:solidFill>
                    <a:latin typeface="ＭＳ Ｐゴシック"/>
                    <a:ea typeface="ＭＳ Ｐゴシック"/>
                  </a:rPr>
                  <a:t>)</a:t>
                </a:r>
              </a:p>
            </c:rich>
          </c:tx>
          <c:layout>
            <c:manualLayout>
              <c:xMode val="edge"/>
              <c:yMode val="edge"/>
              <c:x val="9.6774475771174984E-2"/>
              <c:y val="1.5838732901367891E-2"/>
            </c:manualLayout>
          </c:layout>
          <c:spPr>
            <a:noFill/>
            <a:ln w="25400">
              <a:noFill/>
            </a:ln>
          </c:spPr>
        </c:title>
        <c:numFmt formatCode="0_);[Red]\(0\)" sourceLinked="0"/>
        <c:majorTickMark val="in"/>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138765824"/>
        <c:crosses val="autoZero"/>
        <c:crossBetween val="between"/>
        <c:majorUnit val="5"/>
      </c:valAx>
      <c:catAx>
        <c:axId val="138798208"/>
        <c:scaling>
          <c:orientation val="minMax"/>
        </c:scaling>
        <c:delete val="1"/>
        <c:axPos val="b"/>
        <c:title>
          <c:tx>
            <c:rich>
              <a:bodyPr/>
              <a:lstStyle/>
              <a:p>
                <a:pPr>
                  <a:defRPr sz="1100" b="0" i="0" u="none" strike="noStrike" baseline="0">
                    <a:solidFill>
                      <a:srgbClr val="000000"/>
                    </a:solidFill>
                    <a:latin typeface="ＭＳ Ｐゴシック"/>
                    <a:ea typeface="ＭＳ Ｐゴシック"/>
                    <a:cs typeface="ＭＳ Ｐゴシック"/>
                  </a:defRPr>
                </a:pPr>
                <a:r>
                  <a:rPr lang="ja-JP" altLang="en-US" sz="1000" b="0" i="0" u="none" strike="noStrike" baseline="0">
                    <a:solidFill>
                      <a:srgbClr val="000000"/>
                    </a:solidFill>
                    <a:latin typeface="ＭＳ Ｐゴシック"/>
                    <a:ea typeface="ＭＳ Ｐゴシック"/>
                  </a:rPr>
                  <a:t>平成</a:t>
                </a:r>
                <a:r>
                  <a:rPr lang="en-US" altLang="ja-JP" sz="1000" b="0" i="0" u="none" strike="noStrike" baseline="0">
                    <a:solidFill>
                      <a:srgbClr val="000000"/>
                    </a:solidFill>
                    <a:latin typeface="ＭＳ Ｐゴシック"/>
                    <a:ea typeface="ＭＳ Ｐゴシック"/>
                  </a:rPr>
                  <a:t>22</a:t>
                </a:r>
                <a:r>
                  <a:rPr lang="ja-JP" altLang="en-US" sz="1000" b="0" i="0" u="none" strike="noStrike" baseline="0">
                    <a:solidFill>
                      <a:srgbClr val="000000"/>
                    </a:solidFill>
                    <a:latin typeface="ＭＳ Ｐゴシック"/>
                    <a:ea typeface="ＭＳ Ｐゴシック"/>
                  </a:rPr>
                  <a:t>年度＝</a:t>
                </a:r>
                <a:r>
                  <a:rPr lang="en-US" altLang="ja-JP" sz="1000" b="0" i="0" u="none" strike="noStrike" baseline="0">
                    <a:solidFill>
                      <a:srgbClr val="000000"/>
                    </a:solidFill>
                    <a:latin typeface="ＭＳ Ｐゴシック"/>
                    <a:ea typeface="ＭＳ Ｐゴシック"/>
                  </a:rPr>
                  <a:t>100</a:t>
                </a:r>
              </a:p>
            </c:rich>
          </c:tx>
          <c:layout>
            <c:manualLayout>
              <c:xMode val="edge"/>
              <c:yMode val="edge"/>
              <c:x val="0.37365676064686315"/>
              <c:y val="1.0799136069114475E-2"/>
            </c:manualLayout>
          </c:layout>
          <c:spPr>
            <a:solidFill>
              <a:srgbClr val="FFFFFF"/>
            </a:solidFill>
            <a:ln w="12700">
              <a:solidFill>
                <a:srgbClr val="000000"/>
              </a:solidFill>
              <a:prstDash val="solid"/>
            </a:ln>
          </c:spPr>
        </c:title>
        <c:tickLblPos val="none"/>
        <c:crossAx val="138800128"/>
        <c:crossesAt val="80"/>
        <c:lblAlgn val="ctr"/>
        <c:lblOffset val="100"/>
      </c:catAx>
      <c:valAx>
        <c:axId val="138800128"/>
        <c:scaling>
          <c:orientation val="minMax"/>
          <c:max val="120"/>
          <c:min val="95"/>
        </c:scaling>
        <c:axPos val="r"/>
        <c:title>
          <c:tx>
            <c:rich>
              <a:bodyPr rot="0" vert="horz"/>
              <a:lstStyle/>
              <a:p>
                <a:pPr algn="ctr">
                  <a:defRPr sz="1100" b="0" i="0" u="none" strike="noStrike" baseline="0">
                    <a:solidFill>
                      <a:srgbClr val="000000"/>
                    </a:solidFill>
                    <a:latin typeface="ＭＳ Ｐゴシック"/>
                    <a:ea typeface="ＭＳ Ｐゴシック"/>
                    <a:cs typeface="ＭＳ Ｐゴシック"/>
                  </a:defRPr>
                </a:pPr>
                <a:r>
                  <a:rPr lang="ja-JP" altLang="en-US" sz="800" b="0" i="0" u="none" strike="noStrike" baseline="0">
                    <a:solidFill>
                      <a:srgbClr val="000000"/>
                    </a:solidFill>
                    <a:latin typeface="ＭＳ Ｐゴシック"/>
                    <a:ea typeface="ＭＳ Ｐゴシック"/>
                  </a:rPr>
                  <a:t>指数</a:t>
                </a:r>
              </a:p>
              <a:p>
                <a:pPr algn="ctr">
                  <a:defRPr sz="1100" b="0" i="0" u="none" strike="noStrike" baseline="0">
                    <a:solidFill>
                      <a:srgbClr val="000000"/>
                    </a:solidFill>
                    <a:latin typeface="ＭＳ Ｐゴシック"/>
                    <a:ea typeface="ＭＳ Ｐゴシック"/>
                    <a:cs typeface="ＭＳ Ｐゴシック"/>
                  </a:defRPr>
                </a:pPr>
                <a:r>
                  <a:rPr lang="en-US" altLang="ja-JP" sz="800" b="0" i="0" u="none" strike="noStrike" baseline="0">
                    <a:solidFill>
                      <a:srgbClr val="000000"/>
                    </a:solidFill>
                    <a:latin typeface="ＭＳ Ｐゴシック"/>
                    <a:ea typeface="ＭＳ Ｐゴシック"/>
                  </a:rPr>
                  <a:t>(</a:t>
                </a:r>
                <a:r>
                  <a:rPr lang="ja-JP" altLang="en-US" sz="800" b="0" i="0" u="none" strike="noStrike" baseline="0">
                    <a:solidFill>
                      <a:srgbClr val="000000"/>
                    </a:solidFill>
                    <a:latin typeface="ＭＳ Ｐゴシック"/>
                    <a:ea typeface="ＭＳ Ｐゴシック"/>
                  </a:rPr>
                  <a:t>線グラフ</a:t>
                </a:r>
                <a:r>
                  <a:rPr lang="en-US" altLang="ja-JP" sz="800" b="0" i="0" u="none" strike="noStrike" baseline="0">
                    <a:solidFill>
                      <a:srgbClr val="000000"/>
                    </a:solidFill>
                    <a:latin typeface="ＭＳ Ｐゴシック"/>
                    <a:ea typeface="ＭＳ Ｐゴシック"/>
                  </a:rPr>
                  <a:t>)</a:t>
                </a:r>
              </a:p>
            </c:rich>
          </c:tx>
          <c:layout>
            <c:manualLayout>
              <c:xMode val="edge"/>
              <c:yMode val="edge"/>
              <c:x val="0.76881917986058723"/>
              <c:y val="1.5118790496760261E-2"/>
            </c:manualLayout>
          </c:layout>
          <c:spPr>
            <a:noFill/>
            <a:ln w="25400">
              <a:noFill/>
            </a:ln>
          </c:spPr>
        </c:title>
        <c:numFmt formatCode="0_);[Red]\(0\)" sourceLinked="0"/>
        <c:majorTickMark val="in"/>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138798208"/>
        <c:crosses val="max"/>
        <c:crossBetween val="between"/>
        <c:majorUnit val="5"/>
      </c:valAx>
      <c:spPr>
        <a:solidFill>
          <a:srgbClr val="FFFFFF"/>
        </a:solidFill>
        <a:ln w="12700">
          <a:solidFill>
            <a:schemeClr val="tx1"/>
          </a:solidFill>
          <a:prstDash val="solid"/>
        </a:ln>
      </c:spPr>
    </c:plotArea>
    <c:legend>
      <c:legendPos val="r"/>
      <c:layout>
        <c:manualLayout>
          <c:xMode val="edge"/>
          <c:yMode val="edge"/>
          <c:x val="0.12365623859689652"/>
          <c:y val="0.86465173494782355"/>
          <c:w val="0.74193743158139125"/>
          <c:h val="0.10943124550036012"/>
        </c:manualLayout>
      </c:layout>
      <c:spPr>
        <a:solidFill>
          <a:srgbClr val="FFFFFF"/>
        </a:solidFill>
        <a:ln w="12700">
          <a:solidFill>
            <a:srgbClr val="000000"/>
          </a:solidFill>
          <a:prstDash val="solid"/>
        </a:ln>
      </c:spPr>
      <c:txPr>
        <a:bodyPr/>
        <a:lstStyle/>
        <a:p>
          <a:pPr>
            <a:defRPr sz="735" b="0" i="0" u="none" strike="noStrike" baseline="0">
              <a:solidFill>
                <a:srgbClr val="000000"/>
              </a:solidFill>
              <a:latin typeface="ＭＳ Ｐゴシック"/>
              <a:ea typeface="ＭＳ Ｐゴシック"/>
              <a:cs typeface="ＭＳ Ｐゴシック"/>
            </a:defRPr>
          </a:pPr>
          <a:endParaRPr lang="ja-JP"/>
        </a:p>
      </c:txPr>
    </c:legend>
    <c:plotVisOnly val="1"/>
    <c:dispBlanksAs val="gap"/>
  </c:chart>
  <c:spPr>
    <a:solidFill>
      <a:srgbClr val="FFFFFF"/>
    </a:solidFill>
    <a:ln w="9525">
      <a:noFill/>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oddHeader>&amp;A</c:oddHeader>
      <c:oddFooter>Page &amp;P</c:oddFooter>
    </c:headerFooter>
    <c:pageMargins b="0.98399999999999999" l="0.78700000000000003" r="0.78700000000000003" t="0.98399999999999999" header="0.5" footer="0.5"/>
    <c:pageSetup paperSize="9" orientation="landscape" verticalDpi="0"/>
  </c:printSettings>
</c:chartSpace>
</file>

<file path=xl/charts/chart2.xml><?xml version="1.0" encoding="utf-8"?>
<c:chartSpace xmlns:c="http://schemas.openxmlformats.org/drawingml/2006/chart" xmlns:a="http://schemas.openxmlformats.org/drawingml/2006/main" xmlns:r="http://schemas.openxmlformats.org/officeDocument/2006/relationships">
  <c:lang val="ja-JP"/>
  <c:clrMapOvr bg1="lt1" tx1="dk1" bg2="lt2" tx2="dk2" accent1="accent1" accent2="accent2" accent3="accent3" accent4="accent4" accent5="accent5" accent6="accent6" hlink="hlink" folHlink="folHlink"/>
  <c:chart>
    <c:plotArea>
      <c:layout>
        <c:manualLayout>
          <c:layoutTarget val="inner"/>
          <c:xMode val="edge"/>
          <c:yMode val="edge"/>
          <c:x val="0.2111116943715369"/>
          <c:y val="0.10764662212323853"/>
          <c:w val="0.77777988764077632"/>
          <c:h val="0.72605790645881341"/>
        </c:manualLayout>
      </c:layout>
      <c:barChart>
        <c:barDir val="col"/>
        <c:grouping val="stacked"/>
        <c:ser>
          <c:idx val="0"/>
          <c:order val="0"/>
          <c:tx>
            <c:strRef>
              <c:f>グラフ!$H$14</c:f>
              <c:strCache>
                <c:ptCount val="1"/>
                <c:pt idx="0">
                  <c:v>給与所得</c:v>
                </c:pt>
              </c:strCache>
            </c:strRef>
          </c:tx>
          <c:spPr>
            <a:pattFill prst="ltUpDiag">
              <a:fgClr>
                <a:srgbClr val="000000"/>
              </a:fgClr>
              <a:bgClr>
                <a:srgbClr val="FFFFFF"/>
              </a:bgClr>
            </a:pattFill>
            <a:ln w="12700">
              <a:solidFill>
                <a:srgbClr val="000000"/>
              </a:solidFill>
              <a:prstDash val="solid"/>
            </a:ln>
          </c:spPr>
          <c:dLbls>
            <c:spPr>
              <a:solidFill>
                <a:srgbClr val="FFFFFF"/>
              </a:solidFill>
              <a:ln w="12700">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Val val="1"/>
          </c:dLbls>
          <c:cat>
            <c:strRef>
              <c:f>グラフ!$I$13:$L$13</c:f>
              <c:strCache>
                <c:ptCount val="4"/>
                <c:pt idx="0">
                  <c:v>平成22年度</c:v>
                </c:pt>
                <c:pt idx="1">
                  <c:v>23年度</c:v>
                </c:pt>
                <c:pt idx="2">
                  <c:v>24年度</c:v>
                </c:pt>
                <c:pt idx="3">
                  <c:v>25年度</c:v>
                </c:pt>
              </c:strCache>
            </c:strRef>
          </c:cat>
          <c:val>
            <c:numRef>
              <c:f>グラフ!$I$14:$L$14</c:f>
              <c:numCache>
                <c:formatCode>#,##0_ </c:formatCode>
                <c:ptCount val="4"/>
                <c:pt idx="0">
                  <c:v>86286760</c:v>
                </c:pt>
                <c:pt idx="1">
                  <c:v>86211809</c:v>
                </c:pt>
                <c:pt idx="2">
                  <c:v>87420814</c:v>
                </c:pt>
                <c:pt idx="3">
                  <c:v>88453861</c:v>
                </c:pt>
              </c:numCache>
            </c:numRef>
          </c:val>
        </c:ser>
        <c:ser>
          <c:idx val="1"/>
          <c:order val="1"/>
          <c:tx>
            <c:strRef>
              <c:f>グラフ!$H$15</c:f>
              <c:strCache>
                <c:ptCount val="1"/>
                <c:pt idx="0">
                  <c:v>営業所得</c:v>
                </c:pt>
              </c:strCache>
            </c:strRef>
          </c:tx>
          <c:spPr>
            <a:pattFill prst="divot">
              <a:fgClr>
                <a:srgbClr val="000000"/>
              </a:fgClr>
              <a:bgClr>
                <a:srgbClr val="FFFFFF"/>
              </a:bgClr>
            </a:pattFill>
            <a:ln w="12700">
              <a:solidFill>
                <a:srgbClr val="000000"/>
              </a:solidFill>
              <a:prstDash val="solid"/>
            </a:ln>
          </c:spPr>
          <c:dLbls>
            <c:spPr>
              <a:solidFill>
                <a:srgbClr val="FFFFFF"/>
              </a:solidFill>
              <a:ln w="12700">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Val val="1"/>
          </c:dLbls>
          <c:cat>
            <c:strRef>
              <c:f>グラフ!$I$13:$L$13</c:f>
              <c:strCache>
                <c:ptCount val="4"/>
                <c:pt idx="0">
                  <c:v>平成22年度</c:v>
                </c:pt>
                <c:pt idx="1">
                  <c:v>23年度</c:v>
                </c:pt>
                <c:pt idx="2">
                  <c:v>24年度</c:v>
                </c:pt>
                <c:pt idx="3">
                  <c:v>25年度</c:v>
                </c:pt>
              </c:strCache>
            </c:strRef>
          </c:cat>
          <c:val>
            <c:numRef>
              <c:f>グラフ!$I$15:$L$15</c:f>
              <c:numCache>
                <c:formatCode>#,##0_ </c:formatCode>
                <c:ptCount val="4"/>
                <c:pt idx="0">
                  <c:v>3526072</c:v>
                </c:pt>
                <c:pt idx="1">
                  <c:v>3474500</c:v>
                </c:pt>
                <c:pt idx="2">
                  <c:v>3819849</c:v>
                </c:pt>
                <c:pt idx="3">
                  <c:v>3724411</c:v>
                </c:pt>
              </c:numCache>
            </c:numRef>
          </c:val>
        </c:ser>
        <c:ser>
          <c:idx val="2"/>
          <c:order val="2"/>
          <c:tx>
            <c:strRef>
              <c:f>グラフ!$H$16</c:f>
              <c:strCache>
                <c:ptCount val="1"/>
                <c:pt idx="0">
                  <c:v>農協・譲渡・その他の所得</c:v>
                </c:pt>
              </c:strCache>
            </c:strRef>
          </c:tx>
          <c:spPr>
            <a:pattFill prst="pct20">
              <a:fgClr>
                <a:srgbClr val="000000"/>
              </a:fgClr>
              <a:bgClr>
                <a:srgbClr val="FFFFFF"/>
              </a:bgClr>
            </a:pattFill>
            <a:ln w="12700">
              <a:solidFill>
                <a:srgbClr val="000000"/>
              </a:solidFill>
              <a:prstDash val="solid"/>
            </a:ln>
          </c:spPr>
          <c:dLbls>
            <c:dLbl>
              <c:idx val="0"/>
              <c:layout>
                <c:manualLayout>
                  <c:x val="-1.222737608724268E-3"/>
                  <c:y val="-1.0367183792801041E-3"/>
                </c:manualLayout>
              </c:layout>
              <c:dLblPos val="ctr"/>
              <c:showVal val="1"/>
            </c:dLbl>
            <c:spPr>
              <a:solidFill>
                <a:srgbClr val="FFFFFF"/>
              </a:solidFill>
              <a:ln w="12700">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Val val="1"/>
          </c:dLbls>
          <c:cat>
            <c:strRef>
              <c:f>グラフ!$I$13:$L$13</c:f>
              <c:strCache>
                <c:ptCount val="4"/>
                <c:pt idx="0">
                  <c:v>平成22年度</c:v>
                </c:pt>
                <c:pt idx="1">
                  <c:v>23年度</c:v>
                </c:pt>
                <c:pt idx="2">
                  <c:v>24年度</c:v>
                </c:pt>
                <c:pt idx="3">
                  <c:v>25年度</c:v>
                </c:pt>
              </c:strCache>
            </c:strRef>
          </c:cat>
          <c:val>
            <c:numRef>
              <c:f>グラフ!$I$16:$L$16</c:f>
              <c:numCache>
                <c:formatCode>#,##0;[Red]#,##0</c:formatCode>
                <c:ptCount val="4"/>
                <c:pt idx="0">
                  <c:v>13143131</c:v>
                </c:pt>
                <c:pt idx="1">
                  <c:v>13249114</c:v>
                </c:pt>
                <c:pt idx="2">
                  <c:v>13702360</c:v>
                </c:pt>
                <c:pt idx="3">
                  <c:v>14216783</c:v>
                </c:pt>
              </c:numCache>
            </c:numRef>
          </c:val>
        </c:ser>
        <c:gapWidth val="30"/>
        <c:overlap val="100"/>
        <c:axId val="139830784"/>
        <c:axId val="139832320"/>
      </c:barChart>
      <c:catAx>
        <c:axId val="139830784"/>
        <c:scaling>
          <c:orientation val="minMax"/>
        </c:scaling>
        <c:axPos val="b"/>
        <c:numFmt formatCode="General" sourceLinked="1"/>
        <c:majorTickMark val="in"/>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39832320"/>
        <c:crossesAt val="0"/>
        <c:auto val="1"/>
        <c:lblAlgn val="ctr"/>
        <c:lblOffset val="100"/>
        <c:tickLblSkip val="1"/>
        <c:tickMarkSkip val="1"/>
      </c:catAx>
      <c:valAx>
        <c:axId val="139832320"/>
        <c:scaling>
          <c:orientation val="minMax"/>
          <c:max val="110000000"/>
          <c:min val="75000000"/>
        </c:scaling>
        <c:axPos val="l"/>
        <c:title>
          <c:tx>
            <c:rich>
              <a:bodyPr rot="0" vert="horz"/>
              <a:lstStyle/>
              <a:p>
                <a:pPr algn="ctr">
                  <a:defRPr sz="800" b="0" i="0" u="none" strike="noStrike" baseline="0">
                    <a:solidFill>
                      <a:srgbClr val="000000"/>
                    </a:solidFill>
                    <a:latin typeface="ＭＳ Ｐゴシック"/>
                    <a:ea typeface="ＭＳ Ｐゴシック"/>
                    <a:cs typeface="ＭＳ Ｐゴシック"/>
                  </a:defRPr>
                </a:pPr>
                <a:r>
                  <a:rPr lang="ja-JP" altLang="en-US"/>
                  <a:t>千円</a:t>
                </a:r>
              </a:p>
            </c:rich>
          </c:tx>
          <c:layout>
            <c:manualLayout>
              <c:xMode val="edge"/>
              <c:yMode val="edge"/>
              <c:x val="0.19722280548264801"/>
              <c:y val="5.3452115812917714E-2"/>
            </c:manualLayout>
          </c:layout>
          <c:spPr>
            <a:noFill/>
            <a:ln w="25400">
              <a:noFill/>
            </a:ln>
          </c:spPr>
        </c:title>
        <c:numFmt formatCode="#,##0_ " sourceLinked="1"/>
        <c:majorTickMark val="in"/>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39830784"/>
        <c:crosses val="autoZero"/>
        <c:crossBetween val="between"/>
      </c:valAx>
      <c:spPr>
        <a:noFill/>
        <a:ln w="12700">
          <a:solidFill>
            <a:srgbClr val="000000"/>
          </a:solidFill>
          <a:prstDash val="solid"/>
        </a:ln>
      </c:spPr>
    </c:plotArea>
    <c:legend>
      <c:legendPos val="b"/>
      <c:layout>
        <c:manualLayout>
          <c:xMode val="edge"/>
          <c:yMode val="edge"/>
          <c:x val="7.2222222222222285E-2"/>
          <c:y val="0.93496659242761659"/>
          <c:w val="0.9"/>
          <c:h val="4.7216035634743941E-2"/>
        </c:manualLayout>
      </c:layout>
      <c:spPr>
        <a:solidFill>
          <a:srgbClr val="FFFFFF"/>
        </a:solidFill>
        <a:ln w="12700">
          <a:solidFill>
            <a:srgbClr val="000000"/>
          </a:solidFill>
          <a:prstDash val="solid"/>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legend>
    <c:plotVisOnly val="1"/>
    <c:dispBlanksAs val="gap"/>
  </c:chart>
  <c:spPr>
    <a:solidFill>
      <a:srgbClr val="FFFFFF"/>
    </a:solidFill>
    <a:ln w="9525">
      <a:noFill/>
    </a:ln>
  </c:spPr>
  <c:txPr>
    <a:bodyPr/>
    <a:lstStyle/>
    <a:p>
      <a:pPr>
        <a:defRPr sz="1100" b="0" i="0" u="none" strike="noStrike" baseline="0">
          <a:solidFill>
            <a:srgbClr val="000000"/>
          </a:solidFill>
          <a:latin typeface="ＭＳ Ｐ明朝"/>
          <a:ea typeface="ＭＳ Ｐ明朝"/>
          <a:cs typeface="ＭＳ Ｐ明朝"/>
        </a:defRPr>
      </a:pPr>
      <a:endParaRPr lang="ja-JP"/>
    </a:p>
  </c:txPr>
  <c:printSettings>
    <c:headerFooter alignWithMargins="0"/>
    <c:pageMargins b="0.98399999999999999" l="0.78700000000000003" r="0.78700000000000003" t="0.98399999999999999" header="0.51180555555555562" footer="0.51180555555555562"/>
    <c:pageSetup paperSize="9" firstPageNumber="0" orientation="landscape" verticalDpi="0"/>
  </c:printSettings>
</c:chartSpace>
</file>

<file path=xl/charts/chart3.xml><?xml version="1.0" encoding="utf-8"?>
<c:chartSpace xmlns:c="http://schemas.openxmlformats.org/drawingml/2006/chart" xmlns:a="http://schemas.openxmlformats.org/drawingml/2006/main" xmlns:r="http://schemas.openxmlformats.org/officeDocument/2006/relationships">
  <c:lang val="ja-JP"/>
  <c:chart>
    <c:plotArea>
      <c:layout>
        <c:manualLayout>
          <c:layoutTarget val="inner"/>
          <c:xMode val="edge"/>
          <c:yMode val="edge"/>
          <c:x val="0.1392757660167131"/>
          <c:y val="8.8636363636366414E-2"/>
          <c:w val="0.73816155988859"/>
          <c:h val="0.69545454545454544"/>
        </c:manualLayout>
      </c:layout>
      <c:barChart>
        <c:barDir val="col"/>
        <c:grouping val="clustered"/>
        <c:ser>
          <c:idx val="0"/>
          <c:order val="0"/>
          <c:tx>
            <c:strRef>
              <c:f>グラフ!$H$36</c:f>
              <c:strCache>
                <c:ptCount val="1"/>
                <c:pt idx="0">
                  <c:v>市民所得</c:v>
                </c:pt>
              </c:strCache>
            </c:strRef>
          </c:tx>
          <c:spPr>
            <a:pattFill prst="divot">
              <a:fgClr>
                <a:srgbClr val="000000"/>
              </a:fgClr>
              <a:bgClr>
                <a:srgbClr val="FFFFFF"/>
              </a:bgClr>
            </a:pattFill>
            <a:ln w="12700">
              <a:solidFill>
                <a:srgbClr val="000000"/>
              </a:solidFill>
              <a:prstDash val="solid"/>
            </a:ln>
          </c:spPr>
          <c:dLbls>
            <c:spPr>
              <a:solidFill>
                <a:srgbClr val="FFFFFF"/>
              </a:solidFill>
              <a:ln w="12700">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ctr"/>
            <c:showVal val="1"/>
          </c:dLbls>
          <c:cat>
            <c:strRef>
              <c:f>グラフ!$I$35:$K$35</c:f>
              <c:strCache>
                <c:ptCount val="3"/>
                <c:pt idx="0">
                  <c:v>平成21年度</c:v>
                </c:pt>
                <c:pt idx="1">
                  <c:v>22年度</c:v>
                </c:pt>
                <c:pt idx="2">
                  <c:v>23年度</c:v>
                </c:pt>
              </c:strCache>
            </c:strRef>
          </c:cat>
          <c:val>
            <c:numRef>
              <c:f>グラフ!$I$36:$K$36</c:f>
              <c:numCache>
                <c:formatCode>#,##0;[Red]#,##0</c:formatCode>
                <c:ptCount val="3"/>
                <c:pt idx="0">
                  <c:v>2263</c:v>
                </c:pt>
                <c:pt idx="1">
                  <c:v>2271</c:v>
                </c:pt>
                <c:pt idx="2">
                  <c:v>2238</c:v>
                </c:pt>
              </c:numCache>
            </c:numRef>
          </c:val>
        </c:ser>
        <c:ser>
          <c:idx val="1"/>
          <c:order val="1"/>
          <c:tx>
            <c:strRef>
              <c:f>グラフ!$H$37</c:f>
              <c:strCache>
                <c:ptCount val="1"/>
                <c:pt idx="0">
                  <c:v>県民所得</c:v>
                </c:pt>
              </c:strCache>
            </c:strRef>
          </c:tx>
          <c:spPr>
            <a:pattFill prst="ltUpDiag">
              <a:fgClr>
                <a:srgbClr val="000000"/>
              </a:fgClr>
              <a:bgClr>
                <a:srgbClr val="FFFFFF"/>
              </a:bgClr>
            </a:pattFill>
            <a:ln w="12700">
              <a:solidFill>
                <a:srgbClr val="000000"/>
              </a:solidFill>
              <a:prstDash val="solid"/>
            </a:ln>
          </c:spPr>
          <c:dLbls>
            <c:spPr>
              <a:solidFill>
                <a:srgbClr val="FFFFFF"/>
              </a:solidFill>
              <a:ln w="12700">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ctr"/>
            <c:showVal val="1"/>
          </c:dLbls>
          <c:cat>
            <c:strRef>
              <c:f>グラフ!$I$35:$K$35</c:f>
              <c:strCache>
                <c:ptCount val="3"/>
                <c:pt idx="0">
                  <c:v>平成21年度</c:v>
                </c:pt>
                <c:pt idx="1">
                  <c:v>22年度</c:v>
                </c:pt>
                <c:pt idx="2">
                  <c:v>23年度</c:v>
                </c:pt>
              </c:strCache>
            </c:strRef>
          </c:cat>
          <c:val>
            <c:numRef>
              <c:f>グラフ!$I$37:$K$37</c:f>
              <c:numCache>
                <c:formatCode>#,##0;[Red]#,##0</c:formatCode>
                <c:ptCount val="3"/>
                <c:pt idx="0">
                  <c:v>2021</c:v>
                </c:pt>
                <c:pt idx="1">
                  <c:v>2042</c:v>
                </c:pt>
                <c:pt idx="2">
                  <c:v>2018</c:v>
                </c:pt>
              </c:numCache>
            </c:numRef>
          </c:val>
        </c:ser>
        <c:gapWidth val="30"/>
        <c:axId val="139948416"/>
        <c:axId val="139949952"/>
      </c:barChart>
      <c:catAx>
        <c:axId val="139948416"/>
        <c:scaling>
          <c:orientation val="minMax"/>
        </c:scaling>
        <c:axPos val="b"/>
        <c:numFmt formatCode="General" sourceLinked="1"/>
        <c:majorTickMark val="in"/>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139949952"/>
        <c:crossesAt val="0"/>
        <c:auto val="1"/>
        <c:lblAlgn val="ctr"/>
        <c:lblOffset val="100"/>
        <c:tickLblSkip val="1"/>
        <c:tickMarkSkip val="1"/>
      </c:catAx>
      <c:valAx>
        <c:axId val="139949952"/>
        <c:scaling>
          <c:orientation val="minMax"/>
          <c:max val="2600"/>
          <c:min val="1900"/>
        </c:scaling>
        <c:axPos val="l"/>
        <c:title>
          <c:tx>
            <c:rich>
              <a:bodyPr rot="0" vert="horz"/>
              <a:lstStyle/>
              <a:p>
                <a:pPr algn="ctr">
                  <a:defRPr sz="800" b="0" i="0" u="none" strike="noStrike" baseline="0">
                    <a:solidFill>
                      <a:srgbClr val="000000"/>
                    </a:solidFill>
                    <a:latin typeface="ＭＳ Ｐゴシック"/>
                    <a:ea typeface="ＭＳ Ｐゴシック"/>
                    <a:cs typeface="ＭＳ Ｐゴシック"/>
                  </a:defRPr>
                </a:pPr>
                <a:r>
                  <a:rPr lang="ja-JP" altLang="en-US"/>
                  <a:t>千円</a:t>
                </a:r>
              </a:p>
            </c:rich>
          </c:tx>
          <c:layout>
            <c:manualLayout>
              <c:xMode val="edge"/>
              <c:yMode val="edge"/>
              <c:x val="0.16155988857938741"/>
              <c:y val="3.8636363636363656E-2"/>
            </c:manualLayout>
          </c:layout>
          <c:spPr>
            <a:noFill/>
            <a:ln w="25400">
              <a:noFill/>
            </a:ln>
          </c:spPr>
        </c:title>
        <c:numFmt formatCode="#,##0;[Red]#,##0" sourceLinked="1"/>
        <c:majorTickMark val="in"/>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39948416"/>
        <c:crosses val="autoZero"/>
        <c:crossBetween val="between"/>
        <c:majorUnit val="100"/>
      </c:valAx>
      <c:spPr>
        <a:noFill/>
        <a:ln w="12700">
          <a:solidFill>
            <a:srgbClr val="000000"/>
          </a:solidFill>
          <a:prstDash val="solid"/>
        </a:ln>
      </c:spPr>
    </c:plotArea>
    <c:legend>
      <c:legendPos val="r"/>
      <c:layout>
        <c:manualLayout>
          <c:xMode val="edge"/>
          <c:yMode val="edge"/>
          <c:x val="0.12906220984215436"/>
          <c:y val="0.87954545454546873"/>
          <c:w val="0.7195914577530188"/>
          <c:h val="7.5757575757575774E-2"/>
        </c:manualLayout>
      </c:layout>
      <c:spPr>
        <a:solidFill>
          <a:srgbClr val="FFFFFF"/>
        </a:solidFill>
        <a:ln w="12700">
          <a:solidFill>
            <a:srgbClr val="000000"/>
          </a:solidFill>
          <a:prstDash val="solid"/>
        </a:ln>
      </c:spPr>
      <c:txPr>
        <a:bodyPr/>
        <a:lstStyle/>
        <a:p>
          <a:pPr>
            <a:defRPr sz="1400" b="0" i="0" u="none" strike="noStrike" baseline="0">
              <a:solidFill>
                <a:srgbClr val="000000"/>
              </a:solidFill>
              <a:latin typeface="ＭＳ Ｐゴシック"/>
              <a:ea typeface="ＭＳ Ｐゴシック"/>
              <a:cs typeface="ＭＳ Ｐゴシック"/>
            </a:defRPr>
          </a:pPr>
          <a:endParaRPr lang="ja-JP"/>
        </a:p>
      </c:txPr>
    </c:legend>
    <c:plotVisOnly val="1"/>
    <c:dispBlanksAs val="gap"/>
  </c:chart>
  <c:spPr>
    <a:solidFill>
      <a:srgbClr val="FFFFFF"/>
    </a:solidFill>
    <a:ln w="9525">
      <a:noFill/>
    </a:ln>
  </c:spPr>
  <c:txPr>
    <a:bodyPr/>
    <a:lstStyle/>
    <a:p>
      <a:pPr>
        <a:defRPr sz="1100" b="0" i="0" u="none" strike="noStrike" baseline="0">
          <a:solidFill>
            <a:srgbClr val="000000"/>
          </a:solidFill>
          <a:latin typeface="ＭＳ Ｐ明朝"/>
          <a:ea typeface="ＭＳ Ｐ明朝"/>
          <a:cs typeface="ＭＳ Ｐ明朝"/>
        </a:defRPr>
      </a:pPr>
      <a:endParaRPr lang="ja-JP"/>
    </a:p>
  </c:txPr>
  <c:printSettings>
    <c:headerFooter alignWithMargins="0"/>
    <c:pageMargins b="0.98399999999999999" l="0.78700000000000003" r="0.78700000000000003" t="0.98399999999999999" header="0.51180555555555562" footer="0.51180555555555562"/>
    <c:pageSetup paperSize="9" firstPageNumber="0" orientation="landscape" verticalDpi="0"/>
  </c:printSettings>
</c:chartSpace>
</file>

<file path=xl/charts/chart4.xml><?xml version="1.0" encoding="utf-8"?>
<c:chartSpace xmlns:c="http://schemas.openxmlformats.org/drawingml/2006/chart" xmlns:a="http://schemas.openxmlformats.org/drawingml/2006/main" xmlns:r="http://schemas.openxmlformats.org/officeDocument/2006/relationships">
  <c:lang val="ja-JP"/>
  <c:chart>
    <c:plotArea>
      <c:layout>
        <c:manualLayout>
          <c:layoutTarget val="inner"/>
          <c:xMode val="edge"/>
          <c:yMode val="edge"/>
          <c:x val="0.19832429284366931"/>
          <c:y val="8.8838367603895657E-2"/>
          <c:w val="0.78771057157626356"/>
          <c:h val="0.71298484769279691"/>
        </c:manualLayout>
      </c:layout>
      <c:barChart>
        <c:barDir val="col"/>
        <c:grouping val="stacked"/>
        <c:ser>
          <c:idx val="0"/>
          <c:order val="0"/>
          <c:tx>
            <c:strRef>
              <c:f>グラフ!$H$45</c:f>
              <c:strCache>
                <c:ptCount val="1"/>
                <c:pt idx="0">
                  <c:v>第３次産業</c:v>
                </c:pt>
              </c:strCache>
            </c:strRef>
          </c:tx>
          <c:spPr>
            <a:pattFill prst="ltUpDiag">
              <a:fgClr>
                <a:srgbClr val="000000"/>
              </a:fgClr>
              <a:bgClr>
                <a:srgbClr val="FFFFFF"/>
              </a:bgClr>
            </a:pattFill>
            <a:ln w="12700">
              <a:solidFill>
                <a:srgbClr val="000000"/>
              </a:solidFill>
              <a:prstDash val="solid"/>
            </a:ln>
          </c:spPr>
          <c:dLbls>
            <c:spPr>
              <a:solidFill>
                <a:srgbClr val="FFFFFF"/>
              </a:solidFill>
              <a:ln w="12700">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Val val="1"/>
          </c:dLbls>
          <c:cat>
            <c:strRef>
              <c:f>グラフ!$I$42:$K$42</c:f>
              <c:strCache>
                <c:ptCount val="3"/>
                <c:pt idx="0">
                  <c:v>平成21年度</c:v>
                </c:pt>
                <c:pt idx="1">
                  <c:v>22年度</c:v>
                </c:pt>
                <c:pt idx="2">
                  <c:v>23年度</c:v>
                </c:pt>
              </c:strCache>
            </c:strRef>
          </c:cat>
          <c:val>
            <c:numRef>
              <c:f>グラフ!$I$45:$K$45</c:f>
              <c:numCache>
                <c:formatCode>#,##0;[Red]#,##0</c:formatCode>
                <c:ptCount val="3"/>
                <c:pt idx="0">
                  <c:v>229468</c:v>
                </c:pt>
                <c:pt idx="1">
                  <c:v>234219</c:v>
                </c:pt>
                <c:pt idx="2">
                  <c:v>234602</c:v>
                </c:pt>
              </c:numCache>
            </c:numRef>
          </c:val>
        </c:ser>
        <c:ser>
          <c:idx val="1"/>
          <c:order val="1"/>
          <c:tx>
            <c:strRef>
              <c:f>グラフ!$H$44</c:f>
              <c:strCache>
                <c:ptCount val="1"/>
                <c:pt idx="0">
                  <c:v>第２次産業</c:v>
                </c:pt>
              </c:strCache>
            </c:strRef>
          </c:tx>
          <c:spPr>
            <a:pattFill prst="divot">
              <a:fgClr>
                <a:srgbClr val="000000"/>
              </a:fgClr>
              <a:bgClr>
                <a:srgbClr val="FFFFFF"/>
              </a:bgClr>
            </a:pattFill>
            <a:ln w="12700">
              <a:solidFill>
                <a:srgbClr val="000000"/>
              </a:solidFill>
              <a:prstDash val="solid"/>
            </a:ln>
          </c:spPr>
          <c:dLbls>
            <c:spPr>
              <a:solidFill>
                <a:srgbClr val="FFFFFF"/>
              </a:solidFill>
              <a:ln w="12700">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Val val="1"/>
          </c:dLbls>
          <c:cat>
            <c:strRef>
              <c:f>グラフ!$I$42:$K$42</c:f>
              <c:strCache>
                <c:ptCount val="3"/>
                <c:pt idx="0">
                  <c:v>平成21年度</c:v>
                </c:pt>
                <c:pt idx="1">
                  <c:v>22年度</c:v>
                </c:pt>
                <c:pt idx="2">
                  <c:v>23年度</c:v>
                </c:pt>
              </c:strCache>
            </c:strRef>
          </c:cat>
          <c:val>
            <c:numRef>
              <c:f>グラフ!$I$44:$K$44</c:f>
              <c:numCache>
                <c:formatCode>#,##0;[Red]#,##0</c:formatCode>
                <c:ptCount val="3"/>
                <c:pt idx="0">
                  <c:v>20637</c:v>
                </c:pt>
                <c:pt idx="1">
                  <c:v>20940</c:v>
                </c:pt>
                <c:pt idx="2">
                  <c:v>21463</c:v>
                </c:pt>
              </c:numCache>
            </c:numRef>
          </c:val>
        </c:ser>
        <c:ser>
          <c:idx val="2"/>
          <c:order val="2"/>
          <c:tx>
            <c:strRef>
              <c:f>グラフ!$H$43</c:f>
              <c:strCache>
                <c:ptCount val="1"/>
                <c:pt idx="0">
                  <c:v>第１次産業</c:v>
                </c:pt>
              </c:strCache>
            </c:strRef>
          </c:tx>
          <c:spPr>
            <a:solidFill>
              <a:srgbClr val="000000"/>
            </a:solidFill>
            <a:ln w="12700">
              <a:solidFill>
                <a:srgbClr val="000000"/>
              </a:solidFill>
              <a:prstDash val="solid"/>
            </a:ln>
          </c:spPr>
          <c:dLbls>
            <c:dLbl>
              <c:idx val="0"/>
              <c:layout>
                <c:manualLayout>
                  <c:x val="2.8665766314039951E-3"/>
                  <c:y val="-1.2938101311575663E-2"/>
                </c:manualLayout>
              </c:layout>
              <c:dLblPos val="ctr"/>
              <c:showVal val="1"/>
            </c:dLbl>
            <c:dLbl>
              <c:idx val="1"/>
              <c:layout>
                <c:manualLayout>
                  <c:x val="7.3283486645943333E-5"/>
                  <c:y val="-1.492624827769508E-2"/>
                </c:manualLayout>
              </c:layout>
              <c:dLblPos val="ctr"/>
              <c:showVal val="1"/>
            </c:dLbl>
            <c:dLbl>
              <c:idx val="2"/>
              <c:layout>
                <c:manualLayout>
                  <c:x val="2.8665901403011492E-3"/>
                  <c:y val="-8.8636608793392791E-3"/>
                </c:manualLayout>
              </c:layout>
              <c:dLblPos val="ctr"/>
              <c:showVal val="1"/>
            </c:dLbl>
            <c:spPr>
              <a:solidFill>
                <a:srgbClr val="FFFFFF"/>
              </a:solidFill>
              <a:ln w="12700">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Val val="1"/>
          </c:dLbls>
          <c:cat>
            <c:strRef>
              <c:f>グラフ!$I$42:$K$42</c:f>
              <c:strCache>
                <c:ptCount val="3"/>
                <c:pt idx="0">
                  <c:v>平成21年度</c:v>
                </c:pt>
                <c:pt idx="1">
                  <c:v>22年度</c:v>
                </c:pt>
                <c:pt idx="2">
                  <c:v>23年度</c:v>
                </c:pt>
              </c:strCache>
            </c:strRef>
          </c:cat>
          <c:val>
            <c:numRef>
              <c:f>グラフ!$I$43:$K$43</c:f>
              <c:numCache>
                <c:formatCode>#,##0;[Red]#,##0</c:formatCode>
                <c:ptCount val="3"/>
                <c:pt idx="0">
                  <c:v>284</c:v>
                </c:pt>
                <c:pt idx="1">
                  <c:v>268</c:v>
                </c:pt>
                <c:pt idx="2">
                  <c:v>299</c:v>
                </c:pt>
              </c:numCache>
            </c:numRef>
          </c:val>
        </c:ser>
        <c:gapWidth val="30"/>
        <c:overlap val="100"/>
        <c:axId val="140013952"/>
        <c:axId val="140015488"/>
      </c:barChart>
      <c:catAx>
        <c:axId val="140013952"/>
        <c:scaling>
          <c:orientation val="minMax"/>
        </c:scaling>
        <c:axPos val="b"/>
        <c:numFmt formatCode="General" sourceLinked="1"/>
        <c:majorTickMark val="in"/>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140015488"/>
        <c:crossesAt val="0"/>
        <c:auto val="1"/>
        <c:lblAlgn val="ctr"/>
        <c:lblOffset val="100"/>
        <c:tickLblSkip val="1"/>
        <c:tickMarkSkip val="1"/>
      </c:catAx>
      <c:valAx>
        <c:axId val="140015488"/>
        <c:scaling>
          <c:orientation val="minMax"/>
        </c:scaling>
        <c:axPos val="l"/>
        <c:title>
          <c:tx>
            <c:rich>
              <a:bodyPr rot="0" vert="horz"/>
              <a:lstStyle/>
              <a:p>
                <a:pPr algn="ctr">
                  <a:defRPr sz="800" b="0" i="0" u="none" strike="noStrike" baseline="0">
                    <a:solidFill>
                      <a:srgbClr val="000000"/>
                    </a:solidFill>
                    <a:latin typeface="ＭＳ Ｐゴシック"/>
                    <a:ea typeface="ＭＳ Ｐゴシック"/>
                    <a:cs typeface="ＭＳ Ｐゴシック"/>
                  </a:defRPr>
                </a:pPr>
                <a:r>
                  <a:rPr lang="ja-JP" altLang="en-US"/>
                  <a:t>百万円</a:t>
                </a:r>
              </a:p>
            </c:rich>
          </c:tx>
          <c:layout>
            <c:manualLayout>
              <c:xMode val="edge"/>
              <c:yMode val="edge"/>
              <c:x val="0.22346398041027377"/>
              <c:y val="4.1002277904329365E-2"/>
            </c:manualLayout>
          </c:layout>
          <c:spPr>
            <a:noFill/>
            <a:ln w="25400">
              <a:noFill/>
            </a:ln>
          </c:spPr>
        </c:title>
        <c:numFmt formatCode="#,##0;[Red]#,##0" sourceLinked="1"/>
        <c:majorTickMark val="in"/>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40013952"/>
        <c:crosses val="autoZero"/>
        <c:crossBetween val="between"/>
        <c:majorUnit val="10000"/>
      </c:valAx>
      <c:spPr>
        <a:noFill/>
        <a:ln w="12700">
          <a:solidFill>
            <a:srgbClr val="000000"/>
          </a:solidFill>
          <a:prstDash val="solid"/>
        </a:ln>
      </c:spPr>
    </c:plotArea>
    <c:legend>
      <c:legendPos val="b"/>
      <c:layout>
        <c:manualLayout>
          <c:xMode val="edge"/>
          <c:yMode val="edge"/>
          <c:x val="5.3072918957755982E-2"/>
          <c:y val="0.8754755200019132"/>
          <c:w val="0.92085749057904165"/>
          <c:h val="9.3394077448747226E-2"/>
        </c:manualLayout>
      </c:layout>
      <c:spPr>
        <a:solidFill>
          <a:srgbClr val="FFFFFF"/>
        </a:solidFill>
        <a:ln w="12700">
          <a:solidFill>
            <a:srgbClr val="000000"/>
          </a:solidFill>
          <a:prstDash val="solid"/>
        </a:ln>
      </c:spPr>
      <c:txPr>
        <a:bodyPr/>
        <a:lstStyle/>
        <a:p>
          <a:pPr>
            <a:defRPr sz="1200" b="0" i="0" u="none" strike="noStrike" baseline="0">
              <a:solidFill>
                <a:srgbClr val="000000"/>
              </a:solidFill>
              <a:latin typeface="ＭＳ Ｐゴシック"/>
              <a:ea typeface="ＭＳ Ｐゴシック"/>
              <a:cs typeface="ＭＳ Ｐゴシック"/>
            </a:defRPr>
          </a:pPr>
          <a:endParaRPr lang="ja-JP"/>
        </a:p>
      </c:txPr>
    </c:legend>
    <c:plotVisOnly val="1"/>
    <c:dispBlanksAs val="gap"/>
  </c:chart>
  <c:spPr>
    <a:solidFill>
      <a:srgbClr val="FFFFFF"/>
    </a:solidFill>
    <a:ln w="9525">
      <a:noFill/>
    </a:ln>
  </c:spPr>
  <c:txPr>
    <a:bodyPr/>
    <a:lstStyle/>
    <a:p>
      <a:pPr>
        <a:defRPr sz="1100" b="0" i="0" u="none" strike="noStrike" baseline="0">
          <a:solidFill>
            <a:srgbClr val="000000"/>
          </a:solidFill>
          <a:latin typeface="ＭＳ Ｐ明朝"/>
          <a:ea typeface="ＭＳ Ｐ明朝"/>
          <a:cs typeface="ＭＳ Ｐ明朝"/>
        </a:defRPr>
      </a:pPr>
      <a:endParaRPr lang="ja-JP"/>
    </a:p>
  </c:txPr>
  <c:printSettings>
    <c:headerFooter alignWithMargins="0"/>
    <c:pageMargins b="0.98399999999999999" l="0.78700000000000003" r="0.78700000000000003" t="0.98399999999999999" header="0.51180555555555562" footer="0.51180555555555562"/>
    <c:pageSetup paperSize="9" firstPageNumber="0" orientation="landscape" verticalDpi="0"/>
  </c:printSettings>
</c:chartSpace>
</file>

<file path=xl/drawings/_rels/drawing4.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1</xdr:col>
      <xdr:colOff>1019175</xdr:colOff>
      <xdr:row>49</xdr:row>
      <xdr:rowOff>9525</xdr:rowOff>
    </xdr:from>
    <xdr:to>
      <xdr:col>3</xdr:col>
      <xdr:colOff>171450</xdr:colOff>
      <xdr:row>49</xdr:row>
      <xdr:rowOff>9525</xdr:rowOff>
    </xdr:to>
    <xdr:sp macro="" textlink="">
      <xdr:nvSpPr>
        <xdr:cNvPr id="1296" name="Line 1"/>
        <xdr:cNvSpPr>
          <a:spLocks noChangeShapeType="1"/>
        </xdr:cNvSpPr>
      </xdr:nvSpPr>
      <xdr:spPr bwMode="auto">
        <a:xfrm>
          <a:off x="1295400" y="9334500"/>
          <a:ext cx="1600200" cy="0"/>
        </a:xfrm>
        <a:prstGeom prst="line">
          <a:avLst/>
        </a:prstGeom>
        <a:noFill/>
        <a:ln w="9360">
          <a:solidFill>
            <a:srgbClr val="000000"/>
          </a:solidFill>
          <a:miter lim="800000"/>
          <a:headEnd/>
          <a:tailEnd/>
        </a:ln>
      </xdr:spPr>
    </xdr:sp>
    <xdr:clientData/>
  </xdr:twoCellAnchor>
  <xdr:twoCellAnchor>
    <xdr:from>
      <xdr:col>1</xdr:col>
      <xdr:colOff>1055619</xdr:colOff>
      <xdr:row>47</xdr:row>
      <xdr:rowOff>203752</xdr:rowOff>
    </xdr:from>
    <xdr:to>
      <xdr:col>3</xdr:col>
      <xdr:colOff>255519</xdr:colOff>
      <xdr:row>48</xdr:row>
      <xdr:rowOff>164822</xdr:rowOff>
    </xdr:to>
    <xdr:sp macro="" textlink="">
      <xdr:nvSpPr>
        <xdr:cNvPr id="1075" name="Rectangle 51"/>
        <xdr:cNvSpPr>
          <a:spLocks noChangeArrowheads="1"/>
        </xdr:cNvSpPr>
      </xdr:nvSpPr>
      <xdr:spPr bwMode="auto">
        <a:xfrm>
          <a:off x="1328945" y="9148969"/>
          <a:ext cx="1643270" cy="168136"/>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明朝"/>
              <a:ea typeface="ＭＳ 明朝"/>
            </a:rPr>
            <a:t>当月指数－前年同月指数</a:t>
          </a:r>
        </a:p>
      </xdr:txBody>
    </xdr:sp>
    <xdr:clientData/>
  </xdr:twoCellAnchor>
  <xdr:twoCellAnchor>
    <xdr:from>
      <xdr:col>1</xdr:col>
      <xdr:colOff>1353378</xdr:colOff>
      <xdr:row>49</xdr:row>
      <xdr:rowOff>48452</xdr:rowOff>
    </xdr:from>
    <xdr:to>
      <xdr:col>2</xdr:col>
      <xdr:colOff>534228</xdr:colOff>
      <xdr:row>50</xdr:row>
      <xdr:rowOff>138271</xdr:rowOff>
    </xdr:to>
    <xdr:sp macro="" textlink="">
      <xdr:nvSpPr>
        <xdr:cNvPr id="1076" name="Rectangle 52"/>
        <xdr:cNvSpPr>
          <a:spLocks noChangeArrowheads="1"/>
        </xdr:cNvSpPr>
      </xdr:nvSpPr>
      <xdr:spPr bwMode="auto">
        <a:xfrm>
          <a:off x="1626704" y="9366387"/>
          <a:ext cx="911915" cy="164362"/>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明朝"/>
              <a:ea typeface="ＭＳ 明朝"/>
            </a:rPr>
            <a:t>前年同月指数</a:t>
          </a:r>
        </a:p>
      </xdr:txBody>
    </xdr:sp>
    <xdr:clientData/>
  </xdr:twoCellAnchor>
  <xdr:twoCellAnchor>
    <xdr:from>
      <xdr:col>3</xdr:col>
      <xdr:colOff>146602</xdr:colOff>
      <xdr:row>48</xdr:row>
      <xdr:rowOff>102706</xdr:rowOff>
    </xdr:from>
    <xdr:to>
      <xdr:col>3</xdr:col>
      <xdr:colOff>588065</xdr:colOff>
      <xdr:row>50</xdr:row>
      <xdr:rowOff>33132</xdr:rowOff>
    </xdr:to>
    <xdr:sp macro="" textlink="">
      <xdr:nvSpPr>
        <xdr:cNvPr id="1077" name="Rectangle 53"/>
        <xdr:cNvSpPr>
          <a:spLocks noChangeArrowheads="1"/>
        </xdr:cNvSpPr>
      </xdr:nvSpPr>
      <xdr:spPr bwMode="auto">
        <a:xfrm>
          <a:off x="2863298" y="9254989"/>
          <a:ext cx="441463" cy="170621"/>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000" b="0" i="0" u="none" strike="noStrike" baseline="0">
              <a:solidFill>
                <a:srgbClr val="000000"/>
              </a:solidFill>
              <a:latin typeface="ＭＳ 明朝"/>
              <a:ea typeface="ＭＳ 明朝"/>
            </a:rPr>
            <a:t>×100</a:t>
          </a:r>
        </a:p>
      </xdr:txBody>
    </xdr:sp>
    <xdr:clientData/>
  </xdr:twoCellAnchor>
  <xdr:twoCellAnchor>
    <xdr:from>
      <xdr:col>4</xdr:col>
      <xdr:colOff>129622</xdr:colOff>
      <xdr:row>48</xdr:row>
      <xdr:rowOff>109744</xdr:rowOff>
    </xdr:from>
    <xdr:to>
      <xdr:col>5</xdr:col>
      <xdr:colOff>389283</xdr:colOff>
      <xdr:row>50</xdr:row>
      <xdr:rowOff>41413</xdr:rowOff>
    </xdr:to>
    <xdr:sp macro="" textlink="">
      <xdr:nvSpPr>
        <xdr:cNvPr id="1078" name="Rectangle 54"/>
        <xdr:cNvSpPr>
          <a:spLocks noChangeArrowheads="1"/>
        </xdr:cNvSpPr>
      </xdr:nvSpPr>
      <xdr:spPr bwMode="auto">
        <a:xfrm>
          <a:off x="3558622" y="9262027"/>
          <a:ext cx="971965" cy="171864"/>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明朝"/>
              <a:ea typeface="ＭＳ 明朝"/>
            </a:rPr>
            <a:t>前月比（％</a:t>
          </a:r>
          <a:r>
            <a:rPr lang="en-US" altLang="ja-JP" sz="1000" b="0" i="0" u="none" strike="noStrike" baseline="0">
              <a:solidFill>
                <a:srgbClr val="000000"/>
              </a:solidFill>
              <a:latin typeface="ＭＳ 明朝"/>
              <a:ea typeface="ＭＳ 明朝"/>
            </a:rPr>
            <a:t>)</a:t>
          </a:r>
          <a:r>
            <a:rPr lang="ja-JP" altLang="en-US" sz="1000" b="0" i="0" u="none" strike="noStrike" baseline="0">
              <a:solidFill>
                <a:srgbClr val="000000"/>
              </a:solidFill>
              <a:latin typeface="ＭＳ 明朝"/>
              <a:ea typeface="ＭＳ 明朝"/>
            </a:rPr>
            <a:t>＝</a:t>
          </a:r>
        </a:p>
      </xdr:txBody>
    </xdr:sp>
    <xdr:clientData/>
  </xdr:twoCellAnchor>
  <xdr:twoCellAnchor>
    <xdr:from>
      <xdr:col>5</xdr:col>
      <xdr:colOff>323850</xdr:colOff>
      <xdr:row>49</xdr:row>
      <xdr:rowOff>28575</xdr:rowOff>
    </xdr:from>
    <xdr:to>
      <xdr:col>7</xdr:col>
      <xdr:colOff>123825</xdr:colOff>
      <xdr:row>49</xdr:row>
      <xdr:rowOff>28575</xdr:rowOff>
    </xdr:to>
    <xdr:sp macro="" textlink="">
      <xdr:nvSpPr>
        <xdr:cNvPr id="1301" name="Line 1"/>
        <xdr:cNvSpPr>
          <a:spLocks noChangeShapeType="1"/>
        </xdr:cNvSpPr>
      </xdr:nvSpPr>
      <xdr:spPr bwMode="auto">
        <a:xfrm>
          <a:off x="4476750" y="9353550"/>
          <a:ext cx="1228725" cy="0"/>
        </a:xfrm>
        <a:prstGeom prst="line">
          <a:avLst/>
        </a:prstGeom>
        <a:noFill/>
        <a:ln w="9360">
          <a:solidFill>
            <a:srgbClr val="000000"/>
          </a:solidFill>
          <a:miter lim="800000"/>
          <a:headEnd/>
          <a:tailEnd/>
        </a:ln>
      </xdr:spPr>
    </xdr:sp>
    <xdr:clientData/>
  </xdr:twoCellAnchor>
  <xdr:twoCellAnchor>
    <xdr:from>
      <xdr:col>5</xdr:col>
      <xdr:colOff>301488</xdr:colOff>
      <xdr:row>48</xdr:row>
      <xdr:rowOff>13254</xdr:rowOff>
    </xdr:from>
    <xdr:to>
      <xdr:col>7</xdr:col>
      <xdr:colOff>196712</xdr:colOff>
      <xdr:row>49</xdr:row>
      <xdr:rowOff>15738</xdr:rowOff>
    </xdr:to>
    <xdr:sp macro="" textlink="">
      <xdr:nvSpPr>
        <xdr:cNvPr id="1080" name="Rectangle 56"/>
        <xdr:cNvSpPr>
          <a:spLocks noChangeArrowheads="1"/>
        </xdr:cNvSpPr>
      </xdr:nvSpPr>
      <xdr:spPr bwMode="auto">
        <a:xfrm>
          <a:off x="4442792" y="9165537"/>
          <a:ext cx="1319833" cy="168136"/>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明朝"/>
              <a:ea typeface="ＭＳ 明朝"/>
            </a:rPr>
            <a:t>当月指数－前月指数</a:t>
          </a:r>
        </a:p>
      </xdr:txBody>
    </xdr:sp>
    <xdr:clientData/>
  </xdr:twoCellAnchor>
  <xdr:twoCellAnchor>
    <xdr:from>
      <xdr:col>5</xdr:col>
      <xdr:colOff>607530</xdr:colOff>
      <xdr:row>49</xdr:row>
      <xdr:rowOff>65019</xdr:rowOff>
    </xdr:from>
    <xdr:to>
      <xdr:col>6</xdr:col>
      <xdr:colOff>505239</xdr:colOff>
      <xdr:row>50</xdr:row>
      <xdr:rowOff>165652</xdr:rowOff>
    </xdr:to>
    <xdr:sp macro="" textlink="">
      <xdr:nvSpPr>
        <xdr:cNvPr id="1081" name="Rectangle 57"/>
        <xdr:cNvSpPr>
          <a:spLocks noChangeArrowheads="1"/>
        </xdr:cNvSpPr>
      </xdr:nvSpPr>
      <xdr:spPr bwMode="auto">
        <a:xfrm>
          <a:off x="4748834" y="9382954"/>
          <a:ext cx="610014" cy="175176"/>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明朝"/>
              <a:ea typeface="ＭＳ 明朝"/>
            </a:rPr>
            <a:t>前月指数</a:t>
          </a:r>
        </a:p>
      </xdr:txBody>
    </xdr:sp>
    <xdr:clientData/>
  </xdr:twoCellAnchor>
  <xdr:twoCellAnchor>
    <xdr:from>
      <xdr:col>7</xdr:col>
      <xdr:colOff>222801</xdr:colOff>
      <xdr:row>48</xdr:row>
      <xdr:rowOff>84898</xdr:rowOff>
    </xdr:from>
    <xdr:to>
      <xdr:col>7</xdr:col>
      <xdr:colOff>654326</xdr:colOff>
      <xdr:row>50</xdr:row>
      <xdr:rowOff>16567</xdr:rowOff>
    </xdr:to>
    <xdr:sp macro="" textlink="">
      <xdr:nvSpPr>
        <xdr:cNvPr id="1082" name="Rectangle 58"/>
        <xdr:cNvSpPr>
          <a:spLocks noChangeArrowheads="1"/>
        </xdr:cNvSpPr>
      </xdr:nvSpPr>
      <xdr:spPr bwMode="auto">
        <a:xfrm>
          <a:off x="5788714" y="9237181"/>
          <a:ext cx="431525" cy="171864"/>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000" b="0" i="0" u="none" strike="noStrike" baseline="0">
              <a:solidFill>
                <a:srgbClr val="000000"/>
              </a:solidFill>
              <a:latin typeface="ＭＳ 明朝"/>
              <a:ea typeface="ＭＳ 明朝"/>
            </a:rPr>
            <a:t>×100</a:t>
          </a:r>
        </a:p>
      </xdr:txBody>
    </xdr:sp>
    <xdr:clientData/>
  </xdr:twoCellAnchor>
  <xdr:twoCellAnchor>
    <xdr:from>
      <xdr:col>0</xdr:col>
      <xdr:colOff>85725</xdr:colOff>
      <xdr:row>48</xdr:row>
      <xdr:rowOff>118027</xdr:rowOff>
    </xdr:from>
    <xdr:to>
      <xdr:col>1</xdr:col>
      <xdr:colOff>1123950</xdr:colOff>
      <xdr:row>50</xdr:row>
      <xdr:rowOff>41433</xdr:rowOff>
    </xdr:to>
    <xdr:sp macro="" textlink="">
      <xdr:nvSpPr>
        <xdr:cNvPr id="1083" name="Rectangle 59"/>
        <xdr:cNvSpPr>
          <a:spLocks noChangeArrowheads="1"/>
        </xdr:cNvSpPr>
      </xdr:nvSpPr>
      <xdr:spPr bwMode="auto">
        <a:xfrm>
          <a:off x="85725" y="9429750"/>
          <a:ext cx="1314450" cy="16192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明朝"/>
              <a:ea typeface="ＭＳ 明朝"/>
            </a:rPr>
            <a:t>前年同月比（％）＝</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1714500</xdr:colOff>
      <xdr:row>54</xdr:row>
      <xdr:rowOff>47625</xdr:rowOff>
    </xdr:from>
    <xdr:to>
      <xdr:col>4</xdr:col>
      <xdr:colOff>95250</xdr:colOff>
      <xdr:row>54</xdr:row>
      <xdr:rowOff>47625</xdr:rowOff>
    </xdr:to>
    <xdr:sp macro="" textlink="">
      <xdr:nvSpPr>
        <xdr:cNvPr id="2350" name="Line 4"/>
        <xdr:cNvSpPr>
          <a:spLocks noChangeShapeType="1"/>
        </xdr:cNvSpPr>
      </xdr:nvSpPr>
      <xdr:spPr bwMode="auto">
        <a:xfrm>
          <a:off x="1990725" y="9829800"/>
          <a:ext cx="1552575" cy="0"/>
        </a:xfrm>
        <a:prstGeom prst="line">
          <a:avLst/>
        </a:prstGeom>
        <a:noFill/>
        <a:ln w="9360">
          <a:solidFill>
            <a:srgbClr val="000000"/>
          </a:solidFill>
          <a:miter lim="800000"/>
          <a:headEnd/>
          <a:tailEnd/>
        </a:ln>
      </xdr:spPr>
    </xdr:sp>
    <xdr:clientData/>
  </xdr:twoCellAnchor>
  <xdr:twoCellAnchor>
    <xdr:from>
      <xdr:col>2</xdr:col>
      <xdr:colOff>19050</xdr:colOff>
      <xdr:row>45</xdr:row>
      <xdr:rowOff>0</xdr:rowOff>
    </xdr:from>
    <xdr:to>
      <xdr:col>5</xdr:col>
      <xdr:colOff>57150</xdr:colOff>
      <xdr:row>47</xdr:row>
      <xdr:rowOff>38100</xdr:rowOff>
    </xdr:to>
    <xdr:sp macro="" textlink="">
      <xdr:nvSpPr>
        <xdr:cNvPr id="2351" name="AutoShape 127"/>
        <xdr:cNvSpPr>
          <a:spLocks noChangeArrowheads="1"/>
        </xdr:cNvSpPr>
      </xdr:nvSpPr>
      <xdr:spPr bwMode="auto">
        <a:xfrm>
          <a:off x="2038350" y="8391525"/>
          <a:ext cx="2181225" cy="390525"/>
        </a:xfrm>
        <a:prstGeom prst="bracketPair">
          <a:avLst>
            <a:gd name="adj" fmla="val 16667"/>
          </a:avLst>
        </a:prstGeom>
        <a:noFill/>
        <a:ln w="9525">
          <a:solidFill>
            <a:srgbClr val="000000"/>
          </a:solidFill>
          <a:round/>
          <a:headEnd/>
          <a:tailEnd/>
        </a:ln>
      </xdr:spPr>
    </xdr:sp>
    <xdr:clientData/>
  </xdr:twoCellAnchor>
  <xdr:twoCellAnchor>
    <xdr:from>
      <xdr:col>5</xdr:col>
      <xdr:colOff>66675</xdr:colOff>
      <xdr:row>45</xdr:row>
      <xdr:rowOff>104775</xdr:rowOff>
    </xdr:from>
    <xdr:to>
      <xdr:col>5</xdr:col>
      <xdr:colOff>285750</xdr:colOff>
      <xdr:row>46</xdr:row>
      <xdr:rowOff>85725</xdr:rowOff>
    </xdr:to>
    <xdr:sp macro="" textlink="">
      <xdr:nvSpPr>
        <xdr:cNvPr id="2176" name="Rectangle 128"/>
        <xdr:cNvSpPr>
          <a:spLocks noChangeArrowheads="1"/>
        </xdr:cNvSpPr>
      </xdr:nvSpPr>
      <xdr:spPr bwMode="auto">
        <a:xfrm>
          <a:off x="4229100" y="8496300"/>
          <a:ext cx="219075" cy="180975"/>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000" b="0" i="0" u="none" strike="noStrike" baseline="0">
              <a:solidFill>
                <a:srgbClr val="000000"/>
              </a:solidFill>
              <a:latin typeface="ＭＳ 明朝"/>
              <a:ea typeface="ＭＳ 明朝"/>
            </a:rPr>
            <a:t>×</a:t>
          </a:r>
        </a:p>
      </xdr:txBody>
    </xdr:sp>
    <xdr:clientData/>
  </xdr:twoCellAnchor>
  <xdr:twoCellAnchor>
    <xdr:from>
      <xdr:col>5</xdr:col>
      <xdr:colOff>257175</xdr:colOff>
      <xdr:row>46</xdr:row>
      <xdr:rowOff>0</xdr:rowOff>
    </xdr:from>
    <xdr:to>
      <xdr:col>7</xdr:col>
      <xdr:colOff>38100</xdr:colOff>
      <xdr:row>46</xdr:row>
      <xdr:rowOff>0</xdr:rowOff>
    </xdr:to>
    <xdr:sp macro="" textlink="">
      <xdr:nvSpPr>
        <xdr:cNvPr id="2353" name="Line 4"/>
        <xdr:cNvSpPr>
          <a:spLocks noChangeShapeType="1"/>
        </xdr:cNvSpPr>
      </xdr:nvSpPr>
      <xdr:spPr bwMode="auto">
        <a:xfrm>
          <a:off x="4419600" y="8591550"/>
          <a:ext cx="1209675" cy="0"/>
        </a:xfrm>
        <a:prstGeom prst="line">
          <a:avLst/>
        </a:prstGeom>
        <a:noFill/>
        <a:ln w="9360">
          <a:solidFill>
            <a:srgbClr val="000000"/>
          </a:solidFill>
          <a:miter lim="800000"/>
          <a:headEnd/>
          <a:tailEnd/>
        </a:ln>
      </xdr:spPr>
    </xdr:sp>
    <xdr:clientData/>
  </xdr:twoCellAnchor>
  <xdr:twoCellAnchor>
    <xdr:from>
      <xdr:col>1</xdr:col>
      <xdr:colOff>1676400</xdr:colOff>
      <xdr:row>47</xdr:row>
      <xdr:rowOff>85725</xdr:rowOff>
    </xdr:from>
    <xdr:to>
      <xdr:col>7</xdr:col>
      <xdr:colOff>133350</xdr:colOff>
      <xdr:row>47</xdr:row>
      <xdr:rowOff>85725</xdr:rowOff>
    </xdr:to>
    <xdr:sp macro="" textlink="">
      <xdr:nvSpPr>
        <xdr:cNvPr id="2354" name="Line 4"/>
        <xdr:cNvSpPr>
          <a:spLocks noChangeShapeType="1"/>
        </xdr:cNvSpPr>
      </xdr:nvSpPr>
      <xdr:spPr bwMode="auto">
        <a:xfrm>
          <a:off x="1952625" y="8829675"/>
          <a:ext cx="3771900" cy="0"/>
        </a:xfrm>
        <a:prstGeom prst="line">
          <a:avLst/>
        </a:prstGeom>
        <a:noFill/>
        <a:ln w="9360">
          <a:solidFill>
            <a:srgbClr val="000000"/>
          </a:solidFill>
          <a:miter lim="800000"/>
          <a:headEnd/>
          <a:tailEnd/>
        </a:ln>
      </xdr:spPr>
    </xdr:sp>
    <xdr:clientData/>
  </xdr:twoCellAnchor>
  <xdr:twoCellAnchor>
    <xdr:from>
      <xdr:col>3</xdr:col>
      <xdr:colOff>228600</xdr:colOff>
      <xdr:row>45</xdr:row>
      <xdr:rowOff>114300</xdr:rowOff>
    </xdr:from>
    <xdr:to>
      <xdr:col>3</xdr:col>
      <xdr:colOff>419100</xdr:colOff>
      <xdr:row>46</xdr:row>
      <xdr:rowOff>66675</xdr:rowOff>
    </xdr:to>
    <xdr:sp macro="" textlink="">
      <xdr:nvSpPr>
        <xdr:cNvPr id="2179" name="Rectangle 131"/>
        <xdr:cNvSpPr>
          <a:spLocks noChangeArrowheads="1"/>
        </xdr:cNvSpPr>
      </xdr:nvSpPr>
      <xdr:spPr bwMode="auto">
        <a:xfrm>
          <a:off x="2962275" y="8505825"/>
          <a:ext cx="190500" cy="1524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明朝"/>
              <a:ea typeface="ＭＳ 明朝"/>
            </a:rPr>
            <a:t>－</a:t>
          </a:r>
        </a:p>
      </xdr:txBody>
    </xdr:sp>
    <xdr:clientData/>
  </xdr:twoCellAnchor>
  <xdr:twoCellAnchor>
    <xdr:from>
      <xdr:col>7</xdr:col>
      <xdr:colOff>190500</xdr:colOff>
      <xdr:row>46</xdr:row>
      <xdr:rowOff>133350</xdr:rowOff>
    </xdr:from>
    <xdr:to>
      <xdr:col>8</xdr:col>
      <xdr:colOff>9525</xdr:colOff>
      <xdr:row>48</xdr:row>
      <xdr:rowOff>9525</xdr:rowOff>
    </xdr:to>
    <xdr:sp macro="" textlink="">
      <xdr:nvSpPr>
        <xdr:cNvPr id="2180" name="Rectangle 132"/>
        <xdr:cNvSpPr>
          <a:spLocks noChangeArrowheads="1"/>
        </xdr:cNvSpPr>
      </xdr:nvSpPr>
      <xdr:spPr bwMode="auto">
        <a:xfrm>
          <a:off x="5781675" y="8724900"/>
          <a:ext cx="533400" cy="180975"/>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000" b="0" i="0" u="none" strike="noStrike" baseline="0">
              <a:solidFill>
                <a:srgbClr val="000000"/>
              </a:solidFill>
              <a:latin typeface="ＭＳ 明朝"/>
              <a:ea typeface="ＭＳ 明朝"/>
            </a:rPr>
            <a:t>× 100</a:t>
          </a:r>
        </a:p>
      </xdr:txBody>
    </xdr:sp>
    <xdr:clientData/>
  </xdr:twoCellAnchor>
  <xdr:twoCellAnchor>
    <xdr:from>
      <xdr:col>4</xdr:col>
      <xdr:colOff>171450</xdr:colOff>
      <xdr:row>53</xdr:row>
      <xdr:rowOff>123825</xdr:rowOff>
    </xdr:from>
    <xdr:to>
      <xdr:col>5</xdr:col>
      <xdr:colOff>0</xdr:colOff>
      <xdr:row>56</xdr:row>
      <xdr:rowOff>9525</xdr:rowOff>
    </xdr:to>
    <xdr:sp macro="" textlink="">
      <xdr:nvSpPr>
        <xdr:cNvPr id="2181" name="Rectangle 133"/>
        <xdr:cNvSpPr>
          <a:spLocks noChangeArrowheads="1"/>
        </xdr:cNvSpPr>
      </xdr:nvSpPr>
      <xdr:spPr bwMode="auto">
        <a:xfrm>
          <a:off x="3619500" y="9753600"/>
          <a:ext cx="542925" cy="257175"/>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000" b="0" i="0" u="none" strike="noStrike" baseline="0">
              <a:solidFill>
                <a:srgbClr val="000000"/>
              </a:solidFill>
              <a:latin typeface="ＭＳ 明朝"/>
              <a:ea typeface="ＭＳ 明朝"/>
            </a:rPr>
            <a:t>× 100</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19050</xdr:colOff>
      <xdr:row>2</xdr:row>
      <xdr:rowOff>28575</xdr:rowOff>
    </xdr:from>
    <xdr:to>
      <xdr:col>4</xdr:col>
      <xdr:colOff>0</xdr:colOff>
      <xdr:row>4</xdr:row>
      <xdr:rowOff>0</xdr:rowOff>
    </xdr:to>
    <xdr:sp macro="" textlink="">
      <xdr:nvSpPr>
        <xdr:cNvPr id="8362" name="Line 2"/>
        <xdr:cNvSpPr>
          <a:spLocks noChangeShapeType="1"/>
        </xdr:cNvSpPr>
      </xdr:nvSpPr>
      <xdr:spPr bwMode="auto">
        <a:xfrm>
          <a:off x="19050" y="276225"/>
          <a:ext cx="1257300" cy="600075"/>
        </a:xfrm>
        <a:prstGeom prst="line">
          <a:avLst/>
        </a:prstGeom>
        <a:noFill/>
        <a:ln w="9360">
          <a:solidFill>
            <a:srgbClr val="000000"/>
          </a:solidFill>
          <a:miter lim="800000"/>
          <a:headEnd/>
          <a:tailEnd/>
        </a:ln>
      </xdr:spPr>
    </xdr:sp>
    <xdr:clientData/>
  </xdr:twoCellAnchor>
  <xdr:twoCellAnchor>
    <xdr:from>
      <xdr:col>0</xdr:col>
      <xdr:colOff>0</xdr:colOff>
      <xdr:row>28</xdr:row>
      <xdr:rowOff>190500</xdr:rowOff>
    </xdr:from>
    <xdr:to>
      <xdr:col>4</xdr:col>
      <xdr:colOff>0</xdr:colOff>
      <xdr:row>31</xdr:row>
      <xdr:rowOff>0</xdr:rowOff>
    </xdr:to>
    <xdr:sp macro="" textlink="">
      <xdr:nvSpPr>
        <xdr:cNvPr id="8363" name="Line 3"/>
        <xdr:cNvSpPr>
          <a:spLocks noChangeShapeType="1"/>
        </xdr:cNvSpPr>
      </xdr:nvSpPr>
      <xdr:spPr bwMode="auto">
        <a:xfrm>
          <a:off x="0" y="5848350"/>
          <a:ext cx="1276350" cy="628650"/>
        </a:xfrm>
        <a:prstGeom prst="line">
          <a:avLst/>
        </a:prstGeom>
        <a:noFill/>
        <a:ln w="9360">
          <a:solidFill>
            <a:srgbClr val="000000"/>
          </a:solidFill>
          <a:miter lim="800000"/>
          <a:headEnd/>
          <a:tailEnd/>
        </a:ln>
      </xdr:spPr>
    </xdr:sp>
    <xdr:clientData/>
  </xdr:twoCellAnchor>
  <xdr:twoCellAnchor>
    <xdr:from>
      <xdr:col>0</xdr:col>
      <xdr:colOff>0</xdr:colOff>
      <xdr:row>41</xdr:row>
      <xdr:rowOff>19050</xdr:rowOff>
    </xdr:from>
    <xdr:to>
      <xdr:col>6</xdr:col>
      <xdr:colOff>0</xdr:colOff>
      <xdr:row>43</xdr:row>
      <xdr:rowOff>0</xdr:rowOff>
    </xdr:to>
    <xdr:sp macro="" textlink="">
      <xdr:nvSpPr>
        <xdr:cNvPr id="8364" name="Line 4"/>
        <xdr:cNvSpPr>
          <a:spLocks noChangeShapeType="1"/>
        </xdr:cNvSpPr>
      </xdr:nvSpPr>
      <xdr:spPr bwMode="auto">
        <a:xfrm>
          <a:off x="0" y="8534400"/>
          <a:ext cx="2695575" cy="609600"/>
        </a:xfrm>
        <a:prstGeom prst="line">
          <a:avLst/>
        </a:prstGeom>
        <a:noFill/>
        <a:ln w="9360">
          <a:solidFill>
            <a:srgbClr val="000000"/>
          </a:solidFill>
          <a:miter lim="800000"/>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28575</xdr:colOff>
      <xdr:row>5</xdr:row>
      <xdr:rowOff>123825</xdr:rowOff>
    </xdr:from>
    <xdr:to>
      <xdr:col>3</xdr:col>
      <xdr:colOff>85725</xdr:colOff>
      <xdr:row>31</xdr:row>
      <xdr:rowOff>76200</xdr:rowOff>
    </xdr:to>
    <xdr:graphicFrame macro="">
      <xdr:nvGraphicFramePr>
        <xdr:cNvPr id="11609"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57150</xdr:colOff>
      <xdr:row>5</xdr:row>
      <xdr:rowOff>66675</xdr:rowOff>
    </xdr:from>
    <xdr:to>
      <xdr:col>6</xdr:col>
      <xdr:colOff>0</xdr:colOff>
      <xdr:row>30</xdr:row>
      <xdr:rowOff>57150</xdr:rowOff>
    </xdr:to>
    <xdr:graphicFrame macro="">
      <xdr:nvGraphicFramePr>
        <xdr:cNvPr id="11610"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35</xdr:row>
      <xdr:rowOff>76200</xdr:rowOff>
    </xdr:from>
    <xdr:to>
      <xdr:col>2</xdr:col>
      <xdr:colOff>1095375</xdr:colOff>
      <xdr:row>59</xdr:row>
      <xdr:rowOff>152400</xdr:rowOff>
    </xdr:to>
    <xdr:graphicFrame macro="">
      <xdr:nvGraphicFramePr>
        <xdr:cNvPr id="11611"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1114425</xdr:colOff>
      <xdr:row>35</xdr:row>
      <xdr:rowOff>9525</xdr:rowOff>
    </xdr:from>
    <xdr:to>
      <xdr:col>5</xdr:col>
      <xdr:colOff>1038225</xdr:colOff>
      <xdr:row>59</xdr:row>
      <xdr:rowOff>76200</xdr:rowOff>
    </xdr:to>
    <xdr:graphicFrame macro="">
      <xdr:nvGraphicFramePr>
        <xdr:cNvPr id="11612"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285750</xdr:colOff>
      <xdr:row>10</xdr:row>
      <xdr:rowOff>95250</xdr:rowOff>
    </xdr:from>
    <xdr:to>
      <xdr:col>4</xdr:col>
      <xdr:colOff>923925</xdr:colOff>
      <xdr:row>11</xdr:row>
      <xdr:rowOff>95250</xdr:rowOff>
    </xdr:to>
    <xdr:sp macro="" textlink="" fLocksText="0">
      <xdr:nvSpPr>
        <xdr:cNvPr id="11613" name="Text Box 5"/>
        <xdr:cNvSpPr txBox="1">
          <a:spLocks noChangeArrowheads="1"/>
        </xdr:cNvSpPr>
      </xdr:nvSpPr>
      <xdr:spPr bwMode="auto">
        <a:xfrm>
          <a:off x="4933950" y="1857375"/>
          <a:ext cx="638175" cy="171450"/>
        </a:xfrm>
        <a:prstGeom prst="rect">
          <a:avLst/>
        </a:prstGeom>
        <a:noFill/>
        <a:ln w="9525">
          <a:noFill/>
          <a:round/>
          <a:headEnd/>
          <a:tailEnd/>
        </a:ln>
      </xdr:spPr>
      <xdr:txBody>
        <a:bodyPr vertOverflow="clip" wrap="square" lIns="27360" tIns="18000" rIns="27360" bIns="18000" anchor="ctr" upright="1"/>
        <a:lstStyle/>
        <a:p>
          <a:pPr algn="ctr" rtl="0">
            <a:defRPr sz="1000"/>
          </a:pPr>
          <a:r>
            <a:rPr lang="en-US" altLang="ja-JP" sz="800" b="0" i="0" u="none" strike="noStrike" baseline="0">
              <a:solidFill>
                <a:sysClr val="windowText" lastClr="000000"/>
              </a:solidFill>
              <a:latin typeface="ＭＳ Ｐゴシック"/>
              <a:ea typeface="ＭＳ Ｐゴシック"/>
            </a:rPr>
            <a:t>102,935,423</a:t>
          </a:r>
        </a:p>
      </xdr:txBody>
    </xdr:sp>
    <xdr:clientData/>
  </xdr:twoCellAnchor>
  <xdr:twoCellAnchor>
    <xdr:from>
      <xdr:col>4</xdr:col>
      <xdr:colOff>971550</xdr:colOff>
      <xdr:row>9</xdr:row>
      <xdr:rowOff>95250</xdr:rowOff>
    </xdr:from>
    <xdr:to>
      <xdr:col>5</xdr:col>
      <xdr:colOff>447675</xdr:colOff>
      <xdr:row>10</xdr:row>
      <xdr:rowOff>133350</xdr:rowOff>
    </xdr:to>
    <xdr:sp macro="" textlink="" fLocksText="0">
      <xdr:nvSpPr>
        <xdr:cNvPr id="11614" name="Text Box 6"/>
        <xdr:cNvSpPr txBox="1">
          <a:spLocks noChangeArrowheads="1"/>
        </xdr:cNvSpPr>
      </xdr:nvSpPr>
      <xdr:spPr bwMode="auto">
        <a:xfrm>
          <a:off x="5619750" y="1685925"/>
          <a:ext cx="638175" cy="209550"/>
        </a:xfrm>
        <a:prstGeom prst="rect">
          <a:avLst/>
        </a:prstGeom>
        <a:noFill/>
        <a:ln w="9525">
          <a:noFill/>
          <a:round/>
          <a:headEnd/>
          <a:tailEnd/>
        </a:ln>
      </xdr:spPr>
      <xdr:txBody>
        <a:bodyPr vertOverflow="clip" wrap="square" lIns="27360" tIns="18000" rIns="27360" bIns="18000" anchor="ctr" upright="1"/>
        <a:lstStyle/>
        <a:p>
          <a:pPr algn="ctr" rtl="0">
            <a:defRPr sz="1000"/>
          </a:pPr>
          <a:r>
            <a:rPr lang="en-US" altLang="ja-JP" sz="800" b="0" i="0" u="none" strike="noStrike" baseline="0">
              <a:solidFill>
                <a:sysClr val="windowText" lastClr="000000"/>
              </a:solidFill>
              <a:latin typeface="ＭＳ Ｐゴシック"/>
              <a:ea typeface="ＭＳ Ｐゴシック"/>
            </a:rPr>
            <a:t>104,943,023</a:t>
          </a:r>
        </a:p>
      </xdr:txBody>
    </xdr:sp>
    <xdr:clientData/>
  </xdr:twoCellAnchor>
  <xdr:twoCellAnchor>
    <xdr:from>
      <xdr:col>3</xdr:col>
      <xdr:colOff>809625</xdr:colOff>
      <xdr:row>10</xdr:row>
      <xdr:rowOff>104775</xdr:rowOff>
    </xdr:from>
    <xdr:to>
      <xdr:col>4</xdr:col>
      <xdr:colOff>295275</xdr:colOff>
      <xdr:row>11</xdr:row>
      <xdr:rowOff>95250</xdr:rowOff>
    </xdr:to>
    <xdr:sp macro="" textlink="" fLocksText="0">
      <xdr:nvSpPr>
        <xdr:cNvPr id="11615" name="Text Box 7"/>
        <xdr:cNvSpPr txBox="1">
          <a:spLocks noChangeArrowheads="1"/>
        </xdr:cNvSpPr>
      </xdr:nvSpPr>
      <xdr:spPr bwMode="auto">
        <a:xfrm>
          <a:off x="4295775" y="1866900"/>
          <a:ext cx="647700" cy="161925"/>
        </a:xfrm>
        <a:prstGeom prst="rect">
          <a:avLst/>
        </a:prstGeom>
        <a:noFill/>
        <a:ln w="9525">
          <a:noFill/>
          <a:round/>
          <a:headEnd/>
          <a:tailEnd/>
        </a:ln>
      </xdr:spPr>
      <xdr:txBody>
        <a:bodyPr vertOverflow="clip" wrap="square" lIns="27360" tIns="18000" rIns="27360" bIns="18000" anchor="ctr" upright="1"/>
        <a:lstStyle/>
        <a:p>
          <a:pPr algn="ctr" rtl="0">
            <a:defRPr sz="1000"/>
          </a:pPr>
          <a:r>
            <a:rPr lang="en-US" altLang="ja-JP" sz="800" b="0" i="0" u="none" strike="noStrike" baseline="0">
              <a:solidFill>
                <a:sysClr val="windowText" lastClr="000000"/>
              </a:solidFill>
              <a:latin typeface="ＭＳ Ｐゴシック"/>
              <a:ea typeface="ＭＳ Ｐゴシック"/>
            </a:rPr>
            <a:t>102,955,963</a:t>
          </a:r>
        </a:p>
      </xdr:txBody>
    </xdr:sp>
    <xdr:clientData/>
  </xdr:twoCellAnchor>
  <xdr:twoCellAnchor>
    <xdr:from>
      <xdr:col>5</xdr:col>
      <xdr:colOff>440747</xdr:colOff>
      <xdr:row>8</xdr:row>
      <xdr:rowOff>141143</xdr:rowOff>
    </xdr:from>
    <xdr:to>
      <xdr:col>5</xdr:col>
      <xdr:colOff>1088447</xdr:colOff>
      <xdr:row>9</xdr:row>
      <xdr:rowOff>141143</xdr:rowOff>
    </xdr:to>
    <xdr:sp macro="" textlink="" fLocksText="0">
      <xdr:nvSpPr>
        <xdr:cNvPr id="11616" name="Text Box 6"/>
        <xdr:cNvSpPr txBox="1">
          <a:spLocks noChangeArrowheads="1"/>
        </xdr:cNvSpPr>
      </xdr:nvSpPr>
      <xdr:spPr bwMode="auto">
        <a:xfrm>
          <a:off x="6250997" y="1560368"/>
          <a:ext cx="647700" cy="171450"/>
        </a:xfrm>
        <a:prstGeom prst="rect">
          <a:avLst/>
        </a:prstGeom>
        <a:noFill/>
        <a:ln w="9525">
          <a:noFill/>
          <a:round/>
          <a:headEnd/>
          <a:tailEnd/>
        </a:ln>
      </xdr:spPr>
      <xdr:txBody>
        <a:bodyPr vertOverflow="clip" wrap="square" lIns="27360" tIns="18000" rIns="27360" bIns="18000" anchor="ctr" upright="1"/>
        <a:lstStyle/>
        <a:p>
          <a:pPr algn="ctr" rtl="0">
            <a:defRPr sz="1000"/>
          </a:pPr>
          <a:r>
            <a:rPr lang="en-US" altLang="ja-JP" sz="800" b="0" i="0" u="none" strike="noStrike" baseline="0">
              <a:solidFill>
                <a:sysClr val="windowText" lastClr="000000"/>
              </a:solidFill>
              <a:latin typeface="ＭＳ Ｐゴシック"/>
              <a:ea typeface="ＭＳ Ｐゴシック"/>
            </a:rPr>
            <a:t>106,395,055</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dimension ref="A1:K54"/>
  <sheetViews>
    <sheetView tabSelected="1" view="pageBreakPreview" zoomScaleNormal="100" zoomScaleSheetLayoutView="100" workbookViewId="0">
      <selection activeCell="E12" sqref="E12"/>
    </sheetView>
  </sheetViews>
  <sheetFormatPr defaultRowHeight="15.95" customHeight="1"/>
  <cols>
    <col min="1" max="1" width="3.625" style="1" customWidth="1"/>
    <col min="2" max="2" width="22.75" style="1" customWidth="1"/>
    <col min="3" max="5" width="9.375" style="1" customWidth="1"/>
    <col min="6" max="6" width="9.375" style="129" customWidth="1"/>
    <col min="7" max="9" width="9.375" style="1" customWidth="1"/>
    <col min="10" max="10" width="9" style="1"/>
    <col min="11" max="11" width="16.125" style="1" customWidth="1"/>
    <col min="12" max="16384" width="9" style="1"/>
  </cols>
  <sheetData>
    <row r="1" spans="1:11" ht="19.5" customHeight="1">
      <c r="A1" s="495" t="s">
        <v>0</v>
      </c>
      <c r="B1" s="495"/>
      <c r="C1" s="495"/>
      <c r="D1" s="495"/>
      <c r="E1" s="495"/>
      <c r="F1" s="495"/>
      <c r="G1" s="495"/>
      <c r="H1" s="495"/>
      <c r="I1" s="495"/>
    </row>
    <row r="2" spans="1:11" ht="15" customHeight="1">
      <c r="A2" s="160"/>
      <c r="B2" s="15"/>
      <c r="C2" s="160"/>
      <c r="D2" s="160"/>
      <c r="E2" s="160"/>
      <c r="G2" s="160"/>
      <c r="H2" s="160"/>
      <c r="I2" s="161"/>
    </row>
    <row r="3" spans="1:11" ht="15" customHeight="1" thickBot="1">
      <c r="A3" s="496" t="s">
        <v>349</v>
      </c>
      <c r="B3" s="496"/>
      <c r="C3" s="496"/>
      <c r="D3" s="496"/>
      <c r="E3" s="496"/>
      <c r="G3" s="160"/>
      <c r="H3" s="299" t="s">
        <v>337</v>
      </c>
      <c r="I3" s="293"/>
    </row>
    <row r="4" spans="1:11" ht="21.75" customHeight="1" thickBot="1">
      <c r="A4" s="497" t="s">
        <v>1</v>
      </c>
      <c r="B4" s="498"/>
      <c r="C4" s="501" t="s">
        <v>2</v>
      </c>
      <c r="D4" s="501"/>
      <c r="E4" s="504" t="s">
        <v>281</v>
      </c>
      <c r="F4" s="505"/>
      <c r="G4" s="487" t="s">
        <v>3</v>
      </c>
      <c r="H4" s="502" t="s">
        <v>4</v>
      </c>
      <c r="I4" s="162"/>
      <c r="J4" s="4"/>
    </row>
    <row r="5" spans="1:11" ht="21.75" customHeight="1">
      <c r="A5" s="499"/>
      <c r="B5" s="500"/>
      <c r="C5" s="309" t="s">
        <v>303</v>
      </c>
      <c r="D5" s="309" t="s">
        <v>350</v>
      </c>
      <c r="E5" s="233" t="s">
        <v>338</v>
      </c>
      <c r="F5" s="164" t="s">
        <v>5</v>
      </c>
      <c r="G5" s="488"/>
      <c r="H5" s="503"/>
      <c r="I5" s="162"/>
      <c r="J5" s="4"/>
    </row>
    <row r="6" spans="1:11" ht="6" customHeight="1">
      <c r="A6" s="489"/>
      <c r="B6" s="490"/>
      <c r="C6" s="308"/>
      <c r="D6" s="296"/>
      <c r="E6" s="296"/>
      <c r="F6" s="12"/>
      <c r="G6" s="296"/>
      <c r="H6" s="133"/>
      <c r="I6" s="162"/>
      <c r="J6" s="4"/>
    </row>
    <row r="7" spans="1:11" ht="15" customHeight="1">
      <c r="A7" s="491" t="s">
        <v>6</v>
      </c>
      <c r="B7" s="492"/>
      <c r="C7" s="301">
        <v>100</v>
      </c>
      <c r="D7" s="301">
        <v>102.6</v>
      </c>
      <c r="E7" s="434">
        <v>2.6</v>
      </c>
      <c r="F7" s="435">
        <v>2.5499999999999998</v>
      </c>
      <c r="G7" s="436">
        <v>10000</v>
      </c>
      <c r="H7" s="437">
        <v>588</v>
      </c>
      <c r="I7" s="162"/>
      <c r="J7" s="4"/>
    </row>
    <row r="8" spans="1:11" ht="15" customHeight="1">
      <c r="A8" s="165" t="s">
        <v>339</v>
      </c>
      <c r="B8" s="297" t="s">
        <v>299</v>
      </c>
      <c r="C8" s="69">
        <v>100.1</v>
      </c>
      <c r="D8" s="69">
        <v>102.9</v>
      </c>
      <c r="E8" s="304">
        <v>2.8</v>
      </c>
      <c r="F8" s="438">
        <v>2.46</v>
      </c>
      <c r="G8" s="439">
        <v>8760</v>
      </c>
      <c r="H8" s="440">
        <v>587</v>
      </c>
      <c r="I8" s="162"/>
      <c r="J8" s="4"/>
    </row>
    <row r="9" spans="1:11" ht="15" customHeight="1">
      <c r="A9" s="493" t="s">
        <v>340</v>
      </c>
      <c r="B9" s="494"/>
      <c r="C9" s="262">
        <v>99.6</v>
      </c>
      <c r="D9" s="262">
        <v>103.3</v>
      </c>
      <c r="E9" s="441">
        <v>3.7</v>
      </c>
      <c r="F9" s="442">
        <v>0.98</v>
      </c>
      <c r="G9" s="443">
        <v>2618</v>
      </c>
      <c r="H9" s="444">
        <v>231</v>
      </c>
      <c r="I9" s="162"/>
      <c r="J9" s="4"/>
      <c r="K9" s="5"/>
    </row>
    <row r="10" spans="1:11" ht="15" customHeight="1">
      <c r="A10" s="162"/>
      <c r="B10" s="297" t="s">
        <v>7</v>
      </c>
      <c r="C10" s="69">
        <v>106.9</v>
      </c>
      <c r="D10" s="69">
        <v>105.5</v>
      </c>
      <c r="E10" s="304">
        <v>-1.3</v>
      </c>
      <c r="F10" s="445">
        <v>-0.04</v>
      </c>
      <c r="G10" s="446">
        <v>254</v>
      </c>
      <c r="H10" s="440">
        <v>14</v>
      </c>
      <c r="I10" s="162"/>
      <c r="J10" s="4"/>
    </row>
    <row r="11" spans="1:11" ht="15" customHeight="1">
      <c r="A11" s="162"/>
      <c r="B11" s="297" t="s">
        <v>8</v>
      </c>
      <c r="C11" s="69">
        <v>98.5</v>
      </c>
      <c r="D11" s="69">
        <v>111.6</v>
      </c>
      <c r="E11" s="304">
        <v>13.2</v>
      </c>
      <c r="F11" s="447">
        <v>0.2</v>
      </c>
      <c r="G11" s="446">
        <v>154</v>
      </c>
      <c r="H11" s="440">
        <v>31</v>
      </c>
      <c r="I11" s="162"/>
      <c r="J11" s="4"/>
    </row>
    <row r="12" spans="1:11" ht="15" customHeight="1">
      <c r="A12" s="162"/>
      <c r="B12" s="111" t="s">
        <v>230</v>
      </c>
      <c r="C12" s="69">
        <v>97.9</v>
      </c>
      <c r="D12" s="69">
        <v>117.1</v>
      </c>
      <c r="E12" s="304">
        <v>19.5</v>
      </c>
      <c r="F12" s="445">
        <v>0.17</v>
      </c>
      <c r="G12" s="446">
        <v>90</v>
      </c>
      <c r="H12" s="440">
        <v>16</v>
      </c>
      <c r="I12" s="162"/>
      <c r="J12" s="4"/>
    </row>
    <row r="13" spans="1:11" ht="15" customHeight="1">
      <c r="A13" s="162"/>
      <c r="B13" s="297" t="s">
        <v>9</v>
      </c>
      <c r="C13" s="69">
        <v>103.3</v>
      </c>
      <c r="D13" s="69">
        <v>106.8</v>
      </c>
      <c r="E13" s="304">
        <v>3.3</v>
      </c>
      <c r="F13" s="448">
        <v>7.0000000000000007E-2</v>
      </c>
      <c r="G13" s="446">
        <v>208</v>
      </c>
      <c r="H13" s="440">
        <v>10</v>
      </c>
      <c r="I13" s="162"/>
      <c r="J13" s="4"/>
    </row>
    <row r="14" spans="1:11" ht="15" customHeight="1">
      <c r="A14" s="162"/>
      <c r="B14" s="297" t="s">
        <v>10</v>
      </c>
      <c r="C14" s="69">
        <v>100.9</v>
      </c>
      <c r="D14" s="69">
        <v>105.9</v>
      </c>
      <c r="E14" s="304">
        <v>5</v>
      </c>
      <c r="F14" s="445">
        <v>0.05</v>
      </c>
      <c r="G14" s="446">
        <v>102</v>
      </c>
      <c r="H14" s="440">
        <v>8</v>
      </c>
      <c r="I14" s="162"/>
      <c r="J14" s="4"/>
    </row>
    <row r="15" spans="1:11" ht="15" customHeight="1">
      <c r="A15" s="162"/>
      <c r="B15" s="425" t="s">
        <v>389</v>
      </c>
      <c r="C15" s="69">
        <v>95.4</v>
      </c>
      <c r="D15" s="69">
        <v>99.8</v>
      </c>
      <c r="E15" s="304">
        <v>4.5999999999999996</v>
      </c>
      <c r="F15" s="445">
        <v>0.12</v>
      </c>
      <c r="G15" s="446">
        <v>279</v>
      </c>
      <c r="H15" s="440">
        <v>46</v>
      </c>
      <c r="I15" s="162"/>
      <c r="J15" s="4"/>
    </row>
    <row r="16" spans="1:11" ht="15" customHeight="1">
      <c r="A16" s="162"/>
      <c r="B16" s="111" t="s">
        <v>341</v>
      </c>
      <c r="C16" s="265">
        <v>90.7</v>
      </c>
      <c r="D16" s="265">
        <v>95.8</v>
      </c>
      <c r="E16" s="304">
        <v>5.6</v>
      </c>
      <c r="F16" s="445">
        <v>0.1</v>
      </c>
      <c r="G16" s="446">
        <v>191</v>
      </c>
      <c r="H16" s="440">
        <v>30</v>
      </c>
      <c r="I16" s="162"/>
      <c r="J16" s="4"/>
    </row>
    <row r="17" spans="1:10" ht="15" customHeight="1">
      <c r="A17" s="162"/>
      <c r="B17" s="297" t="s">
        <v>11</v>
      </c>
      <c r="C17" s="69">
        <v>100.3</v>
      </c>
      <c r="D17" s="69">
        <v>109.1</v>
      </c>
      <c r="E17" s="304">
        <v>8.8000000000000007</v>
      </c>
      <c r="F17" s="447">
        <v>0.08</v>
      </c>
      <c r="G17" s="446">
        <v>91</v>
      </c>
      <c r="H17" s="440">
        <v>19</v>
      </c>
      <c r="I17" s="162"/>
      <c r="J17" s="4"/>
    </row>
    <row r="18" spans="1:10" ht="15" customHeight="1">
      <c r="A18" s="162"/>
      <c r="B18" s="111" t="s">
        <v>342</v>
      </c>
      <c r="C18" s="69">
        <v>100</v>
      </c>
      <c r="D18" s="69">
        <v>109.1</v>
      </c>
      <c r="E18" s="304">
        <v>9.1</v>
      </c>
      <c r="F18" s="445">
        <v>0.08</v>
      </c>
      <c r="G18" s="446">
        <v>87</v>
      </c>
      <c r="H18" s="440">
        <v>18</v>
      </c>
      <c r="I18" s="162"/>
      <c r="J18" s="4"/>
    </row>
    <row r="19" spans="1:10" ht="15" customHeight="1">
      <c r="A19" s="162"/>
      <c r="B19" s="297" t="s">
        <v>12</v>
      </c>
      <c r="C19" s="69">
        <v>102.3</v>
      </c>
      <c r="D19" s="69">
        <v>103.4</v>
      </c>
      <c r="E19" s="304">
        <v>1.1000000000000001</v>
      </c>
      <c r="F19" s="448">
        <v>0.01</v>
      </c>
      <c r="G19" s="446">
        <v>112</v>
      </c>
      <c r="H19" s="440">
        <v>19</v>
      </c>
      <c r="I19" s="162"/>
      <c r="J19" s="4"/>
    </row>
    <row r="20" spans="1:10" ht="15" customHeight="1">
      <c r="A20" s="162"/>
      <c r="B20" s="297" t="s">
        <v>13</v>
      </c>
      <c r="C20" s="69">
        <v>97.9</v>
      </c>
      <c r="D20" s="69">
        <v>103.1</v>
      </c>
      <c r="E20" s="304">
        <v>5.3</v>
      </c>
      <c r="F20" s="445">
        <v>0.12</v>
      </c>
      <c r="G20" s="446">
        <v>234</v>
      </c>
      <c r="H20" s="440">
        <v>16</v>
      </c>
      <c r="I20" s="162"/>
      <c r="J20" s="4"/>
    </row>
    <row r="21" spans="1:10" ht="15" customHeight="1">
      <c r="A21" s="162"/>
      <c r="B21" s="297" t="s">
        <v>14</v>
      </c>
      <c r="C21" s="69">
        <v>99.3</v>
      </c>
      <c r="D21" s="69">
        <v>104.6</v>
      </c>
      <c r="E21" s="304">
        <v>5.3</v>
      </c>
      <c r="F21" s="445">
        <v>0.16</v>
      </c>
      <c r="G21" s="446">
        <v>306</v>
      </c>
      <c r="H21" s="440">
        <v>20</v>
      </c>
      <c r="I21" s="162"/>
      <c r="J21" s="4"/>
    </row>
    <row r="22" spans="1:10" ht="15" customHeight="1">
      <c r="A22" s="162"/>
      <c r="B22" s="297" t="s">
        <v>15</v>
      </c>
      <c r="C22" s="69">
        <v>93.7</v>
      </c>
      <c r="D22" s="69">
        <v>93.6</v>
      </c>
      <c r="E22" s="304">
        <v>-0.1</v>
      </c>
      <c r="F22" s="445">
        <v>0</v>
      </c>
      <c r="G22" s="446">
        <v>179</v>
      </c>
      <c r="H22" s="440">
        <v>14</v>
      </c>
      <c r="I22" s="162"/>
      <c r="J22" s="4"/>
    </row>
    <row r="23" spans="1:10" ht="15" customHeight="1">
      <c r="A23" s="162"/>
      <c r="B23" s="297" t="s">
        <v>16</v>
      </c>
      <c r="C23" s="69">
        <v>98.2</v>
      </c>
      <c r="D23" s="69">
        <v>98.9</v>
      </c>
      <c r="E23" s="304">
        <v>0.7</v>
      </c>
      <c r="F23" s="447">
        <v>0.01</v>
      </c>
      <c r="G23" s="446">
        <v>118</v>
      </c>
      <c r="H23" s="440">
        <v>9</v>
      </c>
      <c r="I23" s="162"/>
      <c r="J23" s="4"/>
    </row>
    <row r="24" spans="1:10" ht="15" customHeight="1">
      <c r="A24" s="162"/>
      <c r="B24" s="297" t="s">
        <v>17</v>
      </c>
      <c r="C24" s="69">
        <v>99.5</v>
      </c>
      <c r="D24" s="69">
        <v>102.7</v>
      </c>
      <c r="E24" s="304">
        <v>3.2</v>
      </c>
      <c r="F24" s="445">
        <v>0.18</v>
      </c>
      <c r="G24" s="446">
        <v>581</v>
      </c>
      <c r="H24" s="440">
        <v>25</v>
      </c>
      <c r="I24" s="162"/>
      <c r="J24" s="4"/>
    </row>
    <row r="25" spans="1:10" ht="15" customHeight="1">
      <c r="A25" s="484" t="s">
        <v>18</v>
      </c>
      <c r="B25" s="485"/>
      <c r="C25" s="262">
        <v>99.5</v>
      </c>
      <c r="D25" s="262">
        <v>100.2</v>
      </c>
      <c r="E25" s="441">
        <v>0.7</v>
      </c>
      <c r="F25" s="449">
        <v>0.15</v>
      </c>
      <c r="G25" s="443">
        <v>2209</v>
      </c>
      <c r="H25" s="450">
        <v>21</v>
      </c>
      <c r="I25" s="162"/>
      <c r="J25" s="4"/>
    </row>
    <row r="26" spans="1:10" ht="15" customHeight="1">
      <c r="A26" s="162"/>
      <c r="B26" s="423" t="s">
        <v>391</v>
      </c>
      <c r="C26" s="69">
        <v>99.7</v>
      </c>
      <c r="D26" s="69">
        <v>100.4</v>
      </c>
      <c r="E26" s="304">
        <v>0.7</v>
      </c>
      <c r="F26" s="445">
        <v>0.06</v>
      </c>
      <c r="G26" s="446">
        <v>969</v>
      </c>
      <c r="H26" s="451">
        <v>20</v>
      </c>
      <c r="I26" s="162"/>
      <c r="J26" s="4"/>
    </row>
    <row r="27" spans="1:10" ht="15" customHeight="1">
      <c r="A27" s="162"/>
      <c r="B27" s="425" t="s">
        <v>19</v>
      </c>
      <c r="C27" s="69">
        <v>99.4</v>
      </c>
      <c r="D27" s="69">
        <v>100</v>
      </c>
      <c r="E27" s="304">
        <v>0.6</v>
      </c>
      <c r="F27" s="445">
        <v>0.13</v>
      </c>
      <c r="G27" s="446">
        <v>2106</v>
      </c>
      <c r="H27" s="451">
        <v>4</v>
      </c>
      <c r="I27" s="162"/>
      <c r="J27" s="4"/>
    </row>
    <row r="28" spans="1:10" ht="15" customHeight="1">
      <c r="A28" s="162"/>
      <c r="B28" s="423" t="s">
        <v>390</v>
      </c>
      <c r="C28" s="69">
        <v>99.5</v>
      </c>
      <c r="D28" s="69">
        <v>100</v>
      </c>
      <c r="E28" s="304">
        <v>0.5</v>
      </c>
      <c r="F28" s="445">
        <v>0.05</v>
      </c>
      <c r="G28" s="446">
        <v>866</v>
      </c>
      <c r="H28" s="451">
        <v>3</v>
      </c>
      <c r="I28" s="162"/>
      <c r="J28" s="4"/>
    </row>
    <row r="29" spans="1:10" ht="15" customHeight="1">
      <c r="A29" s="162"/>
      <c r="B29" s="297" t="s">
        <v>20</v>
      </c>
      <c r="C29" s="69">
        <v>101.9</v>
      </c>
      <c r="D29" s="69">
        <v>103.5</v>
      </c>
      <c r="E29" s="304">
        <v>1.5</v>
      </c>
      <c r="F29" s="448">
        <v>0.02</v>
      </c>
      <c r="G29" s="446">
        <v>103</v>
      </c>
      <c r="H29" s="451">
        <v>17</v>
      </c>
      <c r="I29" s="162"/>
      <c r="J29" s="4"/>
    </row>
    <row r="30" spans="1:10" ht="15" customHeight="1">
      <c r="A30" s="484" t="s">
        <v>21</v>
      </c>
      <c r="B30" s="485"/>
      <c r="C30" s="262">
        <v>105</v>
      </c>
      <c r="D30" s="262">
        <v>109.1</v>
      </c>
      <c r="E30" s="441">
        <v>4</v>
      </c>
      <c r="F30" s="442">
        <v>0.33</v>
      </c>
      <c r="G30" s="443">
        <v>803</v>
      </c>
      <c r="H30" s="450">
        <v>6</v>
      </c>
      <c r="I30" s="162"/>
      <c r="J30" s="4"/>
    </row>
    <row r="31" spans="1:10" ht="15" customHeight="1">
      <c r="A31" s="162"/>
      <c r="B31" s="297" t="s">
        <v>22</v>
      </c>
      <c r="C31" s="69">
        <v>108.7</v>
      </c>
      <c r="D31" s="69">
        <v>114</v>
      </c>
      <c r="E31" s="304">
        <v>4.8</v>
      </c>
      <c r="F31" s="445">
        <v>0.2</v>
      </c>
      <c r="G31" s="446">
        <v>375</v>
      </c>
      <c r="H31" s="451">
        <v>1</v>
      </c>
      <c r="I31" s="162"/>
      <c r="J31" s="4"/>
    </row>
    <row r="32" spans="1:10" ht="15" customHeight="1">
      <c r="A32" s="162"/>
      <c r="B32" s="297" t="s">
        <v>23</v>
      </c>
      <c r="C32" s="69">
        <v>106.1</v>
      </c>
      <c r="D32" s="69">
        <v>111.8</v>
      </c>
      <c r="E32" s="304">
        <v>5.4</v>
      </c>
      <c r="F32" s="445">
        <v>0.11</v>
      </c>
      <c r="G32" s="446">
        <v>192</v>
      </c>
      <c r="H32" s="451">
        <v>2</v>
      </c>
      <c r="I32" s="162"/>
      <c r="J32" s="4"/>
    </row>
    <row r="33" spans="1:11" ht="15" customHeight="1">
      <c r="A33" s="162"/>
      <c r="B33" s="425" t="s">
        <v>398</v>
      </c>
      <c r="C33" s="69">
        <v>129.5</v>
      </c>
      <c r="D33" s="69">
        <v>137.69999999999999</v>
      </c>
      <c r="E33" s="304">
        <v>6.3</v>
      </c>
      <c r="F33" s="445">
        <v>0.02</v>
      </c>
      <c r="G33" s="446">
        <v>19</v>
      </c>
      <c r="H33" s="451">
        <v>1</v>
      </c>
      <c r="I33" s="162"/>
      <c r="J33" s="4"/>
    </row>
    <row r="34" spans="1:11" ht="15" customHeight="1">
      <c r="A34" s="162"/>
      <c r="B34" s="297" t="s">
        <v>25</v>
      </c>
      <c r="C34" s="33">
        <v>95.4</v>
      </c>
      <c r="D34" s="33">
        <v>95.9</v>
      </c>
      <c r="E34" s="304">
        <v>0.5</v>
      </c>
      <c r="F34" s="447">
        <v>0.01</v>
      </c>
      <c r="G34" s="446">
        <v>217</v>
      </c>
      <c r="H34" s="451">
        <v>2</v>
      </c>
      <c r="I34" s="162"/>
      <c r="J34" s="4"/>
    </row>
    <row r="35" spans="1:11" ht="15" customHeight="1">
      <c r="A35" s="484" t="s">
        <v>343</v>
      </c>
      <c r="B35" s="485"/>
      <c r="C35" s="262">
        <v>93.2</v>
      </c>
      <c r="D35" s="262">
        <v>96.2</v>
      </c>
      <c r="E35" s="441">
        <v>3.3</v>
      </c>
      <c r="F35" s="452">
        <v>0.1</v>
      </c>
      <c r="G35" s="443">
        <v>320</v>
      </c>
      <c r="H35" s="450">
        <v>53</v>
      </c>
      <c r="I35" s="162"/>
      <c r="J35" s="4"/>
    </row>
    <row r="36" spans="1:11" ht="15" customHeight="1">
      <c r="A36" s="162"/>
      <c r="B36" s="297" t="s">
        <v>27</v>
      </c>
      <c r="C36" s="69">
        <v>84.5</v>
      </c>
      <c r="D36" s="69">
        <v>91.7</v>
      </c>
      <c r="E36" s="304">
        <v>8.5</v>
      </c>
      <c r="F36" s="445">
        <v>0.06</v>
      </c>
      <c r="G36" s="446">
        <v>89</v>
      </c>
      <c r="H36" s="451">
        <v>15</v>
      </c>
      <c r="I36" s="162"/>
      <c r="J36" s="4"/>
    </row>
    <row r="37" spans="1:11" ht="15" customHeight="1">
      <c r="A37" s="162"/>
      <c r="B37" s="297" t="s">
        <v>28</v>
      </c>
      <c r="C37" s="69">
        <v>88.1</v>
      </c>
      <c r="D37" s="69">
        <v>88.9</v>
      </c>
      <c r="E37" s="304">
        <v>0.9</v>
      </c>
      <c r="F37" s="445">
        <v>0</v>
      </c>
      <c r="G37" s="446">
        <v>14</v>
      </c>
      <c r="H37" s="451">
        <v>4</v>
      </c>
      <c r="I37" s="162"/>
      <c r="J37" s="4"/>
    </row>
    <row r="38" spans="1:11" ht="15" customHeight="1">
      <c r="A38" s="162"/>
      <c r="B38" s="297" t="s">
        <v>29</v>
      </c>
      <c r="C38" s="70">
        <v>108.1</v>
      </c>
      <c r="D38" s="70">
        <v>110.2</v>
      </c>
      <c r="E38" s="304">
        <v>2</v>
      </c>
      <c r="F38" s="448">
        <v>0.01</v>
      </c>
      <c r="G38" s="446">
        <v>27</v>
      </c>
      <c r="H38" s="451">
        <v>5</v>
      </c>
      <c r="I38" s="162"/>
      <c r="J38" s="4"/>
    </row>
    <row r="39" spans="1:11" ht="15" customHeight="1">
      <c r="A39" s="162"/>
      <c r="B39" s="297" t="s">
        <v>30</v>
      </c>
      <c r="C39" s="70">
        <v>98</v>
      </c>
      <c r="D39" s="70">
        <v>96.2</v>
      </c>
      <c r="E39" s="304">
        <v>-1.8</v>
      </c>
      <c r="F39" s="445">
        <v>-0.01</v>
      </c>
      <c r="G39" s="446">
        <v>69</v>
      </c>
      <c r="H39" s="451">
        <v>14</v>
      </c>
      <c r="I39" s="162"/>
      <c r="J39" s="4"/>
    </row>
    <row r="40" spans="1:11" ht="15" customHeight="1">
      <c r="A40" s="162"/>
      <c r="B40" s="297" t="s">
        <v>31</v>
      </c>
      <c r="C40" s="70">
        <v>93.2</v>
      </c>
      <c r="D40" s="70">
        <v>96.7</v>
      </c>
      <c r="E40" s="304">
        <v>3.8</v>
      </c>
      <c r="F40" s="447">
        <v>0.04</v>
      </c>
      <c r="G40" s="446">
        <v>102</v>
      </c>
      <c r="H40" s="451">
        <v>11</v>
      </c>
      <c r="I40" s="162"/>
      <c r="J40" s="4"/>
    </row>
    <row r="41" spans="1:11" ht="15" customHeight="1">
      <c r="A41" s="162"/>
      <c r="B41" s="297" t="s">
        <v>32</v>
      </c>
      <c r="C41" s="70">
        <v>99.6</v>
      </c>
      <c r="D41" s="70">
        <v>101.5</v>
      </c>
      <c r="E41" s="304">
        <v>1.9</v>
      </c>
      <c r="F41" s="445">
        <v>0</v>
      </c>
      <c r="G41" s="446">
        <v>18</v>
      </c>
      <c r="H41" s="451">
        <v>4</v>
      </c>
      <c r="I41" s="162"/>
      <c r="J41" s="4"/>
    </row>
    <row r="42" spans="1:11" ht="15" customHeight="1">
      <c r="A42" s="484" t="s">
        <v>33</v>
      </c>
      <c r="B42" s="485"/>
      <c r="C42" s="263">
        <v>100.7</v>
      </c>
      <c r="D42" s="263">
        <v>101.6</v>
      </c>
      <c r="E42" s="441">
        <v>0.9</v>
      </c>
      <c r="F42" s="442">
        <v>0.03</v>
      </c>
      <c r="G42" s="443">
        <v>347</v>
      </c>
      <c r="H42" s="450">
        <v>65</v>
      </c>
      <c r="I42" s="162"/>
      <c r="J42" s="4"/>
    </row>
    <row r="43" spans="1:11" ht="15" customHeight="1">
      <c r="A43" s="162"/>
      <c r="B43" s="297" t="s">
        <v>34</v>
      </c>
      <c r="C43" s="70">
        <v>105</v>
      </c>
      <c r="D43" s="70">
        <v>105</v>
      </c>
      <c r="E43" s="304">
        <v>0</v>
      </c>
      <c r="F43" s="445">
        <v>0</v>
      </c>
      <c r="G43" s="446">
        <v>143</v>
      </c>
      <c r="H43" s="451">
        <v>28</v>
      </c>
      <c r="I43" s="162"/>
      <c r="J43" s="4"/>
    </row>
    <row r="44" spans="1:11" ht="15" customHeight="1">
      <c r="A44" s="162"/>
      <c r="B44" s="111" t="s">
        <v>344</v>
      </c>
      <c r="C44" s="70">
        <v>123.5</v>
      </c>
      <c r="D44" s="70">
        <v>130.1</v>
      </c>
      <c r="E44" s="304">
        <v>5.3</v>
      </c>
      <c r="F44" s="448">
        <v>0</v>
      </c>
      <c r="G44" s="446">
        <v>3</v>
      </c>
      <c r="H44" s="451">
        <v>2</v>
      </c>
      <c r="I44" s="162"/>
      <c r="J44" s="4"/>
    </row>
    <row r="45" spans="1:11" ht="15" customHeight="1">
      <c r="A45" s="162"/>
      <c r="B45" s="111" t="s">
        <v>345</v>
      </c>
      <c r="C45" s="70">
        <v>104.6</v>
      </c>
      <c r="D45" s="70">
        <v>104.5</v>
      </c>
      <c r="E45" s="304">
        <v>-0.1</v>
      </c>
      <c r="F45" s="445">
        <v>0</v>
      </c>
      <c r="G45" s="446">
        <v>140</v>
      </c>
      <c r="H45" s="451">
        <v>26</v>
      </c>
      <c r="I45" s="162"/>
      <c r="J45" s="4"/>
      <c r="K45" s="7"/>
    </row>
    <row r="46" spans="1:11" ht="6" customHeight="1" thickBot="1">
      <c r="A46" s="166"/>
      <c r="B46" s="167"/>
      <c r="C46" s="168"/>
      <c r="D46" s="169"/>
      <c r="E46" s="170"/>
      <c r="F46" s="130"/>
      <c r="G46" s="171"/>
      <c r="H46" s="172"/>
      <c r="I46" s="162"/>
      <c r="J46" s="4"/>
    </row>
    <row r="47" spans="1:11" ht="15" customHeight="1">
      <c r="A47" s="160"/>
      <c r="B47" s="291"/>
      <c r="C47" s="173"/>
      <c r="D47" s="173"/>
      <c r="E47" s="125"/>
      <c r="F47" s="131"/>
      <c r="G47" s="125"/>
      <c r="H47" s="430" t="s">
        <v>346</v>
      </c>
      <c r="I47" s="3"/>
      <c r="J47" s="4"/>
    </row>
    <row r="48" spans="1:11" s="2" customFormat="1" ht="16.5" customHeight="1">
      <c r="A48" s="486" t="s">
        <v>347</v>
      </c>
      <c r="B48" s="486"/>
      <c r="C48" s="15"/>
      <c r="D48" s="15"/>
      <c r="E48" s="15"/>
      <c r="F48" s="17"/>
      <c r="G48" s="15"/>
      <c r="H48" s="15"/>
      <c r="I48" s="15"/>
    </row>
    <row r="49" spans="1:9" s="2" customFormat="1" ht="12.75" customHeight="1">
      <c r="A49" s="15"/>
      <c r="B49" s="486" t="s">
        <v>348</v>
      </c>
      <c r="C49" s="486"/>
      <c r="D49" s="486"/>
      <c r="E49" s="486"/>
      <c r="F49" s="17"/>
      <c r="G49" s="15"/>
      <c r="H49" s="15"/>
      <c r="I49" s="15"/>
    </row>
    <row r="50" spans="1:9" s="2" customFormat="1" ht="6" customHeight="1">
      <c r="A50" s="15"/>
      <c r="B50" s="486"/>
      <c r="C50" s="15"/>
      <c r="D50" s="15"/>
      <c r="E50" s="15"/>
      <c r="F50" s="17"/>
      <c r="G50" s="15"/>
      <c r="H50" s="15"/>
      <c r="I50" s="15"/>
    </row>
    <row r="51" spans="1:9" s="2" customFormat="1" ht="15.75" customHeight="1">
      <c r="A51" s="15"/>
      <c r="B51" s="486"/>
      <c r="C51" s="15"/>
      <c r="D51" s="15"/>
      <c r="E51" s="15"/>
      <c r="F51" s="17"/>
      <c r="G51" s="15"/>
      <c r="H51" s="15"/>
      <c r="I51" s="15"/>
    </row>
    <row r="52" spans="1:9" ht="15.95" customHeight="1">
      <c r="B52" s="2"/>
      <c r="C52" s="160"/>
      <c r="D52" s="160"/>
      <c r="E52" s="160"/>
      <c r="G52" s="160"/>
      <c r="H52" s="161"/>
    </row>
    <row r="53" spans="1:9" ht="15.95" customHeight="1">
      <c r="B53" s="2"/>
      <c r="C53" s="160"/>
      <c r="D53" s="160"/>
      <c r="E53" s="160"/>
      <c r="G53" s="160"/>
      <c r="H53" s="160"/>
    </row>
    <row r="54" spans="1:9" ht="15.95" customHeight="1">
      <c r="B54" s="2"/>
      <c r="C54" s="160"/>
      <c r="D54" s="160"/>
      <c r="E54" s="160"/>
      <c r="G54" s="160"/>
      <c r="H54" s="161"/>
    </row>
  </sheetData>
  <sheetProtection selectLockedCells="1" selectUnlockedCells="1"/>
  <mergeCells count="17">
    <mergeCell ref="A1:I1"/>
    <mergeCell ref="A3:E3"/>
    <mergeCell ref="A4:B5"/>
    <mergeCell ref="C4:D4"/>
    <mergeCell ref="H4:H5"/>
    <mergeCell ref="E4:F4"/>
    <mergeCell ref="A25:B25"/>
    <mergeCell ref="A30:B30"/>
    <mergeCell ref="C49:E49"/>
    <mergeCell ref="B49:B51"/>
    <mergeCell ref="G4:G5"/>
    <mergeCell ref="A48:B48"/>
    <mergeCell ref="A35:B35"/>
    <mergeCell ref="A42:B42"/>
    <mergeCell ref="A6:B6"/>
    <mergeCell ref="A7:B7"/>
    <mergeCell ref="A9:B9"/>
  </mergeCells>
  <phoneticPr fontId="29"/>
  <printOptions horizontalCentered="1"/>
  <pageMargins left="0.59055118110236227" right="0.59055118110236227" top="0.59055118110236227" bottom="0.59055118110236227" header="0.39370078740157483" footer="0.39370078740157483"/>
  <pageSetup paperSize="9" firstPageNumber="172" orientation="portrait" useFirstPageNumber="1" verticalDpi="300" r:id="rId1"/>
  <headerFooter scaleWithDoc="0" alignWithMargins="0">
    <oddHeader>&amp;L&amp;"ＭＳ 明朝,標準"&amp;10物価・消費及び金融</oddHeader>
    <oddFooter>&amp;C&amp;"ＭＳ 明朝,標準"&amp;12&amp;A</oddFooter>
  </headerFooter>
  <drawing r:id="rId2"/>
</worksheet>
</file>

<file path=xl/worksheets/sheet10.xml><?xml version="1.0" encoding="utf-8"?>
<worksheet xmlns="http://schemas.openxmlformats.org/spreadsheetml/2006/main" xmlns:r="http://schemas.openxmlformats.org/officeDocument/2006/relationships">
  <dimension ref="A1:I29"/>
  <sheetViews>
    <sheetView view="pageBreakPreview" zoomScaleNormal="100" zoomScaleSheetLayoutView="100" workbookViewId="0">
      <selection activeCell="J19" sqref="J19"/>
    </sheetView>
  </sheetViews>
  <sheetFormatPr defaultRowHeight="18" customHeight="1"/>
  <cols>
    <col min="1" max="1" width="8.625" style="160" customWidth="1"/>
    <col min="2" max="3" width="10.875" style="160" customWidth="1"/>
    <col min="4" max="4" width="11.625" style="160" customWidth="1"/>
    <col min="5" max="5" width="10.875" style="160" customWidth="1"/>
    <col min="6" max="6" width="10.75" style="160" customWidth="1"/>
    <col min="7" max="7" width="10" style="160" customWidth="1"/>
    <col min="8" max="9" width="7.625" style="160" customWidth="1"/>
    <col min="10" max="16384" width="9" style="160"/>
  </cols>
  <sheetData>
    <row r="1" spans="1:9" ht="5.0999999999999996" customHeight="1">
      <c r="A1" s="15"/>
      <c r="I1" s="3"/>
    </row>
    <row r="2" spans="1:9" ht="15" customHeight="1" thickBot="1">
      <c r="A2" s="662" t="s">
        <v>266</v>
      </c>
      <c r="B2" s="662"/>
      <c r="C2" s="662"/>
      <c r="D2" s="662"/>
      <c r="I2" s="3" t="s">
        <v>209</v>
      </c>
    </row>
    <row r="3" spans="1:9" ht="24.95" customHeight="1" thickBot="1">
      <c r="A3" s="500" t="s">
        <v>210</v>
      </c>
      <c r="B3" s="509" t="s">
        <v>211</v>
      </c>
      <c r="C3" s="509"/>
      <c r="D3" s="509"/>
      <c r="E3" s="509"/>
      <c r="F3" s="509" t="s">
        <v>212</v>
      </c>
      <c r="G3" s="509"/>
      <c r="H3" s="669" t="s">
        <v>213</v>
      </c>
      <c r="I3" s="669"/>
    </row>
    <row r="4" spans="1:9" ht="24.95" customHeight="1">
      <c r="A4" s="500"/>
      <c r="B4" s="283" t="s">
        <v>214</v>
      </c>
      <c r="C4" s="283" t="s">
        <v>215</v>
      </c>
      <c r="D4" s="283" t="s">
        <v>335</v>
      </c>
      <c r="E4" s="283" t="s">
        <v>75</v>
      </c>
      <c r="F4" s="283" t="s">
        <v>216</v>
      </c>
      <c r="G4" s="283" t="s">
        <v>75</v>
      </c>
      <c r="H4" s="632" t="s">
        <v>204</v>
      </c>
      <c r="I4" s="632"/>
    </row>
    <row r="5" spans="1:9" s="256" customFormat="1" ht="18" customHeight="1">
      <c r="A5" s="227" t="s">
        <v>365</v>
      </c>
      <c r="B5" s="150">
        <v>1119623</v>
      </c>
      <c r="C5" s="47">
        <v>2262147</v>
      </c>
      <c r="D5" s="142">
        <v>3381770</v>
      </c>
      <c r="E5" s="128">
        <v>101.3</v>
      </c>
      <c r="F5" s="47">
        <v>1442565</v>
      </c>
      <c r="G5" s="127">
        <v>104.9</v>
      </c>
      <c r="H5" s="666">
        <f>F5/D5*100</f>
        <v>42.657099684484749</v>
      </c>
      <c r="I5" s="667"/>
    </row>
    <row r="6" spans="1:9" ht="18" customHeight="1">
      <c r="A6" s="234"/>
      <c r="B6" s="228"/>
      <c r="C6" s="229"/>
      <c r="D6" s="230"/>
      <c r="E6" s="128"/>
      <c r="F6" s="229"/>
      <c r="G6" s="127"/>
      <c r="H6" s="267"/>
      <c r="I6" s="280"/>
    </row>
    <row r="7" spans="1:9" s="256" customFormat="1" ht="18" customHeight="1">
      <c r="A7" s="234">
        <v>23</v>
      </c>
      <c r="B7" s="150">
        <v>1118314</v>
      </c>
      <c r="C7" s="47">
        <v>2218235</v>
      </c>
      <c r="D7" s="142">
        <v>3336550</v>
      </c>
      <c r="E7" s="128">
        <f>D7/D5*100</f>
        <v>98.662830411293484</v>
      </c>
      <c r="F7" s="47">
        <v>1424680</v>
      </c>
      <c r="G7" s="674">
        <f>F7/F5*100</f>
        <v>98.760194514631934</v>
      </c>
      <c r="H7" s="512">
        <f>F7/D7*100</f>
        <v>42.699195276558122</v>
      </c>
      <c r="I7" s="651"/>
    </row>
    <row r="8" spans="1:9" ht="18" customHeight="1">
      <c r="A8" s="234"/>
      <c r="B8" s="150"/>
      <c r="C8" s="47"/>
      <c r="D8" s="142"/>
      <c r="E8" s="128"/>
      <c r="F8" s="47"/>
      <c r="G8" s="127"/>
      <c r="H8" s="310"/>
      <c r="I8" s="314"/>
    </row>
    <row r="9" spans="1:9" s="256" customFormat="1" ht="18" customHeight="1">
      <c r="A9" s="234">
        <v>24</v>
      </c>
      <c r="B9" s="150">
        <v>1184526</v>
      </c>
      <c r="C9" s="47">
        <v>2185578</v>
      </c>
      <c r="D9" s="142">
        <v>3370104</v>
      </c>
      <c r="E9" s="128">
        <f>D9/D7*100</f>
        <v>101.005649548186</v>
      </c>
      <c r="F9" s="47">
        <v>1356676</v>
      </c>
      <c r="G9" s="127">
        <f>F9/F7*100</f>
        <v>95.226717578684344</v>
      </c>
      <c r="H9" s="665">
        <f>F9/D9*100</f>
        <v>40.256205743205555</v>
      </c>
      <c r="I9" s="665"/>
    </row>
    <row r="10" spans="1:9" ht="18" customHeight="1">
      <c r="A10" s="234"/>
      <c r="B10" s="150"/>
      <c r="C10" s="47"/>
      <c r="D10" s="142"/>
      <c r="E10" s="128"/>
      <c r="F10" s="47"/>
      <c r="G10" s="127"/>
      <c r="H10" s="127"/>
      <c r="I10" s="280"/>
    </row>
    <row r="11" spans="1:9" s="256" customFormat="1" ht="18" customHeight="1">
      <c r="A11" s="234">
        <v>25</v>
      </c>
      <c r="B11" s="150">
        <v>1224095</v>
      </c>
      <c r="C11" s="47">
        <v>2150932</v>
      </c>
      <c r="D11" s="142">
        <v>3375027</v>
      </c>
      <c r="E11" s="128">
        <f>D11/D9*100</f>
        <v>100.14607857799047</v>
      </c>
      <c r="F11" s="47">
        <v>1299693</v>
      </c>
      <c r="G11" s="127">
        <f>F11/F9*100</f>
        <v>95.799807765450268</v>
      </c>
      <c r="H11" s="665">
        <f>F11/D11*100</f>
        <v>38.509114149309028</v>
      </c>
      <c r="I11" s="665"/>
    </row>
    <row r="12" spans="1:9" s="256" customFormat="1" ht="18" customHeight="1">
      <c r="A12" s="234"/>
      <c r="B12" s="150"/>
      <c r="C12" s="47"/>
      <c r="D12" s="142"/>
      <c r="E12" s="128"/>
      <c r="F12" s="47"/>
      <c r="G12" s="127"/>
      <c r="H12" s="127"/>
      <c r="I12" s="285"/>
    </row>
    <row r="13" spans="1:9" s="256" customFormat="1" ht="18" customHeight="1" thickBot="1">
      <c r="A13" s="327">
        <v>26</v>
      </c>
      <c r="B13" s="356">
        <v>1296729</v>
      </c>
      <c r="C13" s="357">
        <v>2159336</v>
      </c>
      <c r="D13" s="358">
        <v>3456066</v>
      </c>
      <c r="E13" s="359">
        <f>D13/D11*100</f>
        <v>102.4011363464648</v>
      </c>
      <c r="F13" s="357">
        <v>1262844</v>
      </c>
      <c r="G13" s="360">
        <f>F13/F11*100</f>
        <v>97.164791993186086</v>
      </c>
      <c r="H13" s="668">
        <f>F13/D13*100</f>
        <v>36.539927188890495</v>
      </c>
      <c r="I13" s="668"/>
    </row>
    <row r="14" spans="1:9" ht="15" customHeight="1">
      <c r="B14" s="160" t="s">
        <v>217</v>
      </c>
      <c r="F14" s="549" t="s">
        <v>218</v>
      </c>
      <c r="G14" s="549"/>
      <c r="H14" s="549"/>
      <c r="I14" s="549"/>
    </row>
    <row r="15" spans="1:9" ht="15" customHeight="1">
      <c r="A15" s="15"/>
    </row>
    <row r="16" spans="1:9" ht="15" customHeight="1" thickBot="1">
      <c r="A16" s="662" t="s">
        <v>267</v>
      </c>
      <c r="B16" s="662"/>
      <c r="C16" s="662"/>
      <c r="D16" s="662"/>
      <c r="I16" s="257" t="s">
        <v>155</v>
      </c>
    </row>
    <row r="17" spans="1:9" ht="24.95" customHeight="1" thickBot="1">
      <c r="A17" s="500" t="s">
        <v>210</v>
      </c>
      <c r="B17" s="509" t="s">
        <v>219</v>
      </c>
      <c r="C17" s="509"/>
      <c r="D17" s="509"/>
      <c r="E17" s="509"/>
      <c r="F17" s="509" t="s">
        <v>212</v>
      </c>
      <c r="G17" s="509"/>
      <c r="H17" s="669" t="s">
        <v>200</v>
      </c>
      <c r="I17" s="669"/>
    </row>
    <row r="18" spans="1:9" ht="24.95" customHeight="1">
      <c r="A18" s="500"/>
      <c r="B18" s="347" t="s">
        <v>236</v>
      </c>
      <c r="C18" s="347" t="s">
        <v>237</v>
      </c>
      <c r="D18" s="347" t="s">
        <v>335</v>
      </c>
      <c r="E18" s="347" t="s">
        <v>75</v>
      </c>
      <c r="F18" s="347" t="s">
        <v>336</v>
      </c>
      <c r="G18" s="347" t="s">
        <v>75</v>
      </c>
      <c r="H18" s="632" t="s">
        <v>204</v>
      </c>
      <c r="I18" s="632"/>
    </row>
    <row r="19" spans="1:9" ht="18" customHeight="1">
      <c r="A19" s="227" t="s">
        <v>365</v>
      </c>
      <c r="B19" s="109">
        <v>3054</v>
      </c>
      <c r="C19" s="83">
        <v>4655</v>
      </c>
      <c r="D19" s="110">
        <v>7710</v>
      </c>
      <c r="E19" s="48">
        <v>104</v>
      </c>
      <c r="F19" s="110">
        <v>9305</v>
      </c>
      <c r="G19" s="319">
        <v>108.8</v>
      </c>
      <c r="H19" s="670">
        <f>F19/D19*100</f>
        <v>120.68741893644616</v>
      </c>
      <c r="I19" s="671"/>
    </row>
    <row r="20" spans="1:9" ht="18" customHeight="1">
      <c r="A20" s="234"/>
      <c r="B20" s="109"/>
      <c r="C20" s="83"/>
      <c r="D20" s="110"/>
      <c r="E20" s="48"/>
      <c r="F20" s="110"/>
      <c r="G20" s="126"/>
      <c r="H20" s="69"/>
      <c r="I20" s="346"/>
    </row>
    <row r="21" spans="1:9" s="256" customFormat="1" ht="18" customHeight="1">
      <c r="A21" s="234">
        <v>23</v>
      </c>
      <c r="B21" s="320">
        <v>2842</v>
      </c>
      <c r="C21" s="321">
        <v>5118</v>
      </c>
      <c r="D21" s="321">
        <v>7960</v>
      </c>
      <c r="E21" s="319">
        <f>ROUNDDOWN(D21/D19*100,1)</f>
        <v>103.2</v>
      </c>
      <c r="F21" s="321">
        <v>8338</v>
      </c>
      <c r="G21" s="319">
        <f>ROUNDDOWN(F21/F19*100,1)</f>
        <v>89.6</v>
      </c>
      <c r="H21" s="663">
        <f>F21/D21*100</f>
        <v>104.74874371859298</v>
      </c>
      <c r="I21" s="664"/>
    </row>
    <row r="22" spans="1:9" ht="18" customHeight="1">
      <c r="A22" s="234"/>
      <c r="B22" s="316"/>
      <c r="C22" s="317"/>
      <c r="D22" s="318"/>
      <c r="E22" s="48"/>
      <c r="F22" s="318"/>
      <c r="G22" s="48"/>
      <c r="H22" s="69"/>
      <c r="I22" s="346"/>
    </row>
    <row r="23" spans="1:9" s="256" customFormat="1" ht="18" customHeight="1">
      <c r="A23" s="234">
        <v>24</v>
      </c>
      <c r="B23" s="320">
        <v>3087</v>
      </c>
      <c r="C23" s="321">
        <v>5339</v>
      </c>
      <c r="D23" s="321">
        <v>8427</v>
      </c>
      <c r="E23" s="319">
        <f>D23/D21*100</f>
        <v>105.86683417085428</v>
      </c>
      <c r="F23" s="321">
        <v>7808</v>
      </c>
      <c r="G23" s="319">
        <f>F23/F21*100</f>
        <v>93.6435596066203</v>
      </c>
      <c r="H23" s="663">
        <f>F23/D23*100</f>
        <v>92.654562715082477</v>
      </c>
      <c r="I23" s="664"/>
    </row>
    <row r="24" spans="1:9" ht="18" customHeight="1">
      <c r="A24" s="234"/>
      <c r="B24" s="316"/>
      <c r="C24" s="317"/>
      <c r="D24" s="318"/>
      <c r="E24" s="259"/>
      <c r="F24" s="318"/>
      <c r="G24" s="259"/>
      <c r="H24" s="260"/>
      <c r="I24" s="261"/>
    </row>
    <row r="25" spans="1:9" s="256" customFormat="1" ht="18" customHeight="1">
      <c r="A25" s="234">
        <v>25</v>
      </c>
      <c r="B25" s="320">
        <v>3428</v>
      </c>
      <c r="C25" s="321">
        <v>5811</v>
      </c>
      <c r="D25" s="321">
        <v>9240</v>
      </c>
      <c r="E25" s="319">
        <f>D25/D23*100</f>
        <v>109.64756140975436</v>
      </c>
      <c r="F25" s="321">
        <v>8186</v>
      </c>
      <c r="G25" s="319">
        <f>F25/F23*100</f>
        <v>104.84118852459017</v>
      </c>
      <c r="H25" s="663">
        <f>F25/D25*100</f>
        <v>88.593073593073584</v>
      </c>
      <c r="I25" s="664"/>
    </row>
    <row r="26" spans="1:9" s="256" customFormat="1" ht="18" customHeight="1">
      <c r="A26" s="234"/>
      <c r="B26" s="109"/>
      <c r="C26" s="258"/>
      <c r="D26" s="110"/>
      <c r="E26" s="259"/>
      <c r="F26" s="110"/>
      <c r="G26" s="260"/>
      <c r="H26" s="260"/>
      <c r="I26" s="261"/>
    </row>
    <row r="27" spans="1:9" s="256" customFormat="1" ht="18" customHeight="1" thickBot="1">
      <c r="A27" s="327">
        <v>26</v>
      </c>
      <c r="B27" s="322">
        <v>3428</v>
      </c>
      <c r="C27" s="323">
        <v>5811</v>
      </c>
      <c r="D27" s="324">
        <v>9240</v>
      </c>
      <c r="E27" s="325">
        <f>D27/D25*100</f>
        <v>100</v>
      </c>
      <c r="F27" s="324">
        <v>8186</v>
      </c>
      <c r="G27" s="326">
        <f>F27/F25*100</f>
        <v>100</v>
      </c>
      <c r="H27" s="672">
        <f>F27/D27*100</f>
        <v>88.593073593073584</v>
      </c>
      <c r="I27" s="672"/>
    </row>
    <row r="28" spans="1:9" ht="15" customHeight="1">
      <c r="A28" s="15"/>
      <c r="G28" s="269"/>
      <c r="I28" s="286" t="s">
        <v>220</v>
      </c>
    </row>
    <row r="29" spans="1:9" ht="15" customHeight="1">
      <c r="A29" s="15"/>
      <c r="F29" s="15"/>
    </row>
  </sheetData>
  <sheetProtection selectLockedCells="1" selectUnlockedCells="1"/>
  <mergeCells count="23">
    <mergeCell ref="H27:I27"/>
    <mergeCell ref="A17:A18"/>
    <mergeCell ref="B17:E17"/>
    <mergeCell ref="F17:G17"/>
    <mergeCell ref="H17:I17"/>
    <mergeCell ref="H18:I18"/>
    <mergeCell ref="H25:I25"/>
    <mergeCell ref="H21:I21"/>
    <mergeCell ref="A2:D2"/>
    <mergeCell ref="A16:D16"/>
    <mergeCell ref="H23:I23"/>
    <mergeCell ref="A3:A4"/>
    <mergeCell ref="B3:E3"/>
    <mergeCell ref="H7:I7"/>
    <mergeCell ref="H9:I9"/>
    <mergeCell ref="H5:I5"/>
    <mergeCell ref="H11:I11"/>
    <mergeCell ref="H13:I13"/>
    <mergeCell ref="F3:G3"/>
    <mergeCell ref="H3:I3"/>
    <mergeCell ref="H4:I4"/>
    <mergeCell ref="F14:I14"/>
    <mergeCell ref="H19:I19"/>
  </mergeCells>
  <phoneticPr fontId="29"/>
  <printOptions horizontalCentered="1"/>
  <pageMargins left="0.59055118110236227" right="0.59055118110236227" top="0.59055118110236227" bottom="0.59055118110236227" header="0.39370078740157483" footer="0.39370078740157483"/>
  <pageSetup paperSize="9" firstPageNumber="181" orientation="portrait" useFirstPageNumber="1" verticalDpi="300" r:id="rId1"/>
  <headerFooter scaleWithDoc="0" alignWithMargins="0">
    <oddHeader>&amp;R&amp;"ＭＳ 明朝,標準"&amp;10物価・消費及び金融</oddHeader>
    <oddFooter>&amp;C&amp;"ＭＳ 明朝,標準"&amp;12&amp;A</oddFooter>
  </headerFooter>
</worksheet>
</file>

<file path=xl/worksheets/sheet11.xml><?xml version="1.0" encoding="utf-8"?>
<worksheet xmlns="http://schemas.openxmlformats.org/spreadsheetml/2006/main" xmlns:r="http://schemas.openxmlformats.org/officeDocument/2006/relationships">
  <dimension ref="A1:M45"/>
  <sheetViews>
    <sheetView view="pageBreakPreview" zoomScaleNormal="100" zoomScaleSheetLayoutView="100" workbookViewId="0">
      <selection activeCell="H40" sqref="H40"/>
    </sheetView>
  </sheetViews>
  <sheetFormatPr defaultRowHeight="13.5"/>
  <cols>
    <col min="1" max="6" width="15.25" style="8" customWidth="1"/>
    <col min="7" max="7" width="2.375" style="8" customWidth="1"/>
    <col min="8" max="8" width="11.75" style="8" customWidth="1"/>
    <col min="9" max="12" width="10.625" style="8" customWidth="1"/>
    <col min="13" max="13" width="11.5" style="8" customWidth="1"/>
    <col min="14" max="16384" width="9" style="8"/>
  </cols>
  <sheetData>
    <row r="1" spans="1:13" ht="17.25">
      <c r="A1" s="673" t="s">
        <v>221</v>
      </c>
      <c r="B1" s="673"/>
      <c r="C1" s="673"/>
      <c r="D1" s="673"/>
      <c r="E1" s="673"/>
      <c r="F1" s="673"/>
    </row>
    <row r="3" spans="1:13">
      <c r="H3" s="49" t="s">
        <v>222</v>
      </c>
    </row>
    <row r="4" spans="1:13">
      <c r="H4" s="50"/>
      <c r="I4" s="51" t="s">
        <v>359</v>
      </c>
      <c r="J4" s="51" t="s">
        <v>366</v>
      </c>
      <c r="K4" s="51" t="s">
        <v>367</v>
      </c>
      <c r="L4" s="51" t="s">
        <v>368</v>
      </c>
    </row>
    <row r="5" spans="1:13">
      <c r="A5" s="15"/>
      <c r="B5" s="231" t="s">
        <v>268</v>
      </c>
      <c r="E5" s="231" t="s">
        <v>269</v>
      </c>
      <c r="H5" s="52" t="s">
        <v>85</v>
      </c>
      <c r="I5" s="157">
        <f>'-176-'!E8</f>
        <v>99.6</v>
      </c>
      <c r="J5" s="157">
        <f>+'-176-'!G8</f>
        <v>99</v>
      </c>
      <c r="K5" s="157">
        <f>'-176-'!I8</f>
        <v>99.6</v>
      </c>
      <c r="L5" s="157">
        <f>'-176-'!K8</f>
        <v>103.3</v>
      </c>
    </row>
    <row r="6" spans="1:13">
      <c r="A6" s="15"/>
      <c r="H6" s="54" t="s">
        <v>246</v>
      </c>
      <c r="I6" s="157">
        <f>'-176-'!E9</f>
        <v>99.6</v>
      </c>
      <c r="J6" s="157">
        <f>+'-176-'!G9</f>
        <v>99.6</v>
      </c>
      <c r="K6" s="157">
        <f>'-176-'!I9</f>
        <v>99.5</v>
      </c>
      <c r="L6" s="157">
        <f>'-176-'!K9</f>
        <v>100.2</v>
      </c>
      <c r="M6" s="26"/>
    </row>
    <row r="7" spans="1:13">
      <c r="A7" s="15"/>
      <c r="H7" s="52" t="s">
        <v>247</v>
      </c>
      <c r="I7" s="157">
        <f>'-176-'!E10</f>
        <v>102.1</v>
      </c>
      <c r="J7" s="157">
        <f>+'-176-'!G10</f>
        <v>103.1</v>
      </c>
      <c r="K7" s="157">
        <f>'-176-'!I10</f>
        <v>105</v>
      </c>
      <c r="L7" s="157">
        <f>'-176-'!K10</f>
        <v>109.1</v>
      </c>
      <c r="M7" s="26"/>
    </row>
    <row r="8" spans="1:13">
      <c r="A8" s="15"/>
      <c r="H8" s="52" t="s">
        <v>248</v>
      </c>
      <c r="I8" s="157">
        <f>'-176-'!E13</f>
        <v>99.3</v>
      </c>
      <c r="J8" s="157">
        <f>+'-176-'!G13</f>
        <v>98.6</v>
      </c>
      <c r="K8" s="157">
        <f>'-176-'!I13</f>
        <v>98.8</v>
      </c>
      <c r="L8" s="157">
        <f>'-176-'!K13</f>
        <v>99.2</v>
      </c>
      <c r="M8" s="55"/>
    </row>
    <row r="9" spans="1:13">
      <c r="A9" s="15"/>
      <c r="H9" s="52" t="s">
        <v>249</v>
      </c>
      <c r="I9" s="157">
        <f>'-176-'!E14</f>
        <v>101.8</v>
      </c>
      <c r="J9" s="158">
        <f>+'-176-'!G14</f>
        <v>101.7</v>
      </c>
      <c r="K9" s="158">
        <f>'-176-'!I14</f>
        <v>103.2</v>
      </c>
      <c r="L9" s="158">
        <f>'-176-'!K14</f>
        <v>105.8</v>
      </c>
      <c r="M9" s="55"/>
    </row>
    <row r="10" spans="1:13">
      <c r="A10" s="15"/>
      <c r="H10" s="156" t="s">
        <v>250</v>
      </c>
      <c r="I10" s="157">
        <f>'-176-'!E15</f>
        <v>96.8</v>
      </c>
      <c r="J10" s="159">
        <f>+'-176-'!G15</f>
        <v>96.8</v>
      </c>
      <c r="K10" s="159">
        <f>'-176-'!I15</f>
        <v>96.9</v>
      </c>
      <c r="L10" s="159">
        <f>'-176-'!K15</f>
        <v>99.6</v>
      </c>
    </row>
    <row r="11" spans="1:13">
      <c r="A11" s="15"/>
      <c r="H11" s="473"/>
    </row>
    <row r="12" spans="1:13">
      <c r="A12" s="15"/>
      <c r="H12" s="49" t="s">
        <v>223</v>
      </c>
    </row>
    <row r="13" spans="1:13">
      <c r="A13" s="15"/>
      <c r="H13" s="53"/>
      <c r="I13" s="51" t="s">
        <v>256</v>
      </c>
      <c r="J13" s="51" t="s">
        <v>369</v>
      </c>
      <c r="K13" s="51" t="s">
        <v>370</v>
      </c>
      <c r="L13" s="51" t="s">
        <v>371</v>
      </c>
    </row>
    <row r="14" spans="1:13">
      <c r="A14" s="15"/>
      <c r="H14" s="52" t="s">
        <v>142</v>
      </c>
      <c r="I14" s="56">
        <v>86286760</v>
      </c>
      <c r="J14" s="56">
        <f>+‐178‐!E7</f>
        <v>86211809</v>
      </c>
      <c r="K14" s="56">
        <f>+‐178‐!G7</f>
        <v>87420814</v>
      </c>
      <c r="L14" s="56">
        <f>+‐178‐!I7</f>
        <v>88453861</v>
      </c>
    </row>
    <row r="15" spans="1:13">
      <c r="A15" s="15"/>
      <c r="H15" s="52" t="s">
        <v>224</v>
      </c>
      <c r="I15" s="56">
        <v>3526072</v>
      </c>
      <c r="J15" s="57">
        <f>+‐178‐!E8</f>
        <v>3474500</v>
      </c>
      <c r="K15" s="57">
        <f>+‐178‐!G8</f>
        <v>3819849</v>
      </c>
      <c r="L15" s="57">
        <f>+‐178‐!I8</f>
        <v>3724411</v>
      </c>
      <c r="M15" s="26"/>
    </row>
    <row r="16" spans="1:13">
      <c r="A16" s="15"/>
      <c r="H16" s="237" t="s">
        <v>225</v>
      </c>
      <c r="I16" s="58">
        <f>12559+12489267+641305</f>
        <v>13143131</v>
      </c>
      <c r="J16" s="58">
        <f>+‐178‐!E9+‐178‐!E10+‐178‐!E11</f>
        <v>13249114</v>
      </c>
      <c r="K16" s="58">
        <f>+‐178‐!G9+‐178‐!G10+‐178‐!G11</f>
        <v>13702360</v>
      </c>
      <c r="L16" s="59">
        <f>+‐178‐!I9+‐178‐!I10+‐178‐!I11</f>
        <v>14216783</v>
      </c>
      <c r="M16" s="26"/>
    </row>
    <row r="17" spans="1:13">
      <c r="A17" s="15"/>
      <c r="H17" s="54" t="s">
        <v>272</v>
      </c>
      <c r="I17" s="300">
        <f>SUM(I14:I16)</f>
        <v>102955963</v>
      </c>
      <c r="J17" s="300">
        <f>SUM(J14:J16)</f>
        <v>102935423</v>
      </c>
      <c r="K17" s="300">
        <f>SUM(K14:K16)</f>
        <v>104943023</v>
      </c>
      <c r="L17" s="300">
        <f>SUM(L14:L16)</f>
        <v>106395055</v>
      </c>
      <c r="M17" s="55"/>
    </row>
    <row r="18" spans="1:13">
      <c r="A18" s="15"/>
      <c r="H18" s="60"/>
      <c r="I18" s="60"/>
      <c r="J18" s="60"/>
      <c r="K18" s="60"/>
      <c r="L18" s="9"/>
      <c r="M18" s="61"/>
    </row>
    <row r="19" spans="1:13">
      <c r="A19" s="15"/>
      <c r="K19" s="32"/>
      <c r="L19" s="62"/>
      <c r="M19" s="26"/>
    </row>
    <row r="20" spans="1:13">
      <c r="A20" s="15"/>
      <c r="K20" s="32"/>
      <c r="L20" s="9"/>
      <c r="M20" s="26"/>
    </row>
    <row r="21" spans="1:13">
      <c r="A21" s="15"/>
      <c r="M21" s="9"/>
    </row>
    <row r="22" spans="1:13">
      <c r="A22" s="15"/>
    </row>
    <row r="23" spans="1:13">
      <c r="A23" s="15"/>
    </row>
    <row r="24" spans="1:13">
      <c r="A24" s="15"/>
    </row>
    <row r="25" spans="1:13">
      <c r="A25" s="15"/>
    </row>
    <row r="26" spans="1:13">
      <c r="A26" s="15"/>
    </row>
    <row r="27" spans="1:13">
      <c r="A27" s="15"/>
    </row>
    <row r="28" spans="1:13">
      <c r="A28" s="15"/>
    </row>
    <row r="29" spans="1:13">
      <c r="A29" s="15"/>
    </row>
    <row r="30" spans="1:13">
      <c r="A30" s="15"/>
    </row>
    <row r="31" spans="1:13">
      <c r="A31" s="15"/>
    </row>
    <row r="32" spans="1:13">
      <c r="A32" s="15"/>
    </row>
    <row r="33" spans="1:13">
      <c r="A33" s="15"/>
      <c r="H33" s="474"/>
    </row>
    <row r="34" spans="1:13">
      <c r="H34" s="49" t="s">
        <v>226</v>
      </c>
    </row>
    <row r="35" spans="1:13">
      <c r="A35" s="15"/>
      <c r="B35" s="231" t="s">
        <v>270</v>
      </c>
      <c r="E35" s="231" t="s">
        <v>271</v>
      </c>
      <c r="H35" s="63"/>
      <c r="I35" s="64" t="s">
        <v>239</v>
      </c>
      <c r="J35" s="64" t="s">
        <v>372</v>
      </c>
      <c r="K35" s="64" t="s">
        <v>251</v>
      </c>
    </row>
    <row r="36" spans="1:13">
      <c r="A36" s="15"/>
      <c r="H36" s="65" t="s">
        <v>227</v>
      </c>
      <c r="I36" s="66">
        <f>+‐179‐!G44</f>
        <v>2263</v>
      </c>
      <c r="J36" s="66">
        <f>+‐179‐!H44</f>
        <v>2271</v>
      </c>
      <c r="K36" s="66">
        <f>‐179‐!I44</f>
        <v>2238</v>
      </c>
      <c r="M36" s="67"/>
    </row>
    <row r="37" spans="1:13">
      <c r="A37" s="15"/>
      <c r="H37" s="65" t="s">
        <v>228</v>
      </c>
      <c r="I37" s="66">
        <f>+‐179‐!G45</f>
        <v>2021</v>
      </c>
      <c r="J37" s="66">
        <f>+‐179‐!H45</f>
        <v>2042</v>
      </c>
      <c r="K37" s="66">
        <f>+‐179‐!I45</f>
        <v>2018</v>
      </c>
      <c r="M37" s="67"/>
    </row>
    <row r="38" spans="1:13">
      <c r="A38" s="15"/>
    </row>
    <row r="40" spans="1:13">
      <c r="H40" s="474"/>
    </row>
    <row r="41" spans="1:13">
      <c r="H41" s="49" t="s">
        <v>229</v>
      </c>
    </row>
    <row r="42" spans="1:13">
      <c r="H42" s="68"/>
      <c r="I42" s="64" t="s">
        <v>239</v>
      </c>
      <c r="J42" s="64" t="s">
        <v>372</v>
      </c>
      <c r="K42" s="64" t="s">
        <v>251</v>
      </c>
    </row>
    <row r="43" spans="1:13">
      <c r="H43" s="65" t="s">
        <v>404</v>
      </c>
      <c r="I43" s="66">
        <f>+‐179‐!E5</f>
        <v>284</v>
      </c>
      <c r="J43" s="66">
        <f>+‐179‐!F5</f>
        <v>268</v>
      </c>
      <c r="K43" s="66">
        <f>+‐179‐!G5</f>
        <v>299</v>
      </c>
    </row>
    <row r="44" spans="1:13">
      <c r="H44" s="65" t="s">
        <v>405</v>
      </c>
      <c r="I44" s="66">
        <f>+‐179‐!E9</f>
        <v>20637</v>
      </c>
      <c r="J44" s="66">
        <f>+‐179‐!F9</f>
        <v>20940</v>
      </c>
      <c r="K44" s="66">
        <f>+‐179‐!G9</f>
        <v>21463</v>
      </c>
    </row>
    <row r="45" spans="1:13">
      <c r="H45" s="65" t="s">
        <v>406</v>
      </c>
      <c r="I45" s="66">
        <f>+‐179‐!E13</f>
        <v>229468</v>
      </c>
      <c r="J45" s="66">
        <f>+‐179‐!F13</f>
        <v>234219</v>
      </c>
      <c r="K45" s="66">
        <f>+‐179‐!G13</f>
        <v>234602</v>
      </c>
    </row>
  </sheetData>
  <sheetProtection selectLockedCells="1" selectUnlockedCells="1"/>
  <mergeCells count="1">
    <mergeCell ref="A1:F1"/>
  </mergeCells>
  <phoneticPr fontId="29"/>
  <printOptions horizontalCentered="1"/>
  <pageMargins left="0.59055118110236227" right="0.59055118110236227" top="0.59055118110236227" bottom="0.59055118110236227" header="0.51181102362204722" footer="0.39370078740157483"/>
  <pageSetup paperSize="9" firstPageNumber="29" orientation="portrait" useFirstPageNumber="1" verticalDpi="300" r:id="rId1"/>
  <headerFooter scaleWithDoc="0" alignWithMargins="0">
    <oddFooter>&amp;C&amp;"ＭＳ 明朝,標準"－&amp;12&amp;P&amp;11－</oddFooter>
  </headerFooter>
  <drawing r:id="rId2"/>
</worksheet>
</file>

<file path=xl/worksheets/sheet2.xml><?xml version="1.0" encoding="utf-8"?>
<worksheet xmlns="http://schemas.openxmlformats.org/spreadsheetml/2006/main" xmlns:r="http://schemas.openxmlformats.org/officeDocument/2006/relationships">
  <sheetPr>
    <pageSetUpPr fitToPage="1"/>
  </sheetPr>
  <dimension ref="A1:K59"/>
  <sheetViews>
    <sheetView view="pageBreakPreview" zoomScaleNormal="100" zoomScaleSheetLayoutView="100" workbookViewId="0">
      <pane ySplit="4" topLeftCell="A5" activePane="bottomLeft" state="frozen"/>
      <selection pane="bottomLeft" activeCell="B10" sqref="B10"/>
    </sheetView>
  </sheetViews>
  <sheetFormatPr defaultRowHeight="15.95" customHeight="1"/>
  <cols>
    <col min="1" max="1" width="3.625" style="15" customWidth="1"/>
    <col min="2" max="2" width="22.875" style="15" customWidth="1"/>
    <col min="3" max="3" width="9.375" style="269" customWidth="1"/>
    <col min="4" max="5" width="9.375" style="15" customWidth="1"/>
    <col min="6" max="6" width="9.375" style="16" customWidth="1"/>
    <col min="7" max="7" width="9.375" style="17" customWidth="1"/>
    <col min="8" max="9" width="9.375" style="15" customWidth="1"/>
    <col min="10" max="16384" width="9" style="28"/>
  </cols>
  <sheetData>
    <row r="1" spans="1:11" ht="5.0999999999999996" customHeight="1">
      <c r="A1" s="508"/>
      <c r="B1" s="508"/>
      <c r="C1" s="508"/>
      <c r="D1" s="508"/>
      <c r="E1" s="508"/>
      <c r="I1" s="3"/>
      <c r="J1" s="15"/>
      <c r="K1" s="15"/>
    </row>
    <row r="2" spans="1:11" ht="15" customHeight="1" thickBot="1">
      <c r="A2" s="508" t="s">
        <v>263</v>
      </c>
      <c r="B2" s="508"/>
      <c r="C2" s="508"/>
      <c r="D2" s="508"/>
      <c r="E2" s="508"/>
      <c r="H2" s="3" t="s">
        <v>242</v>
      </c>
      <c r="I2" s="155"/>
      <c r="J2" s="15"/>
      <c r="K2" s="15"/>
    </row>
    <row r="3" spans="1:11" ht="21" customHeight="1" thickBot="1">
      <c r="A3" s="500" t="s">
        <v>1</v>
      </c>
      <c r="B3" s="500"/>
      <c r="C3" s="509" t="s">
        <v>2</v>
      </c>
      <c r="D3" s="509"/>
      <c r="E3" s="504" t="s">
        <v>281</v>
      </c>
      <c r="F3" s="505"/>
      <c r="G3" s="506" t="s">
        <v>3</v>
      </c>
      <c r="H3" s="507" t="s">
        <v>4</v>
      </c>
      <c r="J3" s="269"/>
    </row>
    <row r="4" spans="1:11" ht="21" customHeight="1">
      <c r="A4" s="500"/>
      <c r="B4" s="500"/>
      <c r="C4" s="163" t="s">
        <v>351</v>
      </c>
      <c r="D4" s="163" t="s">
        <v>352</v>
      </c>
      <c r="E4" s="233" t="s">
        <v>304</v>
      </c>
      <c r="F4" s="164" t="s">
        <v>5</v>
      </c>
      <c r="G4" s="488"/>
      <c r="H4" s="507"/>
      <c r="J4" s="269"/>
    </row>
    <row r="5" spans="1:11" ht="5.25" customHeight="1">
      <c r="A5" s="510"/>
      <c r="B5" s="510"/>
      <c r="C5" s="10"/>
      <c r="D5" s="278"/>
      <c r="E5" s="278"/>
      <c r="F5" s="11"/>
      <c r="G5" s="278"/>
      <c r="H5" s="13"/>
      <c r="J5" s="269"/>
    </row>
    <row r="6" spans="1:11" ht="15" customHeight="1">
      <c r="A6" s="96"/>
      <c r="B6" s="431" t="s">
        <v>305</v>
      </c>
      <c r="C6" s="72">
        <v>99.7</v>
      </c>
      <c r="D6" s="72">
        <v>103.1</v>
      </c>
      <c r="E6" s="304">
        <v>3.5</v>
      </c>
      <c r="F6" s="465">
        <v>0.04</v>
      </c>
      <c r="G6" s="446">
        <v>106</v>
      </c>
      <c r="H6" s="466">
        <v>20</v>
      </c>
      <c r="J6" s="269"/>
    </row>
    <row r="7" spans="1:11" ht="15" customHeight="1">
      <c r="A7" s="96"/>
      <c r="B7" s="431" t="s">
        <v>306</v>
      </c>
      <c r="C7" s="72">
        <v>100.5</v>
      </c>
      <c r="D7" s="72">
        <v>103.9</v>
      </c>
      <c r="E7" s="304">
        <v>3.4</v>
      </c>
      <c r="F7" s="465">
        <v>0.03</v>
      </c>
      <c r="G7" s="446">
        <v>75</v>
      </c>
      <c r="H7" s="466">
        <v>13</v>
      </c>
      <c r="J7" s="269"/>
    </row>
    <row r="8" spans="1:11" ht="15" customHeight="1">
      <c r="A8" s="96"/>
      <c r="B8" s="111" t="s">
        <v>402</v>
      </c>
      <c r="C8" s="72">
        <v>97.7</v>
      </c>
      <c r="D8" s="72">
        <v>101.4</v>
      </c>
      <c r="E8" s="304">
        <v>3.7</v>
      </c>
      <c r="F8" s="465">
        <v>0.01</v>
      </c>
      <c r="G8" s="446">
        <v>30</v>
      </c>
      <c r="H8" s="466">
        <v>7</v>
      </c>
      <c r="J8" s="269"/>
    </row>
    <row r="9" spans="1:11" ht="15" customHeight="1">
      <c r="A9" s="96"/>
      <c r="B9" s="431" t="s">
        <v>38</v>
      </c>
      <c r="C9" s="72">
        <v>95.1</v>
      </c>
      <c r="D9" s="72">
        <v>95.2</v>
      </c>
      <c r="E9" s="304">
        <v>0.1</v>
      </c>
      <c r="F9" s="445">
        <v>0</v>
      </c>
      <c r="G9" s="446">
        <v>51</v>
      </c>
      <c r="H9" s="466">
        <v>6</v>
      </c>
      <c r="J9" s="269"/>
    </row>
    <row r="10" spans="1:11" ht="15" customHeight="1">
      <c r="A10" s="96"/>
      <c r="B10" s="431" t="s">
        <v>240</v>
      </c>
      <c r="C10" s="72">
        <v>91.1</v>
      </c>
      <c r="D10" s="72">
        <v>89.1</v>
      </c>
      <c r="E10" s="304">
        <v>-2.2000000000000002</v>
      </c>
      <c r="F10" s="445">
        <v>-0.01</v>
      </c>
      <c r="G10" s="446">
        <v>29</v>
      </c>
      <c r="H10" s="466">
        <v>7</v>
      </c>
      <c r="J10" s="269"/>
    </row>
    <row r="11" spans="1:11" ht="15" customHeight="1">
      <c r="A11" s="96"/>
      <c r="B11" s="431" t="s">
        <v>39</v>
      </c>
      <c r="C11" s="72">
        <v>102.7</v>
      </c>
      <c r="D11" s="72">
        <v>103.8</v>
      </c>
      <c r="E11" s="304">
        <v>1.1000000000000001</v>
      </c>
      <c r="F11" s="445">
        <v>0</v>
      </c>
      <c r="G11" s="446">
        <v>19</v>
      </c>
      <c r="H11" s="466">
        <v>4</v>
      </c>
      <c r="J11" s="269"/>
    </row>
    <row r="12" spans="1:11" ht="15" customHeight="1">
      <c r="A12" s="485" t="s">
        <v>40</v>
      </c>
      <c r="B12" s="485"/>
      <c r="C12" s="264">
        <v>98.8</v>
      </c>
      <c r="D12" s="264">
        <v>99.2</v>
      </c>
      <c r="E12" s="441">
        <v>0.5</v>
      </c>
      <c r="F12" s="442">
        <v>0.02</v>
      </c>
      <c r="G12" s="443">
        <v>412</v>
      </c>
      <c r="H12" s="467">
        <v>27</v>
      </c>
      <c r="J12" s="269"/>
    </row>
    <row r="13" spans="1:11" ht="15" customHeight="1">
      <c r="A13" s="96"/>
      <c r="B13" s="71" t="s">
        <v>41</v>
      </c>
      <c r="C13" s="72">
        <v>95.2</v>
      </c>
      <c r="D13" s="72">
        <v>95.3</v>
      </c>
      <c r="E13" s="304">
        <v>0.1</v>
      </c>
      <c r="F13" s="445">
        <v>0</v>
      </c>
      <c r="G13" s="446">
        <v>138</v>
      </c>
      <c r="H13" s="466">
        <v>12</v>
      </c>
      <c r="J13" s="269"/>
    </row>
    <row r="14" spans="1:11" ht="15" customHeight="1">
      <c r="A14" s="96"/>
      <c r="B14" s="431" t="s">
        <v>42</v>
      </c>
      <c r="C14" s="72">
        <v>101.8</v>
      </c>
      <c r="D14" s="72">
        <v>101.5</v>
      </c>
      <c r="E14" s="304">
        <v>-0.3</v>
      </c>
      <c r="F14" s="445">
        <v>0</v>
      </c>
      <c r="G14" s="446">
        <v>74</v>
      </c>
      <c r="H14" s="466">
        <v>10</v>
      </c>
      <c r="J14" s="269"/>
    </row>
    <row r="15" spans="1:11" ht="15" customHeight="1">
      <c r="A15" s="96"/>
      <c r="B15" s="431" t="s">
        <v>43</v>
      </c>
      <c r="C15" s="72">
        <v>100.2</v>
      </c>
      <c r="D15" s="72">
        <v>101.1</v>
      </c>
      <c r="E15" s="304">
        <v>0.9</v>
      </c>
      <c r="F15" s="445">
        <v>0.02</v>
      </c>
      <c r="G15" s="446">
        <v>200</v>
      </c>
      <c r="H15" s="466">
        <v>5</v>
      </c>
      <c r="J15" s="269"/>
    </row>
    <row r="16" spans="1:11" ht="15" customHeight="1">
      <c r="A16" s="485" t="s">
        <v>44</v>
      </c>
      <c r="B16" s="485"/>
      <c r="C16" s="264">
        <v>103.2</v>
      </c>
      <c r="D16" s="264">
        <v>105.8</v>
      </c>
      <c r="E16" s="441">
        <v>2.6</v>
      </c>
      <c r="F16" s="442">
        <v>0.35</v>
      </c>
      <c r="G16" s="443">
        <v>1346</v>
      </c>
      <c r="H16" s="467">
        <v>44</v>
      </c>
      <c r="J16" s="269"/>
    </row>
    <row r="17" spans="1:10" ht="15" customHeight="1">
      <c r="A17" s="96"/>
      <c r="B17" s="431" t="s">
        <v>45</v>
      </c>
      <c r="C17" s="72">
        <v>100.7</v>
      </c>
      <c r="D17" s="72">
        <v>103.4</v>
      </c>
      <c r="E17" s="304">
        <v>2.7</v>
      </c>
      <c r="F17" s="445">
        <v>7.0000000000000007E-2</v>
      </c>
      <c r="G17" s="446">
        <v>244</v>
      </c>
      <c r="H17" s="466">
        <v>14</v>
      </c>
      <c r="J17" s="269"/>
    </row>
    <row r="18" spans="1:10" ht="15" customHeight="1">
      <c r="A18" s="96"/>
      <c r="B18" s="431" t="s">
        <v>46</v>
      </c>
      <c r="C18" s="72">
        <v>108.6</v>
      </c>
      <c r="D18" s="72">
        <v>112.1</v>
      </c>
      <c r="E18" s="304">
        <v>3.3</v>
      </c>
      <c r="F18" s="445">
        <v>0.22</v>
      </c>
      <c r="G18" s="446">
        <v>611</v>
      </c>
      <c r="H18" s="466">
        <v>23</v>
      </c>
      <c r="J18" s="269"/>
    </row>
    <row r="19" spans="1:10" ht="15" customHeight="1">
      <c r="A19" s="96"/>
      <c r="B19" s="431" t="s">
        <v>47</v>
      </c>
      <c r="C19" s="72">
        <v>97.7</v>
      </c>
      <c r="D19" s="72">
        <v>99.2</v>
      </c>
      <c r="E19" s="304">
        <v>1.5</v>
      </c>
      <c r="F19" s="445">
        <v>7.0000000000000007E-2</v>
      </c>
      <c r="G19" s="446">
        <v>491</v>
      </c>
      <c r="H19" s="466">
        <v>7</v>
      </c>
      <c r="J19" s="269"/>
    </row>
    <row r="20" spans="1:10" ht="15" customHeight="1">
      <c r="A20" s="485" t="s">
        <v>48</v>
      </c>
      <c r="B20" s="485"/>
      <c r="C20" s="264">
        <v>96.9</v>
      </c>
      <c r="D20" s="264">
        <v>99.6</v>
      </c>
      <c r="E20" s="441">
        <v>2.8</v>
      </c>
      <c r="F20" s="442">
        <v>0.1</v>
      </c>
      <c r="G20" s="443">
        <v>382</v>
      </c>
      <c r="H20" s="467">
        <v>16</v>
      </c>
      <c r="J20" s="269"/>
    </row>
    <row r="21" spans="1:10" ht="15" customHeight="1">
      <c r="A21" s="96"/>
      <c r="B21" s="431" t="s">
        <v>49</v>
      </c>
      <c r="C21" s="72">
        <v>95.1</v>
      </c>
      <c r="D21" s="72">
        <v>97.1</v>
      </c>
      <c r="E21" s="304">
        <v>2.1</v>
      </c>
      <c r="F21" s="445">
        <v>0.05</v>
      </c>
      <c r="G21" s="446">
        <v>271</v>
      </c>
      <c r="H21" s="466">
        <v>11</v>
      </c>
      <c r="J21" s="269"/>
    </row>
    <row r="22" spans="1:10" ht="15" customHeight="1">
      <c r="A22" s="96"/>
      <c r="B22" s="431" t="s">
        <v>50</v>
      </c>
      <c r="C22" s="72">
        <v>104.6</v>
      </c>
      <c r="D22" s="72">
        <v>106.9</v>
      </c>
      <c r="E22" s="304">
        <v>2.2000000000000002</v>
      </c>
      <c r="F22" s="445">
        <v>0</v>
      </c>
      <c r="G22" s="446">
        <v>10</v>
      </c>
      <c r="H22" s="466">
        <v>2</v>
      </c>
      <c r="J22" s="269"/>
    </row>
    <row r="23" spans="1:10" ht="15" customHeight="1">
      <c r="A23" s="96"/>
      <c r="B23" s="431" t="s">
        <v>51</v>
      </c>
      <c r="C23" s="72">
        <v>100.9</v>
      </c>
      <c r="D23" s="72">
        <v>105.5</v>
      </c>
      <c r="E23" s="304">
        <v>4.5999999999999996</v>
      </c>
      <c r="F23" s="445">
        <v>0.05</v>
      </c>
      <c r="G23" s="446">
        <v>101</v>
      </c>
      <c r="H23" s="466">
        <v>3</v>
      </c>
      <c r="J23" s="269"/>
    </row>
    <row r="24" spans="1:10" ht="15" customHeight="1">
      <c r="A24" s="485" t="s">
        <v>52</v>
      </c>
      <c r="B24" s="485"/>
      <c r="C24" s="264">
        <v>94.9</v>
      </c>
      <c r="D24" s="264">
        <v>97.8</v>
      </c>
      <c r="E24" s="441">
        <v>3.1</v>
      </c>
      <c r="F24" s="442">
        <v>0.28999999999999998</v>
      </c>
      <c r="G24" s="443">
        <v>986</v>
      </c>
      <c r="H24" s="467">
        <v>82</v>
      </c>
      <c r="J24" s="269"/>
    </row>
    <row r="25" spans="1:10" ht="15" customHeight="1">
      <c r="A25" s="96"/>
      <c r="B25" s="431" t="s">
        <v>392</v>
      </c>
      <c r="C25" s="72">
        <v>69</v>
      </c>
      <c r="D25" s="72">
        <v>71.900000000000006</v>
      </c>
      <c r="E25" s="304">
        <v>4.2</v>
      </c>
      <c r="F25" s="445">
        <v>0.04</v>
      </c>
      <c r="G25" s="446">
        <v>134</v>
      </c>
      <c r="H25" s="466">
        <v>11</v>
      </c>
      <c r="J25" s="269"/>
    </row>
    <row r="26" spans="1:10" ht="15" customHeight="1">
      <c r="A26" s="96"/>
      <c r="B26" s="431" t="s">
        <v>54</v>
      </c>
      <c r="C26" s="72">
        <v>98.8</v>
      </c>
      <c r="D26" s="72">
        <v>101.5</v>
      </c>
      <c r="E26" s="304">
        <v>2.7</v>
      </c>
      <c r="F26" s="445">
        <v>0.05</v>
      </c>
      <c r="G26" s="446">
        <v>180</v>
      </c>
      <c r="H26" s="466">
        <v>32</v>
      </c>
      <c r="J26" s="269"/>
    </row>
    <row r="27" spans="1:10" ht="15" customHeight="1">
      <c r="A27" s="96"/>
      <c r="B27" s="431" t="s">
        <v>55</v>
      </c>
      <c r="C27" s="72">
        <v>101</v>
      </c>
      <c r="D27" s="72">
        <v>103.4</v>
      </c>
      <c r="E27" s="304">
        <v>2.4</v>
      </c>
      <c r="F27" s="445">
        <v>0.03</v>
      </c>
      <c r="G27" s="446">
        <v>143</v>
      </c>
      <c r="H27" s="466">
        <v>7</v>
      </c>
      <c r="J27" s="269"/>
    </row>
    <row r="28" spans="1:10" ht="15" customHeight="1">
      <c r="A28" s="96"/>
      <c r="B28" s="431" t="s">
        <v>56</v>
      </c>
      <c r="C28" s="72">
        <v>98.4</v>
      </c>
      <c r="D28" s="72">
        <v>101.7</v>
      </c>
      <c r="E28" s="304">
        <v>3.3</v>
      </c>
      <c r="F28" s="445">
        <v>0.17</v>
      </c>
      <c r="G28" s="446">
        <v>529</v>
      </c>
      <c r="H28" s="466">
        <v>32</v>
      </c>
      <c r="J28" s="269"/>
    </row>
    <row r="29" spans="1:10" ht="15" customHeight="1">
      <c r="A29" s="485" t="s">
        <v>57</v>
      </c>
      <c r="B29" s="485"/>
      <c r="C29" s="264">
        <v>104.3</v>
      </c>
      <c r="D29" s="264">
        <v>107.7</v>
      </c>
      <c r="E29" s="441">
        <v>3.2</v>
      </c>
      <c r="F29" s="442">
        <v>0.2</v>
      </c>
      <c r="G29" s="443">
        <v>577</v>
      </c>
      <c r="H29" s="467">
        <v>43</v>
      </c>
      <c r="J29" s="269"/>
    </row>
    <row r="30" spans="1:10" ht="15" customHeight="1">
      <c r="A30" s="96"/>
      <c r="B30" s="431" t="s">
        <v>58</v>
      </c>
      <c r="C30" s="72">
        <v>98.5</v>
      </c>
      <c r="D30" s="72">
        <v>100.2</v>
      </c>
      <c r="E30" s="304">
        <v>1.8</v>
      </c>
      <c r="F30" s="445">
        <v>0.02</v>
      </c>
      <c r="G30" s="446">
        <v>93</v>
      </c>
      <c r="H30" s="466">
        <v>6</v>
      </c>
      <c r="J30" s="269"/>
    </row>
    <row r="31" spans="1:10" ht="15" customHeight="1">
      <c r="A31" s="96"/>
      <c r="B31" s="431" t="s">
        <v>59</v>
      </c>
      <c r="C31" s="72">
        <v>97.5</v>
      </c>
      <c r="D31" s="72">
        <v>98.5</v>
      </c>
      <c r="E31" s="304">
        <v>1</v>
      </c>
      <c r="F31" s="445">
        <v>0.01</v>
      </c>
      <c r="G31" s="446">
        <v>137</v>
      </c>
      <c r="H31" s="466">
        <v>20</v>
      </c>
      <c r="J31" s="269"/>
    </row>
    <row r="32" spans="1:10" ht="15" customHeight="1">
      <c r="A32" s="96"/>
      <c r="B32" s="431" t="s">
        <v>393</v>
      </c>
      <c r="C32" s="72">
        <v>106.7</v>
      </c>
      <c r="D32" s="72">
        <v>116.5</v>
      </c>
      <c r="E32" s="304">
        <v>9.3000000000000007</v>
      </c>
      <c r="F32" s="445">
        <v>0.06</v>
      </c>
      <c r="G32" s="446">
        <v>62</v>
      </c>
      <c r="H32" s="466">
        <v>8</v>
      </c>
      <c r="J32" s="269"/>
    </row>
    <row r="33" spans="1:11" ht="15" customHeight="1">
      <c r="A33" s="96"/>
      <c r="B33" s="431" t="s">
        <v>60</v>
      </c>
      <c r="C33" s="72">
        <v>126.2</v>
      </c>
      <c r="D33" s="72">
        <v>130.30000000000001</v>
      </c>
      <c r="E33" s="304">
        <v>3.2</v>
      </c>
      <c r="F33" s="445">
        <v>0.02</v>
      </c>
      <c r="G33" s="446">
        <v>53</v>
      </c>
      <c r="H33" s="466">
        <v>2</v>
      </c>
      <c r="J33" s="269"/>
    </row>
    <row r="34" spans="1:11" ht="15" customHeight="1">
      <c r="A34" s="96"/>
      <c r="B34" s="431" t="s">
        <v>394</v>
      </c>
      <c r="C34" s="72">
        <v>104.9</v>
      </c>
      <c r="D34" s="72">
        <v>108.5</v>
      </c>
      <c r="E34" s="304">
        <v>3.5</v>
      </c>
      <c r="F34" s="445">
        <v>0.08</v>
      </c>
      <c r="G34" s="446">
        <v>232</v>
      </c>
      <c r="H34" s="466">
        <v>7</v>
      </c>
      <c r="J34" s="269"/>
    </row>
    <row r="35" spans="1:11" ht="15" customHeight="1">
      <c r="A35" s="513" t="s">
        <v>61</v>
      </c>
      <c r="B35" s="513"/>
      <c r="C35" s="6"/>
      <c r="D35" s="6"/>
      <c r="E35" s="304"/>
      <c r="F35" s="6"/>
      <c r="G35" s="6"/>
      <c r="H35" s="468"/>
      <c r="J35" s="269"/>
    </row>
    <row r="36" spans="1:11" ht="15" customHeight="1">
      <c r="A36" s="96"/>
      <c r="B36" s="431" t="s">
        <v>62</v>
      </c>
      <c r="C36" s="72">
        <v>94.7</v>
      </c>
      <c r="D36" s="72">
        <v>104.1</v>
      </c>
      <c r="E36" s="304">
        <v>10</v>
      </c>
      <c r="F36" s="445">
        <v>0.35</v>
      </c>
      <c r="G36" s="446">
        <v>368</v>
      </c>
      <c r="H36" s="466">
        <v>64</v>
      </c>
      <c r="J36" s="269"/>
    </row>
    <row r="37" spans="1:11" ht="15" customHeight="1">
      <c r="A37" s="96"/>
      <c r="B37" s="431" t="s">
        <v>307</v>
      </c>
      <c r="C37" s="72">
        <v>100.2</v>
      </c>
      <c r="D37" s="72">
        <v>102.5</v>
      </c>
      <c r="E37" s="304">
        <v>2.2999999999999998</v>
      </c>
      <c r="F37" s="445">
        <v>2.2000000000000002</v>
      </c>
      <c r="G37" s="446">
        <v>9632</v>
      </c>
      <c r="H37" s="466">
        <v>524</v>
      </c>
      <c r="J37" s="269"/>
    </row>
    <row r="38" spans="1:11" ht="15" customHeight="1">
      <c r="A38" s="96"/>
      <c r="B38" s="431" t="s">
        <v>64</v>
      </c>
      <c r="C38" s="512">
        <v>100.3</v>
      </c>
      <c r="D38" s="512">
        <v>102.8</v>
      </c>
      <c r="E38" s="511">
        <v>2.5</v>
      </c>
      <c r="F38" s="518">
        <v>2.12</v>
      </c>
      <c r="G38" s="517">
        <v>8392</v>
      </c>
      <c r="H38" s="516">
        <v>523</v>
      </c>
      <c r="J38" s="269"/>
    </row>
    <row r="39" spans="1:11" ht="18" customHeight="1">
      <c r="A39" s="96"/>
      <c r="B39" s="431" t="s">
        <v>63</v>
      </c>
      <c r="C39" s="512"/>
      <c r="D39" s="512"/>
      <c r="E39" s="511"/>
      <c r="F39" s="518"/>
      <c r="G39" s="517"/>
      <c r="H39" s="516"/>
      <c r="J39" s="269"/>
      <c r="K39" s="15"/>
    </row>
    <row r="40" spans="1:11" ht="5.25" customHeight="1" thickBot="1">
      <c r="A40" s="117"/>
      <c r="B40" s="14"/>
      <c r="C40" s="112"/>
      <c r="D40" s="112"/>
      <c r="E40" s="112"/>
      <c r="F40" s="113"/>
      <c r="G40" s="114"/>
      <c r="H40" s="118"/>
      <c r="J40" s="15"/>
      <c r="K40" s="15"/>
    </row>
    <row r="41" spans="1:11" ht="18" customHeight="1">
      <c r="B41" s="427"/>
      <c r="C41" s="427"/>
      <c r="D41" s="427"/>
      <c r="E41" s="427"/>
      <c r="F41" s="115"/>
      <c r="G41" s="116"/>
      <c r="H41" s="3" t="s">
        <v>36</v>
      </c>
      <c r="I41" s="3"/>
      <c r="J41" s="15"/>
      <c r="K41" s="15"/>
    </row>
    <row r="42" spans="1:11" ht="12.75" customHeight="1">
      <c r="B42" s="427"/>
      <c r="C42" s="427"/>
      <c r="D42" s="427"/>
      <c r="E42" s="427"/>
      <c r="F42" s="115"/>
      <c r="G42" s="116"/>
      <c r="I42" s="3"/>
      <c r="J42" s="15"/>
      <c r="K42" s="15"/>
    </row>
    <row r="43" spans="1:11" ht="12.75" customHeight="1">
      <c r="A43" s="496" t="s">
        <v>308</v>
      </c>
      <c r="B43" s="496"/>
      <c r="C43" s="427"/>
      <c r="D43" s="427"/>
      <c r="E43" s="427"/>
      <c r="F43" s="115"/>
      <c r="G43" s="116"/>
      <c r="I43" s="3"/>
      <c r="J43" s="15"/>
      <c r="K43" s="15"/>
    </row>
    <row r="44" spans="1:11" ht="24.75" customHeight="1">
      <c r="B44" s="519" t="s">
        <v>395</v>
      </c>
      <c r="C44" s="519"/>
      <c r="D44" s="519"/>
      <c r="E44" s="519"/>
      <c r="F44" s="519"/>
      <c r="G44" s="519"/>
      <c r="H44" s="519"/>
      <c r="I44" s="232"/>
      <c r="J44" s="15"/>
      <c r="K44" s="15"/>
    </row>
    <row r="45" spans="1:11" ht="7.5" customHeight="1">
      <c r="B45" s="429"/>
      <c r="C45" s="429"/>
      <c r="D45" s="429"/>
      <c r="E45" s="429"/>
      <c r="F45" s="429"/>
      <c r="G45" s="429"/>
      <c r="H45" s="429"/>
      <c r="I45" s="268"/>
      <c r="J45" s="15"/>
      <c r="K45" s="15"/>
    </row>
    <row r="46" spans="1:11" ht="15.75" customHeight="1">
      <c r="B46" s="15" t="s">
        <v>309</v>
      </c>
      <c r="C46" s="15" t="s">
        <v>310</v>
      </c>
      <c r="E46" s="15" t="s">
        <v>311</v>
      </c>
      <c r="F46" s="515" t="s">
        <v>233</v>
      </c>
      <c r="G46" s="515"/>
      <c r="H46" s="515"/>
      <c r="J46" s="15"/>
      <c r="K46" s="15"/>
    </row>
    <row r="47" spans="1:11" ht="12" customHeight="1">
      <c r="B47" s="15" t="s">
        <v>312</v>
      </c>
      <c r="C47" s="486" t="s">
        <v>232</v>
      </c>
      <c r="D47" s="486"/>
      <c r="E47" s="486"/>
      <c r="F47" s="515" t="s">
        <v>313</v>
      </c>
      <c r="G47" s="515"/>
      <c r="H47" s="515"/>
      <c r="J47" s="15"/>
      <c r="K47" s="15"/>
    </row>
    <row r="48" spans="1:11" ht="12" customHeight="1">
      <c r="B48" s="15" t="s">
        <v>231</v>
      </c>
      <c r="E48" s="269"/>
      <c r="H48" s="15" t="s">
        <v>302</v>
      </c>
      <c r="J48" s="15"/>
      <c r="K48" s="15"/>
    </row>
    <row r="49" spans="1:11" ht="12" customHeight="1">
      <c r="B49" s="15" t="s">
        <v>314</v>
      </c>
      <c r="C49" s="514" t="s">
        <v>315</v>
      </c>
      <c r="D49" s="514"/>
      <c r="E49" s="514"/>
      <c r="F49" s="514"/>
      <c r="G49" s="514"/>
      <c r="J49" s="15"/>
      <c r="K49" s="15"/>
    </row>
    <row r="50" spans="1:11" ht="12" customHeight="1">
      <c r="C50" s="15"/>
      <c r="J50" s="15"/>
      <c r="K50" s="15"/>
    </row>
    <row r="51" spans="1:11" ht="12.75" customHeight="1">
      <c r="A51" s="486" t="s">
        <v>65</v>
      </c>
      <c r="B51" s="486"/>
      <c r="C51" s="15"/>
      <c r="J51" s="15"/>
      <c r="K51" s="15"/>
    </row>
    <row r="52" spans="1:11" ht="13.5" customHeight="1">
      <c r="B52" s="486" t="s">
        <v>316</v>
      </c>
      <c r="C52" s="486"/>
      <c r="D52" s="486"/>
      <c r="E52" s="486"/>
      <c r="F52" s="486"/>
      <c r="G52" s="486"/>
      <c r="H52" s="486"/>
      <c r="J52" s="15"/>
      <c r="K52" s="15"/>
    </row>
    <row r="53" spans="1:11" ht="7.5" customHeight="1">
      <c r="C53" s="15"/>
      <c r="J53" s="15"/>
      <c r="K53" s="15"/>
    </row>
    <row r="54" spans="1:11" ht="12" customHeight="1">
      <c r="B54" s="514" t="s">
        <v>317</v>
      </c>
      <c r="C54" s="486" t="s">
        <v>234</v>
      </c>
      <c r="D54" s="486"/>
      <c r="E54" s="486"/>
      <c r="J54" s="15"/>
      <c r="K54" s="15"/>
    </row>
    <row r="55" spans="1:11" ht="5.25" customHeight="1">
      <c r="B55" s="514"/>
      <c r="C55" s="266"/>
      <c r="D55" s="266"/>
      <c r="E55" s="266"/>
      <c r="J55" s="15"/>
      <c r="K55" s="15"/>
    </row>
    <row r="56" spans="1:11" ht="12" customHeight="1">
      <c r="B56" s="514"/>
      <c r="C56" s="269" t="s">
        <v>318</v>
      </c>
      <c r="J56" s="15"/>
      <c r="K56" s="15"/>
    </row>
    <row r="57" spans="1:11" ht="12" customHeight="1">
      <c r="B57" s="15" t="s">
        <v>319</v>
      </c>
      <c r="C57" s="486"/>
      <c r="D57" s="486"/>
      <c r="E57" s="486"/>
      <c r="J57" s="15"/>
      <c r="K57" s="15"/>
    </row>
    <row r="58" spans="1:11" ht="15.95" customHeight="1">
      <c r="C58" s="15"/>
      <c r="J58" s="15"/>
      <c r="K58" s="15"/>
    </row>
    <row r="59" spans="1:11" ht="15.95" customHeight="1">
      <c r="C59" s="15"/>
      <c r="J59" s="15"/>
      <c r="K59" s="15"/>
    </row>
  </sheetData>
  <sheetProtection selectLockedCells="1" selectUnlockedCells="1"/>
  <mergeCells count="31">
    <mergeCell ref="C47:E47"/>
    <mergeCell ref="C38:C39"/>
    <mergeCell ref="G38:G39"/>
    <mergeCell ref="F38:F39"/>
    <mergeCell ref="B44:H44"/>
    <mergeCell ref="C57:E57"/>
    <mergeCell ref="C54:E54"/>
    <mergeCell ref="A5:B5"/>
    <mergeCell ref="E38:E39"/>
    <mergeCell ref="D38:D39"/>
    <mergeCell ref="A43:B43"/>
    <mergeCell ref="A35:B35"/>
    <mergeCell ref="A29:B29"/>
    <mergeCell ref="A51:B51"/>
    <mergeCell ref="B52:H52"/>
    <mergeCell ref="B54:B56"/>
    <mergeCell ref="C49:G49"/>
    <mergeCell ref="F47:H47"/>
    <mergeCell ref="A12:B12"/>
    <mergeCell ref="H38:H39"/>
    <mergeCell ref="F46:H46"/>
    <mergeCell ref="A1:E1"/>
    <mergeCell ref="A2:E2"/>
    <mergeCell ref="A3:B4"/>
    <mergeCell ref="C3:D3"/>
    <mergeCell ref="E3:F3"/>
    <mergeCell ref="G3:G4"/>
    <mergeCell ref="A24:B24"/>
    <mergeCell ref="A16:B16"/>
    <mergeCell ref="H3:H4"/>
    <mergeCell ref="A20:B20"/>
  </mergeCells>
  <phoneticPr fontId="29"/>
  <printOptions horizontalCentered="1"/>
  <pageMargins left="0.59055118110236227" right="0.59055118110236227" top="0.59055118110236227" bottom="0.59055118110236227" header="0.39370078740157483" footer="0.39370078740157483"/>
  <pageSetup paperSize="9" firstPageNumber="173" orientation="portrait" useFirstPageNumber="1" verticalDpi="300" r:id="rId1"/>
  <headerFooter scaleWithDoc="0" alignWithMargins="0">
    <oddHeader>&amp;R&amp;"ＭＳ 明朝,標準"&amp;10物価・消費及び金融</oddHeader>
    <oddFooter>&amp;C&amp;"ＭＳ 明朝,標準"&amp;12&amp;A</oddFooter>
  </headerFooter>
  <drawing r:id="rId2"/>
</worksheet>
</file>

<file path=xl/worksheets/sheet3.xml><?xml version="1.0" encoding="utf-8"?>
<worksheet xmlns="http://schemas.openxmlformats.org/spreadsheetml/2006/main" xmlns:r="http://schemas.openxmlformats.org/officeDocument/2006/relationships">
  <sheetPr>
    <pageSetUpPr fitToPage="1"/>
  </sheetPr>
  <dimension ref="A1:H50"/>
  <sheetViews>
    <sheetView view="pageBreakPreview" zoomScaleNormal="100" zoomScaleSheetLayoutView="100" workbookViewId="0">
      <pane xSplit="2" ySplit="2" topLeftCell="C3" activePane="bottomRight" state="frozen"/>
      <selection pane="topRight" activeCell="C1" sqref="C1"/>
      <selection pane="bottomLeft" activeCell="A3" sqref="A3"/>
      <selection pane="bottomRight" activeCell="C42" sqref="C42"/>
    </sheetView>
  </sheetViews>
  <sheetFormatPr defaultRowHeight="16.5" customHeight="1"/>
  <cols>
    <col min="1" max="1" width="3.625" style="174" customWidth="1"/>
    <col min="2" max="2" width="23.375" style="174" customWidth="1"/>
    <col min="3" max="7" width="10.875" style="174" customWidth="1"/>
    <col min="8" max="16384" width="9" style="174"/>
  </cols>
  <sheetData>
    <row r="1" spans="1:8" ht="5.0999999999999996" customHeight="1">
      <c r="A1" s="508"/>
      <c r="B1" s="508"/>
      <c r="C1" s="508"/>
      <c r="D1" s="508"/>
      <c r="E1" s="508"/>
      <c r="F1" s="160"/>
      <c r="G1" s="160"/>
      <c r="H1" s="160"/>
    </row>
    <row r="2" spans="1:8" ht="15" customHeight="1" thickBot="1">
      <c r="A2" s="508" t="s">
        <v>386</v>
      </c>
      <c r="B2" s="508"/>
      <c r="C2" s="508"/>
      <c r="D2" s="508"/>
      <c r="E2" s="508"/>
      <c r="F2" s="160"/>
      <c r="G2" s="155" t="s">
        <v>242</v>
      </c>
      <c r="H2" s="160"/>
    </row>
    <row r="3" spans="1:8" ht="20.100000000000001" customHeight="1" thickBot="1">
      <c r="A3" s="500" t="s">
        <v>66</v>
      </c>
      <c r="B3" s="500"/>
      <c r="C3" s="175"/>
      <c r="D3" s="176" t="s">
        <v>67</v>
      </c>
      <c r="E3" s="177"/>
      <c r="F3" s="520" t="s">
        <v>244</v>
      </c>
      <c r="G3" s="521"/>
      <c r="H3" s="269"/>
    </row>
    <row r="4" spans="1:8" ht="20.100000000000001" customHeight="1" thickBot="1">
      <c r="A4" s="500"/>
      <c r="B4" s="500"/>
      <c r="C4" s="178" t="s">
        <v>351</v>
      </c>
      <c r="D4" s="178" t="s">
        <v>352</v>
      </c>
      <c r="E4" s="10" t="s">
        <v>68</v>
      </c>
      <c r="F4" s="178" t="s">
        <v>351</v>
      </c>
      <c r="G4" s="179" t="s">
        <v>352</v>
      </c>
      <c r="H4" s="269"/>
    </row>
    <row r="5" spans="1:8" ht="20.100000000000001" customHeight="1">
      <c r="A5" s="500"/>
      <c r="B5" s="500"/>
      <c r="C5" s="180" t="s">
        <v>69</v>
      </c>
      <c r="D5" s="180" t="s">
        <v>69</v>
      </c>
      <c r="E5" s="180" t="s">
        <v>243</v>
      </c>
      <c r="F5" s="180" t="s">
        <v>69</v>
      </c>
      <c r="G5" s="281" t="s">
        <v>69</v>
      </c>
      <c r="H5" s="269"/>
    </row>
    <row r="6" spans="1:8" ht="5.25" customHeight="1">
      <c r="A6" s="522"/>
      <c r="B6" s="522"/>
      <c r="C6" s="10"/>
      <c r="D6" s="278"/>
      <c r="E6" s="278"/>
      <c r="F6" s="278"/>
      <c r="G6" s="13"/>
      <c r="H6" s="269"/>
    </row>
    <row r="7" spans="1:8" s="182" customFormat="1" ht="15" customHeight="1">
      <c r="A7" s="492" t="s">
        <v>70</v>
      </c>
      <c r="B7" s="492"/>
      <c r="C7" s="302">
        <v>100.8</v>
      </c>
      <c r="D7" s="302">
        <v>103.3</v>
      </c>
      <c r="E7" s="453">
        <v>2.5</v>
      </c>
      <c r="F7" s="302">
        <v>100</v>
      </c>
      <c r="G7" s="454">
        <v>102.8</v>
      </c>
      <c r="H7" s="181"/>
    </row>
    <row r="8" spans="1:8" ht="15" customHeight="1">
      <c r="A8" s="96"/>
      <c r="B8" s="279" t="s">
        <v>299</v>
      </c>
      <c r="C8" s="72">
        <v>100.8</v>
      </c>
      <c r="D8" s="72">
        <v>103.6</v>
      </c>
      <c r="E8" s="455">
        <v>2.8</v>
      </c>
      <c r="F8" s="428">
        <v>100.2</v>
      </c>
      <c r="G8" s="432">
        <v>103.6</v>
      </c>
      <c r="H8" s="269"/>
    </row>
    <row r="9" spans="1:8" ht="15" customHeight="1">
      <c r="A9" s="522"/>
      <c r="B9" s="522"/>
      <c r="C9" s="72"/>
      <c r="D9" s="72"/>
      <c r="E9" s="456"/>
      <c r="F9" s="428"/>
      <c r="G9" s="432"/>
      <c r="H9" s="269"/>
    </row>
    <row r="10" spans="1:8" ht="15" customHeight="1">
      <c r="A10" s="523" t="s">
        <v>71</v>
      </c>
      <c r="B10" s="494"/>
      <c r="C10" s="264">
        <v>100.1</v>
      </c>
      <c r="D10" s="264">
        <v>103.8</v>
      </c>
      <c r="E10" s="457">
        <v>3.7</v>
      </c>
      <c r="F10" s="264">
        <v>99.6</v>
      </c>
      <c r="G10" s="458">
        <v>103.4</v>
      </c>
      <c r="H10" s="269"/>
    </row>
    <row r="11" spans="1:8" ht="15" customHeight="1">
      <c r="A11" s="183"/>
      <c r="B11" s="279" t="s">
        <v>7</v>
      </c>
      <c r="C11" s="72">
        <v>108.2</v>
      </c>
      <c r="D11" s="72">
        <v>107.7</v>
      </c>
      <c r="E11" s="459">
        <v>-0.4</v>
      </c>
      <c r="F11" s="428">
        <v>100.8</v>
      </c>
      <c r="G11" s="432">
        <v>100.4</v>
      </c>
      <c r="H11" s="269"/>
    </row>
    <row r="12" spans="1:8" ht="15" customHeight="1">
      <c r="A12" s="183"/>
      <c r="B12" s="279" t="s">
        <v>8</v>
      </c>
      <c r="C12" s="72">
        <v>99.6</v>
      </c>
      <c r="D12" s="72">
        <v>108.6</v>
      </c>
      <c r="E12" s="459">
        <v>9.1</v>
      </c>
      <c r="F12" s="428">
        <v>102.4</v>
      </c>
      <c r="G12" s="432">
        <v>112.3</v>
      </c>
      <c r="H12" s="269"/>
    </row>
    <row r="13" spans="1:8" ht="15" customHeight="1">
      <c r="A13" s="183"/>
      <c r="B13" s="111" t="s">
        <v>235</v>
      </c>
      <c r="C13" s="72">
        <v>98</v>
      </c>
      <c r="D13" s="72">
        <v>109.8</v>
      </c>
      <c r="E13" s="304">
        <v>12</v>
      </c>
      <c r="F13" s="428">
        <v>102.2</v>
      </c>
      <c r="G13" s="432">
        <v>114.2</v>
      </c>
      <c r="H13" s="269"/>
    </row>
    <row r="14" spans="1:8" ht="15" customHeight="1">
      <c r="A14" s="183"/>
      <c r="B14" s="279" t="s">
        <v>9</v>
      </c>
      <c r="C14" s="72">
        <v>103</v>
      </c>
      <c r="D14" s="72">
        <v>108.5</v>
      </c>
      <c r="E14" s="460">
        <v>5.3</v>
      </c>
      <c r="F14" s="428">
        <v>99.3</v>
      </c>
      <c r="G14" s="432">
        <v>106.8</v>
      </c>
      <c r="H14" s="269"/>
    </row>
    <row r="15" spans="1:8" ht="15" customHeight="1">
      <c r="A15" s="183"/>
      <c r="B15" s="279" t="s">
        <v>10</v>
      </c>
      <c r="C15" s="72">
        <v>98.4</v>
      </c>
      <c r="D15" s="72">
        <v>104.2</v>
      </c>
      <c r="E15" s="304">
        <v>5.9</v>
      </c>
      <c r="F15" s="428">
        <v>98.1</v>
      </c>
      <c r="G15" s="432">
        <v>103.4</v>
      </c>
      <c r="H15" s="269"/>
    </row>
    <row r="16" spans="1:8" ht="15" customHeight="1">
      <c r="A16" s="183"/>
      <c r="B16" s="422" t="s">
        <v>385</v>
      </c>
      <c r="C16" s="72">
        <v>98.5</v>
      </c>
      <c r="D16" s="72">
        <v>103.9</v>
      </c>
      <c r="E16" s="459">
        <v>5.5</v>
      </c>
      <c r="F16" s="428">
        <v>97.2</v>
      </c>
      <c r="G16" s="432">
        <v>99.9</v>
      </c>
      <c r="H16" s="269"/>
    </row>
    <row r="17" spans="1:8" ht="15" customHeight="1">
      <c r="A17" s="183"/>
      <c r="B17" s="111" t="s">
        <v>320</v>
      </c>
      <c r="C17" s="72">
        <v>96.4</v>
      </c>
      <c r="D17" s="72">
        <v>101.7</v>
      </c>
      <c r="E17" s="459">
        <v>5.5</v>
      </c>
      <c r="F17" s="428">
        <v>96.4</v>
      </c>
      <c r="G17" s="432">
        <v>99.3</v>
      </c>
      <c r="H17" s="269"/>
    </row>
    <row r="18" spans="1:8" ht="15" customHeight="1">
      <c r="A18" s="183"/>
      <c r="B18" s="279" t="s">
        <v>11</v>
      </c>
      <c r="C18" s="72">
        <v>101.5</v>
      </c>
      <c r="D18" s="72">
        <v>106.7</v>
      </c>
      <c r="E18" s="461">
        <v>5.2</v>
      </c>
      <c r="F18" s="428">
        <v>101.7</v>
      </c>
      <c r="G18" s="432">
        <v>106</v>
      </c>
      <c r="H18" s="269"/>
    </row>
    <row r="19" spans="1:8" ht="15" customHeight="1">
      <c r="A19" s="183"/>
      <c r="B19" s="111" t="s">
        <v>321</v>
      </c>
      <c r="C19" s="72">
        <v>101</v>
      </c>
      <c r="D19" s="72">
        <v>106.3</v>
      </c>
      <c r="E19" s="461">
        <v>5.3</v>
      </c>
      <c r="F19" s="428">
        <v>101.6</v>
      </c>
      <c r="G19" s="432">
        <v>105.8</v>
      </c>
      <c r="H19" s="269"/>
    </row>
    <row r="20" spans="1:8" ht="15" customHeight="1">
      <c r="A20" s="183"/>
      <c r="B20" s="279" t="s">
        <v>72</v>
      </c>
      <c r="C20" s="72">
        <v>102</v>
      </c>
      <c r="D20" s="72">
        <v>103.8</v>
      </c>
      <c r="E20" s="461">
        <v>1.8</v>
      </c>
      <c r="F20" s="428">
        <v>97.3</v>
      </c>
      <c r="G20" s="432">
        <v>100.4</v>
      </c>
      <c r="H20" s="269"/>
    </row>
    <row r="21" spans="1:8" ht="15" customHeight="1">
      <c r="A21" s="183"/>
      <c r="B21" s="279" t="s">
        <v>13</v>
      </c>
      <c r="C21" s="72">
        <v>98</v>
      </c>
      <c r="D21" s="72">
        <v>102.5</v>
      </c>
      <c r="E21" s="459">
        <v>4.7</v>
      </c>
      <c r="F21" s="428">
        <v>99</v>
      </c>
      <c r="G21" s="432">
        <v>102.7</v>
      </c>
      <c r="H21" s="269"/>
    </row>
    <row r="22" spans="1:8" ht="15" customHeight="1">
      <c r="A22" s="183"/>
      <c r="B22" s="279" t="s">
        <v>14</v>
      </c>
      <c r="C22" s="72">
        <v>99.4</v>
      </c>
      <c r="D22" s="72">
        <v>104.8</v>
      </c>
      <c r="E22" s="462">
        <v>5.4</v>
      </c>
      <c r="F22" s="428">
        <v>100.8</v>
      </c>
      <c r="G22" s="432">
        <v>105.5</v>
      </c>
      <c r="H22" s="269"/>
    </row>
    <row r="23" spans="1:8" ht="15" customHeight="1">
      <c r="A23" s="183"/>
      <c r="B23" s="279" t="s">
        <v>15</v>
      </c>
      <c r="C23" s="72">
        <v>93</v>
      </c>
      <c r="D23" s="72">
        <v>93.2</v>
      </c>
      <c r="E23" s="459">
        <v>0.2</v>
      </c>
      <c r="F23" s="428">
        <v>96.9</v>
      </c>
      <c r="G23" s="432">
        <v>97.9</v>
      </c>
      <c r="H23" s="269"/>
    </row>
    <row r="24" spans="1:8" ht="15" customHeight="1">
      <c r="A24" s="183"/>
      <c r="B24" s="279" t="s">
        <v>16</v>
      </c>
      <c r="C24" s="72">
        <v>99</v>
      </c>
      <c r="D24" s="72">
        <v>100.1</v>
      </c>
      <c r="E24" s="459">
        <v>1.2</v>
      </c>
      <c r="F24" s="428">
        <v>96.7</v>
      </c>
      <c r="G24" s="432">
        <v>98.6</v>
      </c>
      <c r="H24" s="269"/>
    </row>
    <row r="25" spans="1:8" ht="15" customHeight="1">
      <c r="A25" s="183"/>
      <c r="B25" s="279" t="s">
        <v>17</v>
      </c>
      <c r="C25" s="72">
        <v>99.4</v>
      </c>
      <c r="D25" s="72">
        <v>102.1</v>
      </c>
      <c r="E25" s="304">
        <v>2.7</v>
      </c>
      <c r="F25" s="428">
        <v>100.5</v>
      </c>
      <c r="G25" s="432">
        <v>103.1</v>
      </c>
      <c r="H25" s="269"/>
    </row>
    <row r="26" spans="1:8" ht="15" customHeight="1">
      <c r="A26" s="183"/>
      <c r="B26" s="184"/>
      <c r="C26" s="73"/>
      <c r="D26" s="73"/>
      <c r="E26" s="456"/>
      <c r="F26" s="428"/>
      <c r="G26" s="432"/>
      <c r="H26" s="269"/>
    </row>
    <row r="27" spans="1:8" s="182" customFormat="1" ht="15" customHeight="1">
      <c r="A27" s="523" t="s">
        <v>322</v>
      </c>
      <c r="B27" s="494"/>
      <c r="C27" s="264">
        <v>100.8</v>
      </c>
      <c r="D27" s="264">
        <v>101.3</v>
      </c>
      <c r="E27" s="463">
        <v>0.5</v>
      </c>
      <c r="F27" s="264">
        <v>99.1</v>
      </c>
      <c r="G27" s="458">
        <v>99.1</v>
      </c>
      <c r="H27" s="181"/>
    </row>
    <row r="28" spans="1:8" ht="15" customHeight="1">
      <c r="A28" s="183"/>
      <c r="B28" s="279" t="s">
        <v>300</v>
      </c>
      <c r="C28" s="72">
        <v>101</v>
      </c>
      <c r="D28" s="72">
        <v>101.6</v>
      </c>
      <c r="E28" s="461">
        <v>0.7</v>
      </c>
      <c r="F28" s="428">
        <v>99.2</v>
      </c>
      <c r="G28" s="432">
        <v>100.1</v>
      </c>
      <c r="H28" s="269"/>
    </row>
    <row r="29" spans="1:8" ht="15" customHeight="1">
      <c r="A29" s="183"/>
      <c r="B29" s="279" t="s">
        <v>19</v>
      </c>
      <c r="C29" s="72">
        <v>100.8</v>
      </c>
      <c r="D29" s="72">
        <v>101.3</v>
      </c>
      <c r="E29" s="304">
        <v>0.5</v>
      </c>
      <c r="F29" s="428">
        <v>99</v>
      </c>
      <c r="G29" s="432">
        <v>98.6</v>
      </c>
      <c r="H29" s="269"/>
    </row>
    <row r="30" spans="1:8" ht="15" customHeight="1">
      <c r="A30" s="183"/>
      <c r="B30" s="423" t="s">
        <v>399</v>
      </c>
      <c r="C30" s="72">
        <v>101.1</v>
      </c>
      <c r="D30" s="72">
        <v>101.6</v>
      </c>
      <c r="E30" s="461">
        <v>0.4</v>
      </c>
      <c r="F30" s="428">
        <v>98.8</v>
      </c>
      <c r="G30" s="432">
        <v>98.4</v>
      </c>
      <c r="H30" s="269"/>
    </row>
    <row r="31" spans="1:8" ht="15" customHeight="1">
      <c r="A31" s="183"/>
      <c r="B31" s="279" t="s">
        <v>73</v>
      </c>
      <c r="C31" s="72">
        <v>100.3</v>
      </c>
      <c r="D31" s="72">
        <v>102.1</v>
      </c>
      <c r="E31" s="461">
        <v>1.7</v>
      </c>
      <c r="F31" s="428">
        <v>99.7</v>
      </c>
      <c r="G31" s="432">
        <v>102.1</v>
      </c>
      <c r="H31" s="269"/>
    </row>
    <row r="32" spans="1:8" ht="15" customHeight="1">
      <c r="A32" s="183"/>
      <c r="B32" s="184"/>
      <c r="C32" s="72"/>
      <c r="D32" s="72"/>
      <c r="E32" s="456"/>
      <c r="F32" s="428"/>
      <c r="G32" s="432"/>
      <c r="H32" s="269"/>
    </row>
    <row r="33" spans="1:8" s="182" customFormat="1" ht="15" customHeight="1">
      <c r="A33" s="485" t="s">
        <v>21</v>
      </c>
      <c r="B33" s="485"/>
      <c r="C33" s="264">
        <v>106.4</v>
      </c>
      <c r="D33" s="264">
        <v>110.7</v>
      </c>
      <c r="E33" s="464">
        <v>4</v>
      </c>
      <c r="F33" s="264">
        <v>112.3</v>
      </c>
      <c r="G33" s="458">
        <v>119.3</v>
      </c>
      <c r="H33" s="181"/>
    </row>
    <row r="34" spans="1:8" ht="15" customHeight="1">
      <c r="A34" s="183"/>
      <c r="B34" s="279" t="s">
        <v>22</v>
      </c>
      <c r="C34" s="72">
        <v>108.7</v>
      </c>
      <c r="D34" s="72">
        <v>114</v>
      </c>
      <c r="E34" s="460">
        <v>4.8</v>
      </c>
      <c r="F34" s="428">
        <v>116.6</v>
      </c>
      <c r="G34" s="432">
        <v>126</v>
      </c>
      <c r="H34" s="269"/>
    </row>
    <row r="35" spans="1:8" ht="15" customHeight="1">
      <c r="A35" s="183"/>
      <c r="B35" s="279" t="s">
        <v>23</v>
      </c>
      <c r="C35" s="72">
        <v>106.7</v>
      </c>
      <c r="D35" s="72">
        <v>111.7</v>
      </c>
      <c r="E35" s="460">
        <v>4.7</v>
      </c>
      <c r="F35" s="428">
        <v>109.9</v>
      </c>
      <c r="G35" s="432">
        <v>116.3</v>
      </c>
      <c r="H35" s="269"/>
    </row>
    <row r="36" spans="1:8" ht="15" customHeight="1">
      <c r="A36" s="183"/>
      <c r="B36" s="279" t="s">
        <v>24</v>
      </c>
      <c r="C36" s="72">
        <v>126</v>
      </c>
      <c r="D36" s="72">
        <v>135</v>
      </c>
      <c r="E36" s="460">
        <v>7.1</v>
      </c>
      <c r="F36" s="428">
        <v>130.30000000000001</v>
      </c>
      <c r="G36" s="432">
        <v>138</v>
      </c>
      <c r="H36" s="269"/>
    </row>
    <row r="37" spans="1:8" ht="15" customHeight="1">
      <c r="A37" s="183"/>
      <c r="B37" s="279" t="s">
        <v>25</v>
      </c>
      <c r="C37" s="72">
        <v>98.9</v>
      </c>
      <c r="D37" s="72">
        <v>99.9</v>
      </c>
      <c r="E37" s="459">
        <v>1</v>
      </c>
      <c r="F37" s="428">
        <v>100.9</v>
      </c>
      <c r="G37" s="432">
        <v>103.4</v>
      </c>
      <c r="H37" s="269"/>
    </row>
    <row r="38" spans="1:8" ht="15" customHeight="1">
      <c r="A38" s="183"/>
      <c r="B38" s="184"/>
      <c r="C38" s="73"/>
      <c r="D38" s="73"/>
      <c r="E38" s="456"/>
      <c r="F38" s="428"/>
      <c r="G38" s="432"/>
      <c r="H38" s="269"/>
    </row>
    <row r="39" spans="1:8" s="182" customFormat="1" ht="15" customHeight="1">
      <c r="A39" s="485" t="s">
        <v>26</v>
      </c>
      <c r="B39" s="485"/>
      <c r="C39" s="264">
        <v>93.7</v>
      </c>
      <c r="D39" s="264">
        <v>95.5</v>
      </c>
      <c r="E39" s="457">
        <v>2</v>
      </c>
      <c r="F39" s="264">
        <v>89.7</v>
      </c>
      <c r="G39" s="458">
        <v>93.1</v>
      </c>
      <c r="H39" s="181"/>
    </row>
    <row r="40" spans="1:8" ht="15" customHeight="1">
      <c r="A40" s="183"/>
      <c r="B40" s="279" t="s">
        <v>74</v>
      </c>
      <c r="C40" s="72">
        <v>83.9</v>
      </c>
      <c r="D40" s="72">
        <v>90</v>
      </c>
      <c r="E40" s="459">
        <v>7.4</v>
      </c>
      <c r="F40" s="428">
        <v>73.2</v>
      </c>
      <c r="G40" s="432">
        <v>77.8</v>
      </c>
      <c r="H40" s="269"/>
    </row>
    <row r="41" spans="1:8" ht="15" customHeight="1">
      <c r="A41" s="183"/>
      <c r="B41" s="279" t="s">
        <v>28</v>
      </c>
      <c r="C41" s="72">
        <v>91.4</v>
      </c>
      <c r="D41" s="72">
        <v>88.9</v>
      </c>
      <c r="E41" s="459">
        <v>-2.7</v>
      </c>
      <c r="F41" s="428">
        <v>93.3</v>
      </c>
      <c r="G41" s="432">
        <v>94.6</v>
      </c>
      <c r="H41" s="269"/>
    </row>
    <row r="42" spans="1:8" ht="15" customHeight="1">
      <c r="A42" s="183"/>
      <c r="B42" s="279" t="s">
        <v>29</v>
      </c>
      <c r="C42" s="72">
        <v>105.2</v>
      </c>
      <c r="D42" s="72">
        <v>106.7</v>
      </c>
      <c r="E42" s="459">
        <v>1.4</v>
      </c>
      <c r="F42" s="428">
        <v>101.6</v>
      </c>
      <c r="G42" s="432">
        <v>104.2</v>
      </c>
      <c r="H42" s="269"/>
    </row>
    <row r="43" spans="1:8" ht="15" customHeight="1">
      <c r="A43" s="183"/>
      <c r="B43" s="279" t="s">
        <v>30</v>
      </c>
      <c r="C43" s="72">
        <v>102.9</v>
      </c>
      <c r="D43" s="72">
        <v>101</v>
      </c>
      <c r="E43" s="459">
        <v>-1.8</v>
      </c>
      <c r="F43" s="428">
        <v>102.1</v>
      </c>
      <c r="G43" s="432">
        <v>105.1</v>
      </c>
      <c r="H43" s="269"/>
    </row>
    <row r="44" spans="1:8" ht="15" customHeight="1">
      <c r="A44" s="183"/>
      <c r="B44" s="279" t="s">
        <v>31</v>
      </c>
      <c r="C44" s="72">
        <v>93.9</v>
      </c>
      <c r="D44" s="72">
        <v>95.1</v>
      </c>
      <c r="E44" s="459">
        <v>1.2</v>
      </c>
      <c r="F44" s="428">
        <v>95.8</v>
      </c>
      <c r="G44" s="432">
        <v>99.1</v>
      </c>
      <c r="H44" s="269"/>
    </row>
    <row r="45" spans="1:8" ht="15" customHeight="1">
      <c r="A45" s="183"/>
      <c r="B45" s="279" t="s">
        <v>32</v>
      </c>
      <c r="C45" s="72">
        <v>99.5</v>
      </c>
      <c r="D45" s="72">
        <v>101.1</v>
      </c>
      <c r="E45" s="459">
        <v>1.6</v>
      </c>
      <c r="F45" s="428">
        <v>99.2</v>
      </c>
      <c r="G45" s="432">
        <v>100.9</v>
      </c>
      <c r="H45" s="269"/>
    </row>
    <row r="46" spans="1:8" ht="5.25" customHeight="1" thickBot="1">
      <c r="A46" s="185"/>
      <c r="B46" s="186"/>
      <c r="C46" s="35"/>
      <c r="D46" s="35"/>
      <c r="E46" s="187"/>
      <c r="F46" s="35"/>
      <c r="G46" s="426"/>
      <c r="H46" s="269"/>
    </row>
    <row r="47" spans="1:8" ht="16.5" customHeight="1">
      <c r="B47" s="160"/>
      <c r="C47" s="160"/>
      <c r="D47" s="160"/>
      <c r="E47" s="160"/>
      <c r="F47" s="160"/>
      <c r="G47" s="160"/>
    </row>
    <row r="48" spans="1:8" ht="16.5" customHeight="1">
      <c r="B48" s="15"/>
      <c r="C48" s="160"/>
      <c r="D48" s="160"/>
      <c r="E48" s="160"/>
      <c r="F48" s="160"/>
      <c r="G48" s="160"/>
    </row>
    <row r="49" spans="2:7" ht="16.5" customHeight="1">
      <c r="B49" s="15"/>
      <c r="C49" s="160"/>
      <c r="D49" s="160"/>
      <c r="E49" s="160"/>
      <c r="F49" s="160"/>
      <c r="G49" s="160"/>
    </row>
    <row r="50" spans="2:7" ht="16.5" customHeight="1">
      <c r="B50" s="15"/>
      <c r="C50" s="160"/>
      <c r="D50" s="160"/>
      <c r="E50" s="160"/>
      <c r="F50" s="160"/>
      <c r="G50" s="160"/>
    </row>
  </sheetData>
  <sheetProtection selectLockedCells="1" selectUnlockedCells="1"/>
  <mergeCells count="11">
    <mergeCell ref="A39:B39"/>
    <mergeCell ref="A7:B7"/>
    <mergeCell ref="A9:B9"/>
    <mergeCell ref="A10:B10"/>
    <mergeCell ref="A27:B27"/>
    <mergeCell ref="A33:B33"/>
    <mergeCell ref="F3:G3"/>
    <mergeCell ref="A1:E1"/>
    <mergeCell ref="A2:E2"/>
    <mergeCell ref="A3:B5"/>
    <mergeCell ref="A6:B6"/>
  </mergeCells>
  <phoneticPr fontId="29"/>
  <printOptions horizontalCentered="1"/>
  <pageMargins left="0.59055118110236227" right="0.59055118110236227" top="0.59055118110236227" bottom="0.59055118110236227" header="0.39370078740157483" footer="0.39370078740157483"/>
  <pageSetup paperSize="9" firstPageNumber="174" orientation="portrait" useFirstPageNumber="1" verticalDpi="300" r:id="rId1"/>
  <headerFooter scaleWithDoc="0" alignWithMargins="0">
    <oddHeader>&amp;L&amp;"ＭＳ 明朝,標準"&amp;10物価・消費及び金融</oddHeader>
    <oddFooter>&amp;C&amp;"ＭＳ 明朝,標準"&amp;12&amp;A</oddFooter>
  </headerFooter>
</worksheet>
</file>

<file path=xl/worksheets/sheet4.xml><?xml version="1.0" encoding="utf-8"?>
<worksheet xmlns="http://schemas.openxmlformats.org/spreadsheetml/2006/main" xmlns:r="http://schemas.openxmlformats.org/officeDocument/2006/relationships">
  <sheetPr>
    <pageSetUpPr fitToPage="1"/>
  </sheetPr>
  <dimension ref="A1:H53"/>
  <sheetViews>
    <sheetView view="pageBreakPreview" zoomScaleNormal="100" zoomScaleSheetLayoutView="100" workbookViewId="0">
      <pane xSplit="2" ySplit="2" topLeftCell="C3" activePane="bottomRight" state="frozen"/>
      <selection pane="topRight" activeCell="C1" sqref="C1"/>
      <selection pane="bottomLeft" activeCell="A3" sqref="A3"/>
      <selection pane="bottomRight" activeCell="D32" sqref="D32"/>
    </sheetView>
  </sheetViews>
  <sheetFormatPr defaultRowHeight="15.95" customHeight="1"/>
  <cols>
    <col min="1" max="1" width="3.625" style="174" customWidth="1"/>
    <col min="2" max="2" width="23.125" style="174" customWidth="1"/>
    <col min="3" max="7" width="10.875" style="174" customWidth="1"/>
    <col min="8" max="16384" width="9" style="174"/>
  </cols>
  <sheetData>
    <row r="1" spans="1:8" ht="5.0999999999999996" customHeight="1">
      <c r="A1" s="508"/>
      <c r="B1" s="508"/>
      <c r="C1" s="508"/>
      <c r="D1" s="508"/>
      <c r="E1" s="508"/>
      <c r="F1" s="160"/>
      <c r="G1" s="160"/>
      <c r="H1" s="160"/>
    </row>
    <row r="2" spans="1:8" ht="15" customHeight="1" thickBot="1">
      <c r="A2" s="508" t="s">
        <v>323</v>
      </c>
      <c r="B2" s="508"/>
      <c r="C2" s="508"/>
      <c r="D2" s="508"/>
      <c r="E2" s="508"/>
      <c r="F2" s="160"/>
      <c r="G2" s="3" t="s">
        <v>242</v>
      </c>
      <c r="H2" s="160"/>
    </row>
    <row r="3" spans="1:8" ht="20.100000000000001" customHeight="1" thickBot="1">
      <c r="A3" s="497" t="s">
        <v>66</v>
      </c>
      <c r="B3" s="498"/>
      <c r="C3" s="239"/>
      <c r="D3" s="188" t="s">
        <v>67</v>
      </c>
      <c r="E3" s="189"/>
      <c r="F3" s="526" t="s">
        <v>244</v>
      </c>
      <c r="G3" s="527"/>
      <c r="H3" s="269"/>
    </row>
    <row r="4" spans="1:8" ht="20.100000000000001" customHeight="1" thickBot="1">
      <c r="A4" s="499"/>
      <c r="B4" s="500"/>
      <c r="C4" s="178" t="s">
        <v>303</v>
      </c>
      <c r="D4" s="178" t="s">
        <v>352</v>
      </c>
      <c r="E4" s="178" t="s">
        <v>68</v>
      </c>
      <c r="F4" s="178" t="s">
        <v>351</v>
      </c>
      <c r="G4" s="190" t="s">
        <v>352</v>
      </c>
      <c r="H4" s="269"/>
    </row>
    <row r="5" spans="1:8" ht="20.100000000000001" customHeight="1">
      <c r="A5" s="499"/>
      <c r="B5" s="500"/>
      <c r="C5" s="180" t="s">
        <v>69</v>
      </c>
      <c r="D5" s="180" t="s">
        <v>69</v>
      </c>
      <c r="E5" s="180" t="s">
        <v>243</v>
      </c>
      <c r="F5" s="180" t="s">
        <v>69</v>
      </c>
      <c r="G5" s="282" t="s">
        <v>69</v>
      </c>
      <c r="H5" s="269"/>
    </row>
    <row r="6" spans="1:8" ht="5.25" customHeight="1">
      <c r="A6" s="524"/>
      <c r="B6" s="525"/>
      <c r="C6" s="10"/>
      <c r="D6" s="278"/>
      <c r="E6" s="278"/>
      <c r="F6" s="278"/>
      <c r="G6" s="133"/>
      <c r="H6" s="269"/>
    </row>
    <row r="7" spans="1:8" s="182" customFormat="1" ht="15" customHeight="1">
      <c r="A7" s="528" t="s">
        <v>76</v>
      </c>
      <c r="B7" s="529"/>
      <c r="C7" s="302">
        <v>100.3</v>
      </c>
      <c r="D7" s="302">
        <v>102.2</v>
      </c>
      <c r="E7" s="453">
        <v>1.9</v>
      </c>
      <c r="F7" s="302">
        <v>100.1</v>
      </c>
      <c r="G7" s="469">
        <v>102.2</v>
      </c>
      <c r="H7" s="181"/>
    </row>
    <row r="8" spans="1:8" ht="15" customHeight="1">
      <c r="A8" s="240"/>
      <c r="B8" s="279" t="s">
        <v>34</v>
      </c>
      <c r="C8" s="303">
        <v>105</v>
      </c>
      <c r="D8" s="428">
        <v>105.7</v>
      </c>
      <c r="E8" s="460">
        <v>0.8</v>
      </c>
      <c r="F8" s="428">
        <v>100.5</v>
      </c>
      <c r="G8" s="433">
        <v>102.5</v>
      </c>
      <c r="H8" s="269"/>
    </row>
    <row r="9" spans="1:8" ht="15" customHeight="1">
      <c r="A9" s="240"/>
      <c r="B9" s="111" t="s">
        <v>324</v>
      </c>
      <c r="C9" s="303">
        <v>124.8</v>
      </c>
      <c r="D9" s="428">
        <v>131.19999999999999</v>
      </c>
      <c r="E9" s="460">
        <v>5.0999999999999996</v>
      </c>
      <c r="F9" s="428">
        <v>101.3</v>
      </c>
      <c r="G9" s="433">
        <v>103.6</v>
      </c>
      <c r="H9" s="269"/>
    </row>
    <row r="10" spans="1:8" ht="15" customHeight="1">
      <c r="A10" s="240"/>
      <c r="B10" s="111" t="s">
        <v>325</v>
      </c>
      <c r="C10" s="303">
        <v>104.7</v>
      </c>
      <c r="D10" s="428">
        <v>105.4</v>
      </c>
      <c r="E10" s="460">
        <v>0.7</v>
      </c>
      <c r="F10" s="428">
        <v>100.5</v>
      </c>
      <c r="G10" s="433">
        <v>102.5</v>
      </c>
      <c r="H10" s="269"/>
    </row>
    <row r="11" spans="1:8" ht="15" customHeight="1">
      <c r="A11" s="240"/>
      <c r="B11" s="279" t="s">
        <v>37</v>
      </c>
      <c r="C11" s="303">
        <v>99.9</v>
      </c>
      <c r="D11" s="428">
        <v>103.5</v>
      </c>
      <c r="E11" s="304">
        <v>3.6</v>
      </c>
      <c r="F11" s="428">
        <v>100.7</v>
      </c>
      <c r="G11" s="433">
        <v>103.2</v>
      </c>
      <c r="H11" s="269"/>
    </row>
    <row r="12" spans="1:8" ht="15" customHeight="1">
      <c r="A12" s="240"/>
      <c r="B12" s="279" t="s">
        <v>326</v>
      </c>
      <c r="C12" s="303">
        <v>101.2</v>
      </c>
      <c r="D12" s="428">
        <v>104.4</v>
      </c>
      <c r="E12" s="460">
        <v>3.1</v>
      </c>
      <c r="F12" s="428">
        <v>101.4</v>
      </c>
      <c r="G12" s="433">
        <v>103.2</v>
      </c>
      <c r="H12" s="269"/>
    </row>
    <row r="13" spans="1:8" ht="15" customHeight="1">
      <c r="A13" s="240"/>
      <c r="B13" s="111" t="s">
        <v>327</v>
      </c>
      <c r="C13" s="303">
        <v>96.7</v>
      </c>
      <c r="D13" s="428">
        <v>101.4</v>
      </c>
      <c r="E13" s="304">
        <v>4.9000000000000004</v>
      </c>
      <c r="F13" s="428">
        <v>99.1</v>
      </c>
      <c r="G13" s="433">
        <v>103.2</v>
      </c>
      <c r="H13" s="269"/>
    </row>
    <row r="14" spans="1:8" ht="15" customHeight="1">
      <c r="A14" s="240"/>
      <c r="B14" s="279" t="s">
        <v>38</v>
      </c>
      <c r="C14" s="303">
        <v>92.3</v>
      </c>
      <c r="D14" s="428">
        <v>93.3</v>
      </c>
      <c r="E14" s="304">
        <v>1.2</v>
      </c>
      <c r="F14" s="428">
        <v>97.9</v>
      </c>
      <c r="G14" s="433">
        <v>99.7</v>
      </c>
      <c r="H14" s="269"/>
    </row>
    <row r="15" spans="1:8" ht="15" customHeight="1">
      <c r="A15" s="240"/>
      <c r="B15" s="478" t="s">
        <v>403</v>
      </c>
      <c r="C15" s="303">
        <v>93.2</v>
      </c>
      <c r="D15" s="428">
        <v>93.7</v>
      </c>
      <c r="E15" s="304">
        <v>0.5</v>
      </c>
      <c r="F15" s="428">
        <v>98.3</v>
      </c>
      <c r="G15" s="433">
        <v>99.8</v>
      </c>
      <c r="H15" s="269"/>
    </row>
    <row r="16" spans="1:8" ht="15" customHeight="1">
      <c r="A16" s="240"/>
      <c r="B16" s="279" t="s">
        <v>77</v>
      </c>
      <c r="C16" s="303">
        <v>102.7</v>
      </c>
      <c r="D16" s="428">
        <v>107.8</v>
      </c>
      <c r="E16" s="460">
        <v>4.9000000000000004</v>
      </c>
      <c r="F16" s="428">
        <v>100.6</v>
      </c>
      <c r="G16" s="433">
        <v>103.9</v>
      </c>
      <c r="H16" s="269"/>
    </row>
    <row r="17" spans="1:8" ht="15" customHeight="1">
      <c r="A17" s="240"/>
      <c r="B17" s="241"/>
      <c r="C17" s="303"/>
      <c r="D17" s="428"/>
      <c r="E17" s="460"/>
      <c r="F17" s="428"/>
      <c r="G17" s="433"/>
      <c r="H17" s="269"/>
    </row>
    <row r="18" spans="1:8" s="182" customFormat="1" ht="15" customHeight="1">
      <c r="A18" s="484" t="s">
        <v>40</v>
      </c>
      <c r="B18" s="485"/>
      <c r="C18" s="264">
        <v>99.4</v>
      </c>
      <c r="D18" s="264">
        <v>100.1</v>
      </c>
      <c r="E18" s="441">
        <v>0.7</v>
      </c>
      <c r="F18" s="264">
        <v>98</v>
      </c>
      <c r="G18" s="470">
        <v>99</v>
      </c>
      <c r="H18" s="181"/>
    </row>
    <row r="19" spans="1:8" ht="15" customHeight="1">
      <c r="A19" s="240"/>
      <c r="B19" s="74" t="s">
        <v>41</v>
      </c>
      <c r="C19" s="303">
        <v>96.9</v>
      </c>
      <c r="D19" s="428">
        <v>97.9</v>
      </c>
      <c r="E19" s="304">
        <v>1</v>
      </c>
      <c r="F19" s="428">
        <v>94.9</v>
      </c>
      <c r="G19" s="433">
        <v>96.5</v>
      </c>
      <c r="H19" s="269"/>
    </row>
    <row r="20" spans="1:8" ht="15" customHeight="1">
      <c r="A20" s="240"/>
      <c r="B20" s="279" t="s">
        <v>42</v>
      </c>
      <c r="C20" s="303">
        <v>101.7</v>
      </c>
      <c r="D20" s="428">
        <v>101.3</v>
      </c>
      <c r="E20" s="304">
        <v>-0.4</v>
      </c>
      <c r="F20" s="428">
        <v>96.6</v>
      </c>
      <c r="G20" s="433">
        <v>97.2</v>
      </c>
      <c r="H20" s="269"/>
    </row>
    <row r="21" spans="1:8" ht="15" customHeight="1">
      <c r="A21" s="240"/>
      <c r="B21" s="279" t="s">
        <v>43</v>
      </c>
      <c r="C21" s="303">
        <v>100.2</v>
      </c>
      <c r="D21" s="428">
        <v>101.1</v>
      </c>
      <c r="E21" s="460">
        <v>0.9</v>
      </c>
      <c r="F21" s="428">
        <v>100.3</v>
      </c>
      <c r="G21" s="433">
        <v>101</v>
      </c>
      <c r="H21" s="269"/>
    </row>
    <row r="22" spans="1:8" ht="15" customHeight="1">
      <c r="A22" s="240"/>
      <c r="B22" s="184"/>
      <c r="C22" s="303"/>
      <c r="D22" s="428"/>
      <c r="E22" s="460"/>
      <c r="F22" s="428"/>
      <c r="G22" s="433"/>
      <c r="H22" s="269"/>
    </row>
    <row r="23" spans="1:8" s="182" customFormat="1" ht="15" customHeight="1">
      <c r="A23" s="484" t="s">
        <v>400</v>
      </c>
      <c r="B23" s="485"/>
      <c r="C23" s="264">
        <v>103.9</v>
      </c>
      <c r="D23" s="264">
        <v>106.5</v>
      </c>
      <c r="E23" s="464">
        <v>2.4</v>
      </c>
      <c r="F23" s="264">
        <v>102.9</v>
      </c>
      <c r="G23" s="470">
        <v>105.6</v>
      </c>
      <c r="H23" s="181"/>
    </row>
    <row r="24" spans="1:8" ht="15" customHeight="1">
      <c r="A24" s="240"/>
      <c r="B24" s="279" t="s">
        <v>45</v>
      </c>
      <c r="C24" s="303">
        <v>101.9</v>
      </c>
      <c r="D24" s="428">
        <v>105.6</v>
      </c>
      <c r="E24" s="304">
        <v>3.6</v>
      </c>
      <c r="F24" s="428">
        <v>101</v>
      </c>
      <c r="G24" s="433">
        <v>106.2</v>
      </c>
      <c r="H24" s="269"/>
    </row>
    <row r="25" spans="1:8" ht="15" customHeight="1">
      <c r="A25" s="240"/>
      <c r="B25" s="279" t="s">
        <v>46</v>
      </c>
      <c r="C25" s="303">
        <v>108.5</v>
      </c>
      <c r="D25" s="428">
        <v>111.5</v>
      </c>
      <c r="E25" s="460">
        <v>2.7</v>
      </c>
      <c r="F25" s="428">
        <v>105.9</v>
      </c>
      <c r="G25" s="433">
        <v>108.7</v>
      </c>
      <c r="H25" s="269"/>
    </row>
    <row r="26" spans="1:8" ht="15" customHeight="1">
      <c r="A26" s="240"/>
      <c r="B26" s="279" t="s">
        <v>47</v>
      </c>
      <c r="C26" s="303">
        <v>97.8</v>
      </c>
      <c r="D26" s="428">
        <v>99.2</v>
      </c>
      <c r="E26" s="304">
        <v>1.5</v>
      </c>
      <c r="F26" s="428">
        <v>97.8</v>
      </c>
      <c r="G26" s="433">
        <v>99</v>
      </c>
      <c r="H26" s="269"/>
    </row>
    <row r="27" spans="1:8" ht="15" customHeight="1">
      <c r="A27" s="240"/>
      <c r="B27" s="184"/>
      <c r="C27" s="303"/>
      <c r="D27" s="428"/>
      <c r="E27" s="460"/>
      <c r="F27" s="428"/>
      <c r="G27" s="433"/>
      <c r="H27" s="269"/>
    </row>
    <row r="28" spans="1:8" s="182" customFormat="1" ht="15" customHeight="1">
      <c r="A28" s="484" t="s">
        <v>48</v>
      </c>
      <c r="B28" s="485"/>
      <c r="C28" s="264">
        <v>96.9</v>
      </c>
      <c r="D28" s="264">
        <v>99.6</v>
      </c>
      <c r="E28" s="441">
        <v>2.8</v>
      </c>
      <c r="F28" s="264">
        <v>98.8</v>
      </c>
      <c r="G28" s="470">
        <v>100.6</v>
      </c>
      <c r="H28" s="181"/>
    </row>
    <row r="29" spans="1:8" ht="15" customHeight="1">
      <c r="A29" s="240"/>
      <c r="B29" s="279" t="s">
        <v>49</v>
      </c>
      <c r="C29" s="303">
        <v>93.9</v>
      </c>
      <c r="D29" s="428">
        <v>95.8</v>
      </c>
      <c r="E29" s="304">
        <v>2</v>
      </c>
      <c r="F29" s="428">
        <v>97.6</v>
      </c>
      <c r="G29" s="433">
        <v>99</v>
      </c>
      <c r="H29" s="269"/>
    </row>
    <row r="30" spans="1:8" ht="15" customHeight="1">
      <c r="A30" s="240"/>
      <c r="B30" s="279" t="s">
        <v>50</v>
      </c>
      <c r="C30" s="303">
        <v>107.1</v>
      </c>
      <c r="D30" s="428">
        <v>109.5</v>
      </c>
      <c r="E30" s="460">
        <v>2.2000000000000002</v>
      </c>
      <c r="F30" s="428">
        <v>105.5</v>
      </c>
      <c r="G30" s="433">
        <v>107.9</v>
      </c>
      <c r="H30" s="269"/>
    </row>
    <row r="31" spans="1:8" ht="15" customHeight="1">
      <c r="A31" s="240"/>
      <c r="B31" s="279" t="s">
        <v>51</v>
      </c>
      <c r="C31" s="303">
        <v>101.8</v>
      </c>
      <c r="D31" s="428">
        <v>106.2</v>
      </c>
      <c r="E31" s="460">
        <v>4.4000000000000004</v>
      </c>
      <c r="F31" s="428">
        <v>100.8</v>
      </c>
      <c r="G31" s="433">
        <v>103.8</v>
      </c>
      <c r="H31" s="269"/>
    </row>
    <row r="32" spans="1:8" ht="15" customHeight="1">
      <c r="A32" s="240"/>
      <c r="B32" s="184"/>
      <c r="C32" s="303"/>
      <c r="D32" s="428"/>
      <c r="E32" s="460"/>
      <c r="F32" s="428"/>
      <c r="G32" s="433"/>
      <c r="H32" s="269"/>
    </row>
    <row r="33" spans="1:8" s="182" customFormat="1" ht="15" customHeight="1">
      <c r="A33" s="484" t="s">
        <v>78</v>
      </c>
      <c r="B33" s="485"/>
      <c r="C33" s="264">
        <v>94.8</v>
      </c>
      <c r="D33" s="264">
        <v>97.8</v>
      </c>
      <c r="E33" s="441">
        <v>3.1</v>
      </c>
      <c r="F33" s="264">
        <v>93.6</v>
      </c>
      <c r="G33" s="470">
        <v>97</v>
      </c>
      <c r="H33" s="181"/>
    </row>
    <row r="34" spans="1:8" ht="15" customHeight="1">
      <c r="A34" s="240"/>
      <c r="B34" s="279" t="s">
        <v>53</v>
      </c>
      <c r="C34" s="303">
        <v>68.8</v>
      </c>
      <c r="D34" s="428">
        <v>70.8</v>
      </c>
      <c r="E34" s="304">
        <v>2.9</v>
      </c>
      <c r="F34" s="428">
        <v>62.5</v>
      </c>
      <c r="G34" s="433">
        <v>65.7</v>
      </c>
      <c r="H34" s="269"/>
    </row>
    <row r="35" spans="1:8" ht="15" customHeight="1">
      <c r="A35" s="240"/>
      <c r="B35" s="279" t="s">
        <v>54</v>
      </c>
      <c r="C35" s="303">
        <v>98.2</v>
      </c>
      <c r="D35" s="428">
        <v>100.7</v>
      </c>
      <c r="E35" s="304">
        <v>2.6</v>
      </c>
      <c r="F35" s="428">
        <v>96.9</v>
      </c>
      <c r="G35" s="433">
        <v>101.9</v>
      </c>
      <c r="H35" s="269"/>
    </row>
    <row r="36" spans="1:8" ht="15" customHeight="1">
      <c r="A36" s="240"/>
      <c r="B36" s="279" t="s">
        <v>55</v>
      </c>
      <c r="C36" s="303">
        <v>100.8</v>
      </c>
      <c r="D36" s="428">
        <v>103.2</v>
      </c>
      <c r="E36" s="460">
        <v>2.2999999999999998</v>
      </c>
      <c r="F36" s="428">
        <v>101</v>
      </c>
      <c r="G36" s="433">
        <v>103.4</v>
      </c>
      <c r="H36" s="269"/>
    </row>
    <row r="37" spans="1:8" ht="15" customHeight="1">
      <c r="A37" s="240"/>
      <c r="B37" s="279" t="s">
        <v>56</v>
      </c>
      <c r="C37" s="303">
        <v>99.2</v>
      </c>
      <c r="D37" s="428">
        <v>102.7</v>
      </c>
      <c r="E37" s="304">
        <v>3.6</v>
      </c>
      <c r="F37" s="428">
        <v>99.4</v>
      </c>
      <c r="G37" s="433">
        <v>102.5</v>
      </c>
      <c r="H37" s="269"/>
    </row>
    <row r="38" spans="1:8" ht="15" customHeight="1">
      <c r="A38" s="240"/>
      <c r="B38" s="184"/>
      <c r="C38" s="303"/>
      <c r="D38" s="428"/>
      <c r="E38" s="460"/>
      <c r="F38" s="428"/>
      <c r="G38" s="433"/>
      <c r="H38" s="269"/>
    </row>
    <row r="39" spans="1:8" s="182" customFormat="1" ht="15" customHeight="1">
      <c r="A39" s="484" t="s">
        <v>79</v>
      </c>
      <c r="B39" s="485"/>
      <c r="C39" s="264">
        <v>104.6</v>
      </c>
      <c r="D39" s="264">
        <v>107.7</v>
      </c>
      <c r="E39" s="441">
        <v>3</v>
      </c>
      <c r="F39" s="264">
        <v>104.8</v>
      </c>
      <c r="G39" s="470">
        <v>108.6</v>
      </c>
      <c r="H39" s="181"/>
    </row>
    <row r="40" spans="1:8" ht="15" customHeight="1">
      <c r="A40" s="240"/>
      <c r="B40" s="279" t="s">
        <v>58</v>
      </c>
      <c r="C40" s="303">
        <v>99.1</v>
      </c>
      <c r="D40" s="428">
        <v>100.6</v>
      </c>
      <c r="E40" s="304">
        <v>1.5</v>
      </c>
      <c r="F40" s="428">
        <v>99.5</v>
      </c>
      <c r="G40" s="433">
        <v>101.3</v>
      </c>
      <c r="H40" s="269"/>
    </row>
    <row r="41" spans="1:8" ht="15" customHeight="1">
      <c r="A41" s="240"/>
      <c r="B41" s="279" t="s">
        <v>59</v>
      </c>
      <c r="C41" s="303">
        <v>96.4</v>
      </c>
      <c r="D41" s="428">
        <v>96.5</v>
      </c>
      <c r="E41" s="304">
        <v>0.1</v>
      </c>
      <c r="F41" s="428">
        <v>97.8</v>
      </c>
      <c r="G41" s="433">
        <v>99.5</v>
      </c>
      <c r="H41" s="269"/>
    </row>
    <row r="42" spans="1:8" ht="15" customHeight="1">
      <c r="A42" s="240"/>
      <c r="B42" s="472" t="s">
        <v>401</v>
      </c>
      <c r="C42" s="303">
        <v>107.2</v>
      </c>
      <c r="D42" s="428">
        <v>116.1</v>
      </c>
      <c r="E42" s="304">
        <v>8.3000000000000007</v>
      </c>
      <c r="F42" s="428">
        <v>104.3</v>
      </c>
      <c r="G42" s="433">
        <v>112</v>
      </c>
      <c r="H42" s="269"/>
    </row>
    <row r="43" spans="1:8" ht="15" customHeight="1">
      <c r="A43" s="240"/>
      <c r="B43" s="279" t="s">
        <v>60</v>
      </c>
      <c r="C43" s="303">
        <v>126.2</v>
      </c>
      <c r="D43" s="428">
        <v>130.30000000000001</v>
      </c>
      <c r="E43" s="460">
        <v>3.2</v>
      </c>
      <c r="F43" s="428">
        <v>126.2</v>
      </c>
      <c r="G43" s="433">
        <v>130.30000000000001</v>
      </c>
      <c r="H43" s="269"/>
    </row>
    <row r="44" spans="1:8" ht="15" customHeight="1">
      <c r="A44" s="240"/>
      <c r="B44" s="424" t="s">
        <v>397</v>
      </c>
      <c r="C44" s="303">
        <v>105.1</v>
      </c>
      <c r="D44" s="428">
        <v>108.9</v>
      </c>
      <c r="E44" s="304">
        <v>3.7</v>
      </c>
      <c r="F44" s="428">
        <v>107.3</v>
      </c>
      <c r="G44" s="433">
        <v>112.6</v>
      </c>
      <c r="H44" s="269"/>
    </row>
    <row r="45" spans="1:8" ht="15" customHeight="1">
      <c r="A45" s="240"/>
      <c r="B45" s="184"/>
      <c r="C45" s="303"/>
      <c r="D45" s="428"/>
      <c r="E45" s="460"/>
      <c r="F45" s="428"/>
      <c r="G45" s="433"/>
      <c r="H45" s="269"/>
    </row>
    <row r="46" spans="1:8" ht="15" customHeight="1">
      <c r="A46" s="531" t="s">
        <v>61</v>
      </c>
      <c r="B46" s="513"/>
      <c r="C46" s="303"/>
      <c r="D46" s="428"/>
      <c r="E46" s="460"/>
      <c r="F46" s="428"/>
      <c r="G46" s="433"/>
      <c r="H46" s="269"/>
    </row>
    <row r="47" spans="1:8" ht="15" customHeight="1">
      <c r="A47" s="240"/>
      <c r="B47" s="279" t="s">
        <v>62</v>
      </c>
      <c r="C47" s="303">
        <v>97.9</v>
      </c>
      <c r="D47" s="428">
        <v>104.9</v>
      </c>
      <c r="E47" s="304">
        <v>7.1</v>
      </c>
      <c r="F47" s="428">
        <v>99.5</v>
      </c>
      <c r="G47" s="433">
        <v>105.7</v>
      </c>
      <c r="H47" s="269"/>
    </row>
    <row r="48" spans="1:8" ht="15" customHeight="1">
      <c r="A48" s="240"/>
      <c r="B48" s="279" t="s">
        <v>63</v>
      </c>
      <c r="C48" s="303">
        <v>100.9</v>
      </c>
      <c r="D48" s="428">
        <v>103.2</v>
      </c>
      <c r="E48" s="460">
        <v>2.2999999999999998</v>
      </c>
      <c r="F48" s="428">
        <v>100.1</v>
      </c>
      <c r="G48" s="433">
        <v>102.7</v>
      </c>
      <c r="H48" s="269"/>
    </row>
    <row r="49" spans="1:8" ht="15" customHeight="1">
      <c r="A49" s="240"/>
      <c r="B49" s="279" t="s">
        <v>64</v>
      </c>
      <c r="C49" s="512">
        <v>100.9</v>
      </c>
      <c r="D49" s="512">
        <v>103.6</v>
      </c>
      <c r="E49" s="532">
        <v>2.6</v>
      </c>
      <c r="F49" s="512">
        <v>100.2</v>
      </c>
      <c r="G49" s="530">
        <v>103.5</v>
      </c>
      <c r="H49" s="269"/>
    </row>
    <row r="50" spans="1:8" ht="15" customHeight="1">
      <c r="A50" s="240"/>
      <c r="B50" s="279" t="s">
        <v>63</v>
      </c>
      <c r="C50" s="512"/>
      <c r="D50" s="512"/>
      <c r="E50" s="532"/>
      <c r="F50" s="512"/>
      <c r="G50" s="530"/>
      <c r="H50" s="269"/>
    </row>
    <row r="51" spans="1:8" ht="5.25" customHeight="1" thickBot="1">
      <c r="A51" s="242"/>
      <c r="B51" s="191"/>
      <c r="C51" s="134"/>
      <c r="D51" s="471"/>
      <c r="E51" s="471"/>
      <c r="F51" s="134"/>
      <c r="G51" s="192"/>
      <c r="H51" s="269"/>
    </row>
    <row r="52" spans="1:8" ht="15" customHeight="1">
      <c r="B52" s="160"/>
      <c r="C52" s="160"/>
      <c r="D52" s="160"/>
      <c r="E52" s="160"/>
      <c r="F52" s="160"/>
      <c r="G52" s="243" t="s">
        <v>80</v>
      </c>
      <c r="H52" s="160"/>
    </row>
    <row r="53" spans="1:8" ht="15" customHeight="1">
      <c r="B53" s="15"/>
      <c r="C53" s="160"/>
      <c r="D53" s="160"/>
      <c r="E53" s="160"/>
      <c r="F53" s="160"/>
      <c r="G53" s="3" t="s">
        <v>81</v>
      </c>
      <c r="H53" s="160"/>
    </row>
  </sheetData>
  <sheetProtection selectLockedCells="1" selectUnlockedCells="1"/>
  <mergeCells count="17">
    <mergeCell ref="A7:B7"/>
    <mergeCell ref="A18:B18"/>
    <mergeCell ref="G49:G50"/>
    <mergeCell ref="A23:B23"/>
    <mergeCell ref="A28:B28"/>
    <mergeCell ref="A33:B33"/>
    <mergeCell ref="A39:B39"/>
    <mergeCell ref="A46:B46"/>
    <mergeCell ref="D49:D50"/>
    <mergeCell ref="E49:E50"/>
    <mergeCell ref="F49:F50"/>
    <mergeCell ref="C49:C50"/>
    <mergeCell ref="A1:E1"/>
    <mergeCell ref="A2:E2"/>
    <mergeCell ref="A3:B5"/>
    <mergeCell ref="A6:B6"/>
    <mergeCell ref="F3:G3"/>
  </mergeCells>
  <phoneticPr fontId="29"/>
  <printOptions horizontalCentered="1"/>
  <pageMargins left="0.59055118110236227" right="0.59055118110236227" top="0.59055118110236227" bottom="0.59055118110236227" header="0.39370078740157483" footer="0.39370078740157483"/>
  <pageSetup paperSize="9" firstPageNumber="175" orientation="portrait" useFirstPageNumber="1" verticalDpi="300" r:id="rId1"/>
  <headerFooter scaleWithDoc="0" alignWithMargins="0">
    <oddHeader>&amp;R&amp;"ＭＳ 明朝,標準"&amp;10物価・消費及び金融</oddHeader>
    <oddFooter>&amp;C&amp;"ＭＳ 明朝,標準"&amp;12&amp;A</oddFooter>
  </headerFooter>
</worksheet>
</file>

<file path=xl/worksheets/sheet5.xml><?xml version="1.0" encoding="utf-8"?>
<worksheet xmlns="http://schemas.openxmlformats.org/spreadsheetml/2006/main" xmlns:r="http://schemas.openxmlformats.org/officeDocument/2006/relationships">
  <dimension ref="A1:N47"/>
  <sheetViews>
    <sheetView view="pageBreakPreview" zoomScaleNormal="100" zoomScaleSheetLayoutView="100" workbookViewId="0">
      <selection activeCell="L43" sqref="L43"/>
    </sheetView>
  </sheetViews>
  <sheetFormatPr defaultRowHeight="20.100000000000001" customHeight="1"/>
  <cols>
    <col min="1" max="1" width="1.875" style="15" customWidth="1"/>
    <col min="2" max="2" width="15.625" style="15" customWidth="1"/>
    <col min="3" max="3" width="7.375" style="15" customWidth="1"/>
    <col min="4" max="4" width="7.5" style="15" customWidth="1"/>
    <col min="5" max="5" width="7.375" style="15" customWidth="1"/>
    <col min="6" max="6" width="7.625" style="15" customWidth="1"/>
    <col min="7" max="7" width="7.375" style="15" customWidth="1"/>
    <col min="8" max="8" width="7.625" style="15" customWidth="1"/>
    <col min="9" max="9" width="6.875" style="15" customWidth="1"/>
    <col min="10" max="10" width="7.25" style="15" customWidth="1"/>
    <col min="11" max="11" width="7.375" style="15" customWidth="1"/>
    <col min="12" max="12" width="8.5" style="15" customWidth="1"/>
    <col min="13" max="16384" width="9" style="15"/>
  </cols>
  <sheetData>
    <row r="1" spans="1:12" ht="5.0999999999999996" customHeight="1">
      <c r="L1" s="3"/>
    </row>
    <row r="2" spans="1:12" ht="15" customHeight="1" thickBot="1">
      <c r="A2" s="15" t="s">
        <v>264</v>
      </c>
      <c r="H2" s="545" t="s">
        <v>241</v>
      </c>
      <c r="I2" s="545"/>
      <c r="J2" s="545"/>
      <c r="K2" s="545"/>
      <c r="L2" s="545"/>
    </row>
    <row r="3" spans="1:12" ht="24.95" customHeight="1" thickBot="1">
      <c r="A3" s="497" t="s">
        <v>82</v>
      </c>
      <c r="B3" s="498"/>
      <c r="C3" s="537" t="s">
        <v>254</v>
      </c>
      <c r="D3" s="538"/>
      <c r="E3" s="537" t="s">
        <v>328</v>
      </c>
      <c r="F3" s="538"/>
      <c r="G3" s="537" t="s">
        <v>282</v>
      </c>
      <c r="H3" s="538"/>
      <c r="I3" s="537" t="s">
        <v>353</v>
      </c>
      <c r="J3" s="538"/>
      <c r="K3" s="546" t="s">
        <v>354</v>
      </c>
      <c r="L3" s="547"/>
    </row>
    <row r="4" spans="1:12" ht="24.95" customHeight="1" thickBot="1">
      <c r="A4" s="499"/>
      <c r="B4" s="500"/>
      <c r="C4" s="534" t="s">
        <v>83</v>
      </c>
      <c r="D4" s="10" t="s">
        <v>68</v>
      </c>
      <c r="E4" s="534" t="s">
        <v>83</v>
      </c>
      <c r="F4" s="10" t="s">
        <v>68</v>
      </c>
      <c r="G4" s="548" t="s">
        <v>83</v>
      </c>
      <c r="H4" s="10" t="s">
        <v>68</v>
      </c>
      <c r="I4" s="534" t="s">
        <v>83</v>
      </c>
      <c r="J4" s="10" t="s">
        <v>68</v>
      </c>
      <c r="K4" s="534" t="s">
        <v>83</v>
      </c>
      <c r="L4" s="193" t="s">
        <v>68</v>
      </c>
    </row>
    <row r="5" spans="1:12" ht="24.95" customHeight="1">
      <c r="A5" s="499"/>
      <c r="B5" s="500"/>
      <c r="C5" s="534"/>
      <c r="D5" s="180" t="s">
        <v>245</v>
      </c>
      <c r="E5" s="534"/>
      <c r="F5" s="180" t="s">
        <v>245</v>
      </c>
      <c r="G5" s="488"/>
      <c r="H5" s="180" t="s">
        <v>245</v>
      </c>
      <c r="I5" s="534"/>
      <c r="J5" s="180" t="s">
        <v>245</v>
      </c>
      <c r="K5" s="534"/>
      <c r="L5" s="282" t="s">
        <v>245</v>
      </c>
    </row>
    <row r="6" spans="1:12" ht="5.25" customHeight="1">
      <c r="A6" s="165"/>
      <c r="B6" s="483"/>
      <c r="C6" s="308"/>
      <c r="D6" s="308"/>
      <c r="E6" s="29"/>
      <c r="F6" s="29"/>
      <c r="G6" s="29"/>
      <c r="H6" s="29"/>
      <c r="I6" s="278"/>
      <c r="J6" s="278"/>
      <c r="K6" s="29"/>
      <c r="L6" s="194"/>
    </row>
    <row r="7" spans="1:12" ht="20.100000000000001" customHeight="1">
      <c r="A7" s="535" t="s">
        <v>84</v>
      </c>
      <c r="B7" s="536"/>
      <c r="C7" s="153">
        <v>100</v>
      </c>
      <c r="D7" s="132">
        <v>-0.8</v>
      </c>
      <c r="E7" s="153">
        <v>99.9</v>
      </c>
      <c r="F7" s="132">
        <v>-0.1</v>
      </c>
      <c r="G7" s="153">
        <v>99.6</v>
      </c>
      <c r="H7" s="132">
        <v>-0.3</v>
      </c>
      <c r="I7" s="153">
        <v>100</v>
      </c>
      <c r="J7" s="132">
        <v>0.4</v>
      </c>
      <c r="K7" s="153">
        <v>102.6</v>
      </c>
      <c r="L7" s="480">
        <v>2.6</v>
      </c>
    </row>
    <row r="8" spans="1:12" ht="20.100000000000001" customHeight="1">
      <c r="A8" s="165"/>
      <c r="B8" s="274" t="s">
        <v>85</v>
      </c>
      <c r="C8" s="152">
        <v>100</v>
      </c>
      <c r="D8" s="304">
        <v>0</v>
      </c>
      <c r="E8" s="152">
        <v>99.6</v>
      </c>
      <c r="F8" s="304">
        <v>-0.4</v>
      </c>
      <c r="G8" s="152">
        <v>99</v>
      </c>
      <c r="H8" s="304">
        <v>-0.5</v>
      </c>
      <c r="I8" s="152">
        <v>99.6</v>
      </c>
      <c r="J8" s="479">
        <v>0.6</v>
      </c>
      <c r="K8" s="153">
        <v>103.3</v>
      </c>
      <c r="L8" s="480">
        <v>3.7</v>
      </c>
    </row>
    <row r="9" spans="1:12" ht="20.100000000000001" customHeight="1">
      <c r="A9" s="165"/>
      <c r="B9" s="274" t="s">
        <v>86</v>
      </c>
      <c r="C9" s="152">
        <v>100</v>
      </c>
      <c r="D9" s="304">
        <v>0</v>
      </c>
      <c r="E9" s="152">
        <v>99.6</v>
      </c>
      <c r="F9" s="304">
        <v>-0.4</v>
      </c>
      <c r="G9" s="152">
        <v>99.6</v>
      </c>
      <c r="H9" s="304">
        <v>0</v>
      </c>
      <c r="I9" s="152">
        <v>99.5</v>
      </c>
      <c r="J9" s="479">
        <v>-0.1</v>
      </c>
      <c r="K9" s="153">
        <v>100.2</v>
      </c>
      <c r="L9" s="480">
        <v>0.7</v>
      </c>
    </row>
    <row r="10" spans="1:12" ht="20.100000000000001" customHeight="1">
      <c r="A10" s="165"/>
      <c r="B10" s="274" t="s">
        <v>87</v>
      </c>
      <c r="C10" s="152">
        <v>100</v>
      </c>
      <c r="D10" s="304">
        <v>-1.5</v>
      </c>
      <c r="E10" s="152">
        <v>102.1</v>
      </c>
      <c r="F10" s="304">
        <v>2.1</v>
      </c>
      <c r="G10" s="152">
        <v>103.1</v>
      </c>
      <c r="H10" s="304">
        <v>1</v>
      </c>
      <c r="I10" s="152">
        <v>105</v>
      </c>
      <c r="J10" s="479">
        <v>1.8</v>
      </c>
      <c r="K10" s="153">
        <v>109.1</v>
      </c>
      <c r="L10" s="480">
        <v>4</v>
      </c>
    </row>
    <row r="11" spans="1:12" ht="20.100000000000001" customHeight="1">
      <c r="A11" s="165"/>
      <c r="B11" s="274" t="s">
        <v>88</v>
      </c>
      <c r="C11" s="152">
        <v>100</v>
      </c>
      <c r="D11" s="195">
        <v>-3.6</v>
      </c>
      <c r="E11" s="152">
        <v>96.9</v>
      </c>
      <c r="F11" s="304">
        <v>-3.1</v>
      </c>
      <c r="G11" s="152">
        <v>94.9</v>
      </c>
      <c r="H11" s="304">
        <v>-2.1</v>
      </c>
      <c r="I11" s="152">
        <v>93.2</v>
      </c>
      <c r="J11" s="481">
        <v>-1.7</v>
      </c>
      <c r="K11" s="153">
        <v>96.2</v>
      </c>
      <c r="L11" s="480">
        <v>3.3</v>
      </c>
    </row>
    <row r="12" spans="1:12" ht="20.100000000000001" customHeight="1">
      <c r="A12" s="165"/>
      <c r="B12" s="274" t="s">
        <v>89</v>
      </c>
      <c r="C12" s="152">
        <v>100</v>
      </c>
      <c r="D12" s="304">
        <v>-0.6</v>
      </c>
      <c r="E12" s="152">
        <v>100.2</v>
      </c>
      <c r="F12" s="304">
        <v>0.2</v>
      </c>
      <c r="G12" s="152">
        <v>100.9</v>
      </c>
      <c r="H12" s="304">
        <v>0.6</v>
      </c>
      <c r="I12" s="152">
        <v>100.7</v>
      </c>
      <c r="J12" s="479">
        <v>-0.2</v>
      </c>
      <c r="K12" s="153">
        <v>101.6</v>
      </c>
      <c r="L12" s="480">
        <v>0.9</v>
      </c>
    </row>
    <row r="13" spans="1:12" ht="20.100000000000001" customHeight="1">
      <c r="A13" s="165"/>
      <c r="B13" s="274" t="s">
        <v>90</v>
      </c>
      <c r="C13" s="152">
        <v>100</v>
      </c>
      <c r="D13" s="304">
        <v>-1.6</v>
      </c>
      <c r="E13" s="152">
        <v>99.3</v>
      </c>
      <c r="F13" s="304">
        <v>-0.7</v>
      </c>
      <c r="G13" s="152">
        <v>98.6</v>
      </c>
      <c r="H13" s="304">
        <v>-0.7</v>
      </c>
      <c r="I13" s="152">
        <v>98.8</v>
      </c>
      <c r="J13" s="479">
        <v>0.2</v>
      </c>
      <c r="K13" s="153">
        <v>99.2</v>
      </c>
      <c r="L13" s="480">
        <v>0.5</v>
      </c>
    </row>
    <row r="14" spans="1:12" ht="20.100000000000001" customHeight="1">
      <c r="A14" s="165"/>
      <c r="B14" s="274" t="s">
        <v>91</v>
      </c>
      <c r="C14" s="152">
        <v>100</v>
      </c>
      <c r="D14" s="304">
        <v>1.2</v>
      </c>
      <c r="E14" s="152">
        <v>101.8</v>
      </c>
      <c r="F14" s="304">
        <v>1.8</v>
      </c>
      <c r="G14" s="152">
        <v>101.7</v>
      </c>
      <c r="H14" s="304">
        <v>0</v>
      </c>
      <c r="I14" s="152">
        <v>103.2</v>
      </c>
      <c r="J14" s="482">
        <v>1.4</v>
      </c>
      <c r="K14" s="153">
        <v>105.8</v>
      </c>
      <c r="L14" s="480">
        <v>2.6</v>
      </c>
    </row>
    <row r="15" spans="1:12" ht="20.100000000000001" customHeight="1">
      <c r="A15" s="165"/>
      <c r="B15" s="274" t="s">
        <v>92</v>
      </c>
      <c r="C15" s="152">
        <v>100</v>
      </c>
      <c r="D15" s="154">
        <v>-15.8</v>
      </c>
      <c r="E15" s="152">
        <v>96.8</v>
      </c>
      <c r="F15" s="195">
        <v>-3.3</v>
      </c>
      <c r="G15" s="152">
        <v>96.8</v>
      </c>
      <c r="H15" s="304">
        <v>0.1</v>
      </c>
      <c r="I15" s="152">
        <v>96.9</v>
      </c>
      <c r="J15" s="479">
        <v>0.1</v>
      </c>
      <c r="K15" s="153">
        <v>99.6</v>
      </c>
      <c r="L15" s="480">
        <v>2.8</v>
      </c>
    </row>
    <row r="16" spans="1:12" ht="20.100000000000001" customHeight="1">
      <c r="A16" s="165"/>
      <c r="B16" s="274" t="s">
        <v>93</v>
      </c>
      <c r="C16" s="152">
        <v>100</v>
      </c>
      <c r="D16" s="304">
        <v>-1</v>
      </c>
      <c r="E16" s="152">
        <v>97.6</v>
      </c>
      <c r="F16" s="304">
        <v>-2.4</v>
      </c>
      <c r="G16" s="152">
        <v>96.3</v>
      </c>
      <c r="H16" s="304">
        <v>-1.3</v>
      </c>
      <c r="I16" s="152">
        <v>94.9</v>
      </c>
      <c r="J16" s="479">
        <v>-1.5</v>
      </c>
      <c r="K16" s="153">
        <v>97.8</v>
      </c>
      <c r="L16" s="480">
        <v>3.1</v>
      </c>
    </row>
    <row r="17" spans="1:14" ht="20.100000000000001" customHeight="1">
      <c r="A17" s="165"/>
      <c r="B17" s="274" t="s">
        <v>94</v>
      </c>
      <c r="C17" s="152">
        <v>100</v>
      </c>
      <c r="D17" s="304">
        <v>1.7</v>
      </c>
      <c r="E17" s="152">
        <v>103.5</v>
      </c>
      <c r="F17" s="304">
        <v>3.5</v>
      </c>
      <c r="G17" s="152">
        <v>103.2</v>
      </c>
      <c r="H17" s="304">
        <v>-0.3</v>
      </c>
      <c r="I17" s="152">
        <v>104.3</v>
      </c>
      <c r="J17" s="482">
        <v>1</v>
      </c>
      <c r="K17" s="153">
        <v>107.7</v>
      </c>
      <c r="L17" s="480">
        <v>3.2</v>
      </c>
    </row>
    <row r="18" spans="1:14" ht="5.25" customHeight="1" thickBot="1">
      <c r="A18" s="196"/>
      <c r="B18" s="197"/>
      <c r="C18" s="134"/>
      <c r="D18" s="134"/>
      <c r="E18" s="134"/>
      <c r="F18" s="134"/>
      <c r="G18" s="134"/>
      <c r="H18" s="134"/>
      <c r="I18" s="134"/>
      <c r="J18" s="134"/>
      <c r="K18" s="134"/>
      <c r="L18" s="192"/>
    </row>
    <row r="19" spans="1:14" ht="15" customHeight="1">
      <c r="L19" s="3" t="s">
        <v>95</v>
      </c>
    </row>
    <row r="20" spans="1:14" ht="15" customHeight="1"/>
    <row r="21" spans="1:14" ht="15" customHeight="1" thickBot="1">
      <c r="A21" s="191" t="s">
        <v>396</v>
      </c>
      <c r="B21" s="191"/>
      <c r="C21" s="191"/>
      <c r="D21" s="191"/>
      <c r="E21" s="191"/>
      <c r="F21" s="191"/>
      <c r="G21" s="191"/>
      <c r="L21" s="3" t="s">
        <v>96</v>
      </c>
    </row>
    <row r="22" spans="1:14" ht="24.95" customHeight="1" thickBot="1">
      <c r="A22" s="497" t="s">
        <v>97</v>
      </c>
      <c r="B22" s="498"/>
      <c r="C22" s="198"/>
      <c r="D22" s="199"/>
      <c r="E22" s="189" t="s">
        <v>98</v>
      </c>
      <c r="F22" s="199"/>
      <c r="G22" s="200"/>
      <c r="H22" s="198"/>
      <c r="I22" s="199"/>
      <c r="J22" s="189" t="s">
        <v>99</v>
      </c>
      <c r="K22" s="199"/>
      <c r="L22" s="201"/>
    </row>
    <row r="23" spans="1:14" ht="24.95" customHeight="1">
      <c r="A23" s="499"/>
      <c r="B23" s="500"/>
      <c r="C23" s="533" t="s">
        <v>283</v>
      </c>
      <c r="D23" s="533"/>
      <c r="E23" s="533" t="s">
        <v>354</v>
      </c>
      <c r="F23" s="533"/>
      <c r="G23" s="97" t="s">
        <v>100</v>
      </c>
      <c r="H23" s="533" t="s">
        <v>283</v>
      </c>
      <c r="I23" s="533"/>
      <c r="J23" s="533" t="s">
        <v>354</v>
      </c>
      <c r="K23" s="533"/>
      <c r="L23" s="202" t="s">
        <v>100</v>
      </c>
    </row>
    <row r="24" spans="1:14" ht="5.25" customHeight="1">
      <c r="A24" s="203"/>
      <c r="B24" s="278"/>
      <c r="C24" s="10"/>
      <c r="D24" s="278"/>
      <c r="E24" s="278"/>
      <c r="F24" s="278"/>
      <c r="G24" s="204"/>
      <c r="H24" s="278"/>
      <c r="I24" s="278"/>
      <c r="J24" s="278"/>
      <c r="K24" s="278"/>
      <c r="L24" s="205"/>
    </row>
    <row r="25" spans="1:14" ht="20.100000000000001" customHeight="1">
      <c r="A25" s="165"/>
      <c r="B25" s="274" t="s">
        <v>101</v>
      </c>
      <c r="C25" s="543">
        <v>161</v>
      </c>
      <c r="D25" s="544"/>
      <c r="E25" s="543">
        <v>158</v>
      </c>
      <c r="F25" s="544"/>
      <c r="G25" s="20">
        <v>0</v>
      </c>
      <c r="H25" s="539">
        <v>265</v>
      </c>
      <c r="I25" s="539"/>
      <c r="J25" s="539">
        <v>261</v>
      </c>
      <c r="K25" s="539"/>
      <c r="L25" s="75">
        <v>0</v>
      </c>
    </row>
    <row r="26" spans="1:14" ht="20.100000000000001" customHeight="1">
      <c r="A26" s="165"/>
      <c r="B26" s="274" t="s">
        <v>102</v>
      </c>
      <c r="C26" s="540">
        <v>3.34</v>
      </c>
      <c r="D26" s="541"/>
      <c r="E26" s="540">
        <v>3.17</v>
      </c>
      <c r="F26" s="541"/>
      <c r="G26" s="20">
        <v>0</v>
      </c>
      <c r="H26" s="542">
        <v>3.22</v>
      </c>
      <c r="I26" s="542"/>
      <c r="J26" s="542">
        <v>3.17</v>
      </c>
      <c r="K26" s="542"/>
      <c r="L26" s="75">
        <v>0</v>
      </c>
    </row>
    <row r="27" spans="1:14" ht="20.100000000000001" customHeight="1">
      <c r="A27" s="165"/>
      <c r="B27" s="274" t="s">
        <v>103</v>
      </c>
      <c r="C27" s="540">
        <v>1.33</v>
      </c>
      <c r="D27" s="541"/>
      <c r="E27" s="540">
        <v>1.25</v>
      </c>
      <c r="F27" s="541"/>
      <c r="G27" s="20">
        <v>0</v>
      </c>
      <c r="H27" s="542">
        <v>1.37</v>
      </c>
      <c r="I27" s="542"/>
      <c r="J27" s="542">
        <v>1.28</v>
      </c>
      <c r="K27" s="542"/>
      <c r="L27" s="75">
        <v>0</v>
      </c>
    </row>
    <row r="28" spans="1:14" ht="20.100000000000001" customHeight="1">
      <c r="A28" s="165"/>
      <c r="B28" s="139" t="s">
        <v>104</v>
      </c>
      <c r="C28" s="512">
        <v>55.8</v>
      </c>
      <c r="D28" s="555"/>
      <c r="E28" s="512">
        <v>56.8</v>
      </c>
      <c r="F28" s="555"/>
      <c r="G28" s="20">
        <v>0</v>
      </c>
      <c r="H28" s="554">
        <v>54.2</v>
      </c>
      <c r="I28" s="554"/>
      <c r="J28" s="554">
        <v>56.3</v>
      </c>
      <c r="K28" s="554"/>
      <c r="L28" s="75">
        <v>0</v>
      </c>
    </row>
    <row r="29" spans="1:14" ht="20.100000000000001" customHeight="1">
      <c r="A29" s="165"/>
      <c r="B29" s="274"/>
      <c r="C29" s="549"/>
      <c r="D29" s="550"/>
      <c r="E29" s="549"/>
      <c r="F29" s="550"/>
      <c r="G29" s="21"/>
      <c r="H29" s="551"/>
      <c r="I29" s="551"/>
      <c r="J29" s="551"/>
      <c r="K29" s="551"/>
      <c r="L29" s="76"/>
    </row>
    <row r="30" spans="1:14" ht="20.100000000000001" customHeight="1">
      <c r="A30" s="165"/>
      <c r="B30" s="273" t="s">
        <v>105</v>
      </c>
      <c r="C30" s="552">
        <v>239654</v>
      </c>
      <c r="D30" s="553"/>
      <c r="E30" s="552">
        <v>225867</v>
      </c>
      <c r="F30" s="553"/>
      <c r="G30" s="18">
        <f>ROUND(E30/C30,5)*100-100</f>
        <v>-5.7530000000000001</v>
      </c>
      <c r="H30" s="552">
        <v>220972</v>
      </c>
      <c r="I30" s="552"/>
      <c r="J30" s="552">
        <v>212833</v>
      </c>
      <c r="K30" s="552"/>
      <c r="L30" s="77">
        <f>ROUND(J30/H30,5)*100-100</f>
        <v>-3.6830000000000069</v>
      </c>
    </row>
    <row r="31" spans="1:14" ht="20.100000000000001" customHeight="1">
      <c r="A31" s="165"/>
      <c r="B31" s="274" t="s">
        <v>106</v>
      </c>
      <c r="C31" s="556">
        <v>57278</v>
      </c>
      <c r="D31" s="557"/>
      <c r="E31" s="556">
        <v>56734</v>
      </c>
      <c r="F31" s="557"/>
      <c r="G31" s="19">
        <f>ROUND(E31/C31,5)*100-100</f>
        <v>-0.94999999999998863</v>
      </c>
      <c r="H31" s="556">
        <v>55760</v>
      </c>
      <c r="I31" s="556"/>
      <c r="J31" s="556">
        <v>53203</v>
      </c>
      <c r="K31" s="556"/>
      <c r="L31" s="78">
        <f t="shared" ref="L31:L42" si="0">ROUND(J31/H31,5)*100-100</f>
        <v>-4.5859999999999985</v>
      </c>
      <c r="N31" s="244"/>
    </row>
    <row r="32" spans="1:14" ht="20.100000000000001" customHeight="1">
      <c r="A32" s="165"/>
      <c r="B32" s="274" t="s">
        <v>107</v>
      </c>
      <c r="C32" s="556">
        <v>23557</v>
      </c>
      <c r="D32" s="557"/>
      <c r="E32" s="556">
        <v>20998</v>
      </c>
      <c r="F32" s="557"/>
      <c r="G32" s="19">
        <f t="shared" ref="G32:G42" si="1">ROUND(E32/C32,5)*100-100</f>
        <v>-10.863</v>
      </c>
      <c r="H32" s="556">
        <v>22957</v>
      </c>
      <c r="I32" s="556"/>
      <c r="J32" s="556">
        <v>17257</v>
      </c>
      <c r="K32" s="556"/>
      <c r="L32" s="78">
        <f t="shared" si="0"/>
        <v>-24.829000000000008</v>
      </c>
      <c r="N32" s="244"/>
    </row>
    <row r="33" spans="1:14" ht="20.100000000000001" customHeight="1">
      <c r="A33" s="165"/>
      <c r="B33" s="274" t="s">
        <v>87</v>
      </c>
      <c r="C33" s="556">
        <v>20499</v>
      </c>
      <c r="D33" s="557"/>
      <c r="E33" s="556">
        <v>20722</v>
      </c>
      <c r="F33" s="557"/>
      <c r="G33" s="19">
        <f t="shared" si="1"/>
        <v>1.0879999999999939</v>
      </c>
      <c r="H33" s="556">
        <v>19431</v>
      </c>
      <c r="I33" s="556"/>
      <c r="J33" s="556">
        <v>20124</v>
      </c>
      <c r="K33" s="556"/>
      <c r="L33" s="78">
        <f t="shared" si="0"/>
        <v>3.5660000000000025</v>
      </c>
      <c r="N33" s="206"/>
    </row>
    <row r="34" spans="1:14" ht="20.100000000000001" customHeight="1">
      <c r="A34" s="165"/>
      <c r="B34" s="274" t="s">
        <v>88</v>
      </c>
      <c r="C34" s="556">
        <v>7335</v>
      </c>
      <c r="D34" s="557"/>
      <c r="E34" s="556">
        <v>7509</v>
      </c>
      <c r="F34" s="557"/>
      <c r="G34" s="19">
        <f t="shared" si="1"/>
        <v>2.3719999999999999</v>
      </c>
      <c r="H34" s="556">
        <v>7470</v>
      </c>
      <c r="I34" s="556"/>
      <c r="J34" s="556">
        <v>7782</v>
      </c>
      <c r="K34" s="556"/>
      <c r="L34" s="78">
        <f t="shared" si="0"/>
        <v>4.1770000000000067</v>
      </c>
      <c r="N34" s="206"/>
    </row>
    <row r="35" spans="1:14" ht="20.100000000000001" customHeight="1">
      <c r="A35" s="165"/>
      <c r="B35" s="274" t="s">
        <v>108</v>
      </c>
      <c r="C35" s="556">
        <v>7398</v>
      </c>
      <c r="D35" s="557"/>
      <c r="E35" s="556">
        <v>6622</v>
      </c>
      <c r="F35" s="557"/>
      <c r="G35" s="19">
        <f t="shared" si="1"/>
        <v>-10.489000000000004</v>
      </c>
      <c r="H35" s="556">
        <v>6124</v>
      </c>
      <c r="I35" s="556"/>
      <c r="J35" s="556">
        <v>6369</v>
      </c>
      <c r="K35" s="556"/>
      <c r="L35" s="78">
        <f t="shared" si="0"/>
        <v>4.0010000000000048</v>
      </c>
      <c r="N35" s="206"/>
    </row>
    <row r="36" spans="1:14" ht="20.100000000000001" customHeight="1">
      <c r="A36" s="165"/>
      <c r="B36" s="274" t="s">
        <v>109</v>
      </c>
      <c r="C36" s="556">
        <v>9281</v>
      </c>
      <c r="D36" s="557"/>
      <c r="E36" s="556">
        <v>9531</v>
      </c>
      <c r="F36" s="557"/>
      <c r="G36" s="19">
        <f t="shared" si="1"/>
        <v>2.6940000000000026</v>
      </c>
      <c r="H36" s="556">
        <v>9821</v>
      </c>
      <c r="I36" s="556"/>
      <c r="J36" s="556">
        <v>9476</v>
      </c>
      <c r="K36" s="556"/>
      <c r="L36" s="78">
        <f t="shared" si="0"/>
        <v>-3.5130000000000052</v>
      </c>
      <c r="N36" s="207"/>
    </row>
    <row r="37" spans="1:14" ht="20.100000000000001" customHeight="1">
      <c r="A37" s="165"/>
      <c r="B37" s="274" t="s">
        <v>91</v>
      </c>
      <c r="C37" s="556">
        <v>33976</v>
      </c>
      <c r="D37" s="557"/>
      <c r="E37" s="556">
        <v>32302</v>
      </c>
      <c r="F37" s="557"/>
      <c r="G37" s="19">
        <f t="shared" si="1"/>
        <v>-4.9270000000000067</v>
      </c>
      <c r="H37" s="556">
        <v>31614</v>
      </c>
      <c r="I37" s="556"/>
      <c r="J37" s="556">
        <v>33250</v>
      </c>
      <c r="K37" s="556"/>
      <c r="L37" s="78">
        <f t="shared" si="0"/>
        <v>5.1749999999999972</v>
      </c>
      <c r="N37" s="207"/>
    </row>
    <row r="38" spans="1:14" ht="20.100000000000001" customHeight="1">
      <c r="A38" s="165"/>
      <c r="B38" s="274" t="s">
        <v>110</v>
      </c>
      <c r="C38" s="556">
        <v>9714</v>
      </c>
      <c r="D38" s="557"/>
      <c r="E38" s="556">
        <v>9016</v>
      </c>
      <c r="F38" s="557"/>
      <c r="G38" s="19">
        <f t="shared" si="1"/>
        <v>-7.186000000000007</v>
      </c>
      <c r="H38" s="556">
        <v>8625</v>
      </c>
      <c r="I38" s="556"/>
      <c r="J38" s="556">
        <v>7688</v>
      </c>
      <c r="K38" s="556"/>
      <c r="L38" s="78">
        <f t="shared" si="0"/>
        <v>-10.86399999999999</v>
      </c>
      <c r="N38" s="206"/>
    </row>
    <row r="39" spans="1:14" ht="20.100000000000001" customHeight="1">
      <c r="A39" s="165"/>
      <c r="B39" s="274" t="s">
        <v>93</v>
      </c>
      <c r="C39" s="556">
        <v>20199</v>
      </c>
      <c r="D39" s="557"/>
      <c r="E39" s="556">
        <v>18570</v>
      </c>
      <c r="F39" s="557"/>
      <c r="G39" s="19">
        <f t="shared" si="1"/>
        <v>-8.0649999999999977</v>
      </c>
      <c r="H39" s="556">
        <v>17957</v>
      </c>
      <c r="I39" s="556"/>
      <c r="J39" s="556">
        <v>15879</v>
      </c>
      <c r="K39" s="556"/>
      <c r="L39" s="78">
        <f t="shared" si="0"/>
        <v>-11.572000000000003</v>
      </c>
      <c r="N39" s="208"/>
    </row>
    <row r="40" spans="1:14" ht="20.100000000000001" customHeight="1">
      <c r="A40" s="165"/>
      <c r="B40" s="274" t="s">
        <v>111</v>
      </c>
      <c r="C40" s="556">
        <v>50418</v>
      </c>
      <c r="D40" s="557"/>
      <c r="E40" s="556">
        <v>43864</v>
      </c>
      <c r="F40" s="557"/>
      <c r="G40" s="19">
        <f t="shared" si="1"/>
        <v>-12.999000000000009</v>
      </c>
      <c r="H40" s="556">
        <v>41214</v>
      </c>
      <c r="I40" s="556"/>
      <c r="J40" s="556">
        <v>41804</v>
      </c>
      <c r="K40" s="556"/>
      <c r="L40" s="78">
        <f t="shared" si="0"/>
        <v>1.4320000000000164</v>
      </c>
    </row>
    <row r="41" spans="1:14" ht="20.100000000000001" customHeight="1">
      <c r="A41" s="165"/>
      <c r="B41" s="92"/>
      <c r="C41" s="22"/>
      <c r="D41" s="22"/>
      <c r="E41" s="22"/>
      <c r="F41" s="22"/>
      <c r="G41" s="19"/>
      <c r="H41" s="23"/>
      <c r="I41" s="23"/>
      <c r="J41" s="23"/>
      <c r="K41" s="23"/>
      <c r="L41" s="78"/>
    </row>
    <row r="42" spans="1:14" s="211" customFormat="1" ht="20.100000000000001" customHeight="1" thickBot="1">
      <c r="A42" s="209"/>
      <c r="B42" s="210" t="s">
        <v>112</v>
      </c>
      <c r="C42" s="559">
        <v>23.9</v>
      </c>
      <c r="D42" s="560"/>
      <c r="E42" s="559">
        <v>25.1</v>
      </c>
      <c r="F42" s="560"/>
      <c r="G42" s="79">
        <f t="shared" si="1"/>
        <v>5.021000000000015</v>
      </c>
      <c r="H42" s="558">
        <v>25.2</v>
      </c>
      <c r="I42" s="558"/>
      <c r="J42" s="558">
        <v>25</v>
      </c>
      <c r="K42" s="558"/>
      <c r="L42" s="80">
        <f t="shared" si="0"/>
        <v>-0.79399999999999693</v>
      </c>
    </row>
    <row r="43" spans="1:14" ht="15" customHeight="1">
      <c r="A43" s="287" t="s">
        <v>408</v>
      </c>
      <c r="B43" s="199"/>
      <c r="C43" s="199"/>
      <c r="D43" s="199"/>
      <c r="E43" s="199"/>
      <c r="F43" s="199"/>
      <c r="G43" s="199"/>
      <c r="L43" s="3" t="s">
        <v>387</v>
      </c>
    </row>
    <row r="47" spans="1:14" ht="20.100000000000001" customHeight="1">
      <c r="F47" s="206"/>
    </row>
  </sheetData>
  <sheetProtection selectLockedCells="1" selectUnlockedCells="1"/>
  <mergeCells count="86">
    <mergeCell ref="J37:K37"/>
    <mergeCell ref="C39:D39"/>
    <mergeCell ref="E39:F39"/>
    <mergeCell ref="H39:I39"/>
    <mergeCell ref="C38:D38"/>
    <mergeCell ref="H37:I37"/>
    <mergeCell ref="E37:F37"/>
    <mergeCell ref="C36:D36"/>
    <mergeCell ref="H36:I36"/>
    <mergeCell ref="E36:F36"/>
    <mergeCell ref="J42:K42"/>
    <mergeCell ref="J39:K39"/>
    <mergeCell ref="H40:I40"/>
    <mergeCell ref="J40:K40"/>
    <mergeCell ref="E38:F38"/>
    <mergeCell ref="H38:I38"/>
    <mergeCell ref="C42:D42"/>
    <mergeCell ref="E42:F42"/>
    <mergeCell ref="C40:D40"/>
    <mergeCell ref="E40:F40"/>
    <mergeCell ref="H42:I42"/>
    <mergeCell ref="J38:K38"/>
    <mergeCell ref="C37:D37"/>
    <mergeCell ref="C31:D31"/>
    <mergeCell ref="C32:D32"/>
    <mergeCell ref="E32:F32"/>
    <mergeCell ref="H32:I32"/>
    <mergeCell ref="J36:K36"/>
    <mergeCell ref="C35:D35"/>
    <mergeCell ref="E34:F34"/>
    <mergeCell ref="C34:D34"/>
    <mergeCell ref="C33:D33"/>
    <mergeCell ref="E33:F33"/>
    <mergeCell ref="J31:K31"/>
    <mergeCell ref="H34:I34"/>
    <mergeCell ref="H35:I35"/>
    <mergeCell ref="E35:F35"/>
    <mergeCell ref="J33:K33"/>
    <mergeCell ref="J32:K32"/>
    <mergeCell ref="H33:I33"/>
    <mergeCell ref="J35:K35"/>
    <mergeCell ref="J34:K34"/>
    <mergeCell ref="E31:F31"/>
    <mergeCell ref="H31:I31"/>
    <mergeCell ref="J28:K28"/>
    <mergeCell ref="C27:D27"/>
    <mergeCell ref="E27:F27"/>
    <mergeCell ref="H27:I27"/>
    <mergeCell ref="J27:K27"/>
    <mergeCell ref="C28:D28"/>
    <mergeCell ref="E28:F28"/>
    <mergeCell ref="H28:I28"/>
    <mergeCell ref="C29:D29"/>
    <mergeCell ref="J29:K29"/>
    <mergeCell ref="J30:K30"/>
    <mergeCell ref="E29:F29"/>
    <mergeCell ref="H29:I29"/>
    <mergeCell ref="C30:D30"/>
    <mergeCell ref="E30:F30"/>
    <mergeCell ref="H30:I30"/>
    <mergeCell ref="H2:L2"/>
    <mergeCell ref="J23:K23"/>
    <mergeCell ref="K3:L3"/>
    <mergeCell ref="E4:E5"/>
    <mergeCell ref="G4:G5"/>
    <mergeCell ref="H23:I23"/>
    <mergeCell ref="J25:K25"/>
    <mergeCell ref="I4:I5"/>
    <mergeCell ref="K4:K5"/>
    <mergeCell ref="I3:J3"/>
    <mergeCell ref="C26:D26"/>
    <mergeCell ref="E26:F26"/>
    <mergeCell ref="H26:I26"/>
    <mergeCell ref="J26:K26"/>
    <mergeCell ref="C25:D25"/>
    <mergeCell ref="E25:F25"/>
    <mergeCell ref="H25:I25"/>
    <mergeCell ref="G3:H3"/>
    <mergeCell ref="A22:B23"/>
    <mergeCell ref="C23:D23"/>
    <mergeCell ref="E23:F23"/>
    <mergeCell ref="C4:C5"/>
    <mergeCell ref="A7:B7"/>
    <mergeCell ref="A3:B5"/>
    <mergeCell ref="C3:D3"/>
    <mergeCell ref="E3:F3"/>
  </mergeCells>
  <phoneticPr fontId="29"/>
  <printOptions horizontalCentered="1"/>
  <pageMargins left="0.59055118110236227" right="0.59055118110236227" top="0.59055118110236227" bottom="0.59055118110236227" header="0.39370078740157483" footer="0.39370078740157483"/>
  <pageSetup paperSize="9" scale="99" firstPageNumber="176" orientation="portrait" useFirstPageNumber="1" verticalDpi="300" r:id="rId1"/>
  <headerFooter scaleWithDoc="0" alignWithMargins="0">
    <oddHeader>&amp;L&amp;"ＭＳ 明朝,標準"&amp;10物価・消費及び金融</oddHeader>
    <oddFooter>&amp;C&amp;"ＭＳ 明朝,標準"&amp;12&amp;A</oddFooter>
  </headerFooter>
</worksheet>
</file>

<file path=xl/worksheets/sheet6.xml><?xml version="1.0" encoding="utf-8"?>
<worksheet xmlns="http://schemas.openxmlformats.org/spreadsheetml/2006/main" xmlns:r="http://schemas.openxmlformats.org/officeDocument/2006/relationships">
  <dimension ref="A1:M51"/>
  <sheetViews>
    <sheetView view="pageBreakPreview" zoomScaleNormal="100" zoomScaleSheetLayoutView="130" workbookViewId="0">
      <pane ySplit="4" topLeftCell="A38" activePane="bottomLeft" state="frozen"/>
      <selection activeCell="F1" sqref="F1"/>
      <selection pane="bottomLeft" activeCell="H11" sqref="H11"/>
    </sheetView>
  </sheetViews>
  <sheetFormatPr defaultRowHeight="18" customHeight="1"/>
  <cols>
    <col min="1" max="1" width="2.625" style="174" customWidth="1"/>
    <col min="2" max="4" width="1.625" style="174" customWidth="1"/>
    <col min="5" max="5" width="18.625" style="174" customWidth="1"/>
    <col min="6" max="11" width="11" style="174" customWidth="1"/>
    <col min="12" max="12" width="10.25" style="174" customWidth="1"/>
    <col min="13" max="13" width="10.375" style="174" customWidth="1"/>
    <col min="14" max="16384" width="9" style="174"/>
  </cols>
  <sheetData>
    <row r="1" spans="1:12" ht="5.0999999999999996" customHeight="1">
      <c r="A1" s="562"/>
      <c r="B1" s="562"/>
      <c r="C1" s="562"/>
      <c r="D1" s="562"/>
      <c r="E1" s="562"/>
      <c r="F1" s="562"/>
      <c r="G1" s="562"/>
      <c r="H1" s="562"/>
      <c r="I1" s="562"/>
      <c r="J1" s="160"/>
      <c r="K1" s="3"/>
      <c r="L1" s="160"/>
    </row>
    <row r="2" spans="1:12" ht="15" customHeight="1">
      <c r="A2" s="562" t="s">
        <v>329</v>
      </c>
      <c r="B2" s="562"/>
      <c r="C2" s="562"/>
      <c r="D2" s="562"/>
      <c r="E2" s="562"/>
      <c r="F2" s="562"/>
      <c r="G2" s="562"/>
      <c r="H2" s="562"/>
      <c r="I2" s="562"/>
      <c r="J2" s="160"/>
      <c r="K2" s="3" t="s">
        <v>113</v>
      </c>
      <c r="L2" s="160"/>
    </row>
    <row r="3" spans="1:12" ht="24.95" customHeight="1">
      <c r="A3" s="497" t="s">
        <v>114</v>
      </c>
      <c r="B3" s="498"/>
      <c r="C3" s="498"/>
      <c r="D3" s="498"/>
      <c r="E3" s="498"/>
      <c r="F3" s="501" t="s">
        <v>115</v>
      </c>
      <c r="G3" s="501"/>
      <c r="H3" s="501"/>
      <c r="I3" s="563" t="s">
        <v>116</v>
      </c>
      <c r="J3" s="563"/>
      <c r="K3" s="502"/>
      <c r="L3" s="291"/>
    </row>
    <row r="4" spans="1:12" ht="24.95" customHeight="1">
      <c r="A4" s="499"/>
      <c r="B4" s="500"/>
      <c r="C4" s="500"/>
      <c r="D4" s="500"/>
      <c r="E4" s="500"/>
      <c r="F4" s="97" t="s">
        <v>255</v>
      </c>
      <c r="G4" s="97" t="s">
        <v>355</v>
      </c>
      <c r="H4" s="298" t="s">
        <v>117</v>
      </c>
      <c r="I4" s="97" t="s">
        <v>255</v>
      </c>
      <c r="J4" s="97" t="s">
        <v>355</v>
      </c>
      <c r="K4" s="84" t="s">
        <v>117</v>
      </c>
      <c r="L4" s="291"/>
    </row>
    <row r="5" spans="1:12" ht="5.25" customHeight="1">
      <c r="A5" s="524"/>
      <c r="B5" s="525"/>
      <c r="C5" s="525"/>
      <c r="D5" s="525"/>
      <c r="E5" s="561"/>
      <c r="F5" s="296"/>
      <c r="G5" s="296"/>
      <c r="H5" s="296"/>
      <c r="I5" s="296"/>
      <c r="J5" s="296"/>
      <c r="K5" s="133"/>
      <c r="L5" s="291"/>
    </row>
    <row r="6" spans="1:12" ht="18" customHeight="1">
      <c r="A6" s="566" t="s">
        <v>118</v>
      </c>
      <c r="B6" s="567"/>
      <c r="C6" s="567"/>
      <c r="D6" s="567"/>
      <c r="E6" s="568"/>
      <c r="F6" s="306">
        <v>85</v>
      </c>
      <c r="G6" s="294">
        <v>83</v>
      </c>
      <c r="H6" s="24">
        <f>H8</f>
        <v>0</v>
      </c>
      <c r="I6" s="306">
        <v>145</v>
      </c>
      <c r="J6" s="294">
        <v>136</v>
      </c>
      <c r="K6" s="136">
        <v>0</v>
      </c>
      <c r="L6" s="291"/>
    </row>
    <row r="7" spans="1:12" ht="18" customHeight="1">
      <c r="A7" s="569" t="s">
        <v>119</v>
      </c>
      <c r="B7" s="570"/>
      <c r="C7" s="570"/>
      <c r="D7" s="570"/>
      <c r="E7" s="571"/>
      <c r="F7" s="305">
        <v>3.76</v>
      </c>
      <c r="G7" s="292">
        <v>3.43</v>
      </c>
      <c r="H7" s="24">
        <v>0</v>
      </c>
      <c r="I7" s="305">
        <v>3.57</v>
      </c>
      <c r="J7" s="292">
        <v>3.53</v>
      </c>
      <c r="K7" s="136">
        <v>0</v>
      </c>
      <c r="L7" s="291"/>
    </row>
    <row r="8" spans="1:12" ht="18" customHeight="1">
      <c r="A8" s="569" t="s">
        <v>120</v>
      </c>
      <c r="B8" s="570"/>
      <c r="C8" s="570"/>
      <c r="D8" s="570"/>
      <c r="E8" s="571"/>
      <c r="F8" s="305">
        <v>1.71</v>
      </c>
      <c r="G8" s="292">
        <v>1.62</v>
      </c>
      <c r="H8" s="24">
        <v>0</v>
      </c>
      <c r="I8" s="305">
        <v>1.66</v>
      </c>
      <c r="J8" s="292">
        <v>1.63</v>
      </c>
      <c r="K8" s="136">
        <v>0</v>
      </c>
      <c r="L8" s="291"/>
    </row>
    <row r="9" spans="1:12" ht="18" customHeight="1">
      <c r="A9" s="569" t="s">
        <v>121</v>
      </c>
      <c r="B9" s="570"/>
      <c r="C9" s="570"/>
      <c r="D9" s="570"/>
      <c r="E9" s="571"/>
      <c r="F9" s="303">
        <v>46.9</v>
      </c>
      <c r="G9" s="290">
        <v>47.8</v>
      </c>
      <c r="H9" s="24">
        <v>0</v>
      </c>
      <c r="I9" s="303">
        <v>44.9</v>
      </c>
      <c r="J9" s="290">
        <v>45.9</v>
      </c>
      <c r="K9" s="136">
        <v>0</v>
      </c>
      <c r="L9" s="291"/>
    </row>
    <row r="10" spans="1:12" ht="18" customHeight="1">
      <c r="A10" s="245"/>
      <c r="B10" s="246"/>
      <c r="C10" s="246"/>
      <c r="D10" s="246"/>
      <c r="E10" s="295"/>
      <c r="F10" s="81"/>
      <c r="G10" s="81"/>
      <c r="H10" s="25"/>
      <c r="I10" s="81"/>
      <c r="J10" s="81"/>
      <c r="K10" s="137"/>
      <c r="L10" s="291"/>
    </row>
    <row r="11" spans="1:12" ht="18" customHeight="1">
      <c r="A11" s="535" t="s">
        <v>301</v>
      </c>
      <c r="B11" s="572"/>
      <c r="C11" s="572"/>
      <c r="D11" s="572"/>
      <c r="E11" s="573"/>
      <c r="F11" s="82">
        <v>793773</v>
      </c>
      <c r="G11" s="82">
        <v>725324</v>
      </c>
      <c r="H11" s="27">
        <f>ROUND(G11/F11,5)*100-100</f>
        <v>-8.6230000000000047</v>
      </c>
      <c r="I11" s="82">
        <v>730283</v>
      </c>
      <c r="J11" s="82">
        <v>689231</v>
      </c>
      <c r="K11" s="138">
        <f>ROUND(J11/I11,5)*100-100</f>
        <v>-5.6209999999999951</v>
      </c>
      <c r="L11" s="212"/>
    </row>
    <row r="12" spans="1:12" ht="18" customHeight="1">
      <c r="A12" s="245"/>
      <c r="B12" s="564" t="s">
        <v>122</v>
      </c>
      <c r="C12" s="564"/>
      <c r="D12" s="564"/>
      <c r="E12" s="565"/>
      <c r="F12" s="83">
        <v>420654</v>
      </c>
      <c r="G12" s="83">
        <v>395756</v>
      </c>
      <c r="H12" s="25">
        <f>ROUND(G12/F12,5)*100-100</f>
        <v>-5.9189999999999969</v>
      </c>
      <c r="I12" s="83">
        <v>387089</v>
      </c>
      <c r="J12" s="83">
        <v>376282</v>
      </c>
      <c r="K12" s="137">
        <f>ROUND(J12/I12,5)*100-100</f>
        <v>-2.7920000000000016</v>
      </c>
      <c r="L12" s="291"/>
    </row>
    <row r="13" spans="1:12" ht="18" customHeight="1">
      <c r="A13" s="245"/>
      <c r="B13" s="246"/>
      <c r="C13" s="564" t="s">
        <v>123</v>
      </c>
      <c r="D13" s="564"/>
      <c r="E13" s="565"/>
      <c r="F13" s="83">
        <v>414397</v>
      </c>
      <c r="G13" s="83">
        <v>390432</v>
      </c>
      <c r="H13" s="25">
        <f>ROUND(G13/F13,5)*100-100</f>
        <v>-5.7830000000000013</v>
      </c>
      <c r="I13" s="83">
        <v>380174</v>
      </c>
      <c r="J13" s="83">
        <v>371101</v>
      </c>
      <c r="K13" s="137">
        <f>ROUND(J13/I13,5)*100-100</f>
        <v>-2.3870000000000005</v>
      </c>
      <c r="L13" s="291"/>
    </row>
    <row r="14" spans="1:12" ht="18" customHeight="1">
      <c r="A14" s="245"/>
      <c r="B14" s="246"/>
      <c r="C14" s="246"/>
      <c r="D14" s="564" t="s">
        <v>124</v>
      </c>
      <c r="E14" s="565"/>
      <c r="F14" s="83">
        <v>381984</v>
      </c>
      <c r="G14" s="83">
        <v>360910</v>
      </c>
      <c r="H14" s="25">
        <f>ROUND(G14/F14,5)*100-100</f>
        <v>-5.5170000000000101</v>
      </c>
      <c r="I14" s="83">
        <v>350722</v>
      </c>
      <c r="J14" s="83">
        <v>347899</v>
      </c>
      <c r="K14" s="137">
        <f>ROUND(J14/I14,5)*100-100</f>
        <v>-0.80500000000000682</v>
      </c>
      <c r="L14" s="291"/>
    </row>
    <row r="15" spans="1:12" ht="18" customHeight="1">
      <c r="A15" s="245"/>
      <c r="B15" s="246"/>
      <c r="C15" s="246"/>
      <c r="D15" s="246"/>
      <c r="E15" s="295" t="s">
        <v>125</v>
      </c>
      <c r="F15" s="83">
        <v>306474</v>
      </c>
      <c r="G15" s="83">
        <v>289624</v>
      </c>
      <c r="H15" s="25">
        <f t="shared" ref="H15:H40" si="0">ROUND(G15/F15,5)*100-100</f>
        <v>-5.4980000000000047</v>
      </c>
      <c r="I15" s="83">
        <v>283220</v>
      </c>
      <c r="J15" s="83">
        <v>280042</v>
      </c>
      <c r="K15" s="137">
        <f t="shared" ref="K15:K40" si="1">ROUND(J15/I15,5)*100-100</f>
        <v>-1.1219999999999999</v>
      </c>
      <c r="L15" s="212"/>
    </row>
    <row r="16" spans="1:12" ht="18" customHeight="1">
      <c r="A16" s="245"/>
      <c r="B16" s="246"/>
      <c r="C16" s="246"/>
      <c r="D16" s="246"/>
      <c r="E16" s="295" t="s">
        <v>126</v>
      </c>
      <c r="F16" s="83">
        <v>63454</v>
      </c>
      <c r="G16" s="83">
        <v>60613</v>
      </c>
      <c r="H16" s="25">
        <f t="shared" si="0"/>
        <v>-4.4770000000000039</v>
      </c>
      <c r="I16" s="83">
        <v>59622</v>
      </c>
      <c r="J16" s="83">
        <v>55920</v>
      </c>
      <c r="K16" s="137">
        <f t="shared" si="1"/>
        <v>-6.2090000000000032</v>
      </c>
      <c r="L16" s="291"/>
    </row>
    <row r="17" spans="1:13" ht="18" customHeight="1">
      <c r="A17" s="245"/>
      <c r="B17" s="246"/>
      <c r="C17" s="246"/>
      <c r="D17" s="246"/>
      <c r="E17" s="295" t="s">
        <v>127</v>
      </c>
      <c r="F17" s="83">
        <v>12057</v>
      </c>
      <c r="G17" s="83">
        <v>10673</v>
      </c>
      <c r="H17" s="25">
        <f t="shared" si="0"/>
        <v>-11.478999999999999</v>
      </c>
      <c r="I17" s="83">
        <v>7879</v>
      </c>
      <c r="J17" s="83">
        <v>11938</v>
      </c>
      <c r="K17" s="137">
        <f t="shared" si="1"/>
        <v>51.516999999999996</v>
      </c>
      <c r="L17" s="291"/>
    </row>
    <row r="18" spans="1:13" ht="18" customHeight="1">
      <c r="A18" s="245"/>
      <c r="B18" s="246"/>
      <c r="C18" s="246"/>
      <c r="D18" s="564" t="s">
        <v>128</v>
      </c>
      <c r="E18" s="565"/>
      <c r="F18" s="83">
        <v>2491</v>
      </c>
      <c r="G18" s="83">
        <v>2231</v>
      </c>
      <c r="H18" s="25">
        <f t="shared" si="0"/>
        <v>-10.438000000000002</v>
      </c>
      <c r="I18" s="83">
        <v>2100</v>
      </c>
      <c r="J18" s="83">
        <v>1865</v>
      </c>
      <c r="K18" s="137">
        <f t="shared" si="1"/>
        <v>-11.189999999999998</v>
      </c>
      <c r="L18" s="291"/>
    </row>
    <row r="19" spans="1:13" ht="18" customHeight="1">
      <c r="A19" s="245"/>
      <c r="B19" s="246"/>
      <c r="C19" s="246"/>
      <c r="D19" s="246"/>
      <c r="E19" s="213" t="s">
        <v>129</v>
      </c>
      <c r="F19" s="83">
        <v>481</v>
      </c>
      <c r="G19" s="83">
        <v>928</v>
      </c>
      <c r="H19" s="25">
        <f t="shared" si="0"/>
        <v>92.931000000000012</v>
      </c>
      <c r="I19" s="83">
        <v>1071</v>
      </c>
      <c r="J19" s="83">
        <v>391</v>
      </c>
      <c r="K19" s="137">
        <f t="shared" si="1"/>
        <v>-63.491999999999997</v>
      </c>
      <c r="L19" s="291"/>
    </row>
    <row r="20" spans="1:13" ht="18" customHeight="1">
      <c r="A20" s="245"/>
      <c r="B20" s="246"/>
      <c r="C20" s="246"/>
      <c r="D20" s="246"/>
      <c r="E20" s="295" t="s">
        <v>130</v>
      </c>
      <c r="F20" s="83">
        <v>29921</v>
      </c>
      <c r="G20" s="83">
        <v>27291</v>
      </c>
      <c r="H20" s="25">
        <f t="shared" si="0"/>
        <v>-8.789999999999992</v>
      </c>
      <c r="I20" s="83">
        <v>27352</v>
      </c>
      <c r="J20" s="83">
        <v>21337</v>
      </c>
      <c r="K20" s="137">
        <f t="shared" si="1"/>
        <v>-21.991</v>
      </c>
      <c r="L20" s="291"/>
    </row>
    <row r="21" spans="1:13" ht="18" customHeight="1">
      <c r="A21" s="245"/>
      <c r="B21" s="246"/>
      <c r="C21" s="564" t="s">
        <v>131</v>
      </c>
      <c r="D21" s="564"/>
      <c r="E21" s="565"/>
      <c r="F21" s="83">
        <v>6257</v>
      </c>
      <c r="G21" s="83">
        <v>5324</v>
      </c>
      <c r="H21" s="25">
        <f t="shared" si="0"/>
        <v>-14.911000000000001</v>
      </c>
      <c r="I21" s="83">
        <v>6915</v>
      </c>
      <c r="J21" s="83">
        <v>5182</v>
      </c>
      <c r="K21" s="137">
        <f t="shared" si="1"/>
        <v>-25.061000000000007</v>
      </c>
      <c r="L21" s="291"/>
    </row>
    <row r="22" spans="1:13" ht="18" customHeight="1">
      <c r="A22" s="245"/>
      <c r="B22" s="564" t="s">
        <v>409</v>
      </c>
      <c r="C22" s="564"/>
      <c r="D22" s="564"/>
      <c r="E22" s="565"/>
      <c r="F22" s="83">
        <v>324075</v>
      </c>
      <c r="G22" s="83">
        <v>290137</v>
      </c>
      <c r="H22" s="25">
        <f t="shared" si="0"/>
        <v>-10.472000000000008</v>
      </c>
      <c r="I22" s="83">
        <v>299189</v>
      </c>
      <c r="J22" s="83">
        <v>274758</v>
      </c>
      <c r="K22" s="137">
        <f t="shared" si="1"/>
        <v>-8.1659999999999968</v>
      </c>
      <c r="L22" s="291"/>
      <c r="M22" s="247"/>
    </row>
    <row r="23" spans="1:13" ht="18" customHeight="1">
      <c r="A23" s="245"/>
      <c r="B23" s="564" t="s">
        <v>132</v>
      </c>
      <c r="C23" s="564"/>
      <c r="D23" s="564"/>
      <c r="E23" s="565"/>
      <c r="F23" s="83">
        <v>49044</v>
      </c>
      <c r="G23" s="83">
        <v>39431</v>
      </c>
      <c r="H23" s="25">
        <f t="shared" si="0"/>
        <v>-19.600999999999999</v>
      </c>
      <c r="I23" s="83">
        <v>44005</v>
      </c>
      <c r="J23" s="83">
        <v>38190</v>
      </c>
      <c r="K23" s="137">
        <f t="shared" si="1"/>
        <v>-13.213999999999999</v>
      </c>
      <c r="L23" s="291"/>
    </row>
    <row r="24" spans="1:13" ht="18" customHeight="1">
      <c r="A24" s="245"/>
      <c r="B24" s="564" t="s">
        <v>133</v>
      </c>
      <c r="C24" s="564"/>
      <c r="D24" s="564"/>
      <c r="E24" s="565"/>
      <c r="F24" s="83">
        <v>325107</v>
      </c>
      <c r="G24" s="83">
        <v>302423</v>
      </c>
      <c r="H24" s="25">
        <f t="shared" si="0"/>
        <v>-6.9770000000000039</v>
      </c>
      <c r="I24" s="83">
        <v>309910</v>
      </c>
      <c r="J24" s="83">
        <v>290697</v>
      </c>
      <c r="K24" s="137">
        <f t="shared" si="1"/>
        <v>-6.2000000000000028</v>
      </c>
      <c r="L24" s="291"/>
    </row>
    <row r="25" spans="1:13" ht="18" customHeight="1">
      <c r="A25" s="245"/>
      <c r="B25" s="246"/>
      <c r="C25" s="564" t="s">
        <v>105</v>
      </c>
      <c r="D25" s="564"/>
      <c r="E25" s="565"/>
      <c r="F25" s="83">
        <v>275327</v>
      </c>
      <c r="G25" s="83">
        <v>256187</v>
      </c>
      <c r="H25" s="25">
        <f t="shared" si="0"/>
        <v>-6.9519999999999982</v>
      </c>
      <c r="I25" s="83">
        <v>253998</v>
      </c>
      <c r="J25" s="83">
        <v>239923</v>
      </c>
      <c r="K25" s="137">
        <f t="shared" si="1"/>
        <v>-5.5409999999999968</v>
      </c>
      <c r="L25" s="291"/>
    </row>
    <row r="26" spans="1:13" ht="18" customHeight="1">
      <c r="A26" s="245"/>
      <c r="B26" s="246"/>
      <c r="C26" s="246"/>
      <c r="D26" s="564" t="s">
        <v>85</v>
      </c>
      <c r="E26" s="565"/>
      <c r="F26" s="83">
        <v>60470</v>
      </c>
      <c r="G26" s="83">
        <v>60209</v>
      </c>
      <c r="H26" s="25">
        <f t="shared" si="0"/>
        <v>-0.43200000000000216</v>
      </c>
      <c r="I26" s="83">
        <v>59244</v>
      </c>
      <c r="J26" s="83">
        <v>55272</v>
      </c>
      <c r="K26" s="137">
        <f t="shared" si="1"/>
        <v>-6.7039999999999935</v>
      </c>
      <c r="L26" s="291"/>
    </row>
    <row r="27" spans="1:13" ht="18" customHeight="1">
      <c r="A27" s="245"/>
      <c r="B27" s="246"/>
      <c r="C27" s="246"/>
      <c r="D27" s="564" t="s">
        <v>86</v>
      </c>
      <c r="E27" s="565"/>
      <c r="F27" s="83">
        <v>29285</v>
      </c>
      <c r="G27" s="83">
        <v>26377</v>
      </c>
      <c r="H27" s="25">
        <f t="shared" si="0"/>
        <v>-9.9300000000000068</v>
      </c>
      <c r="I27" s="83">
        <v>31612</v>
      </c>
      <c r="J27" s="83">
        <v>24163</v>
      </c>
      <c r="K27" s="137">
        <f t="shared" si="1"/>
        <v>-23.563999999999993</v>
      </c>
      <c r="L27" s="291"/>
    </row>
    <row r="28" spans="1:13" ht="18" customHeight="1">
      <c r="A28" s="245"/>
      <c r="B28" s="246"/>
      <c r="C28" s="246"/>
      <c r="D28" s="564" t="s">
        <v>87</v>
      </c>
      <c r="E28" s="565"/>
      <c r="F28" s="83">
        <v>20522</v>
      </c>
      <c r="G28" s="83">
        <v>20226</v>
      </c>
      <c r="H28" s="25">
        <f t="shared" si="0"/>
        <v>-1.4419999999999931</v>
      </c>
      <c r="I28" s="83">
        <v>19357</v>
      </c>
      <c r="J28" s="83">
        <v>19912</v>
      </c>
      <c r="K28" s="137">
        <f t="shared" si="1"/>
        <v>2.8669999999999902</v>
      </c>
      <c r="L28" s="291"/>
    </row>
    <row r="29" spans="1:13" ht="18" customHeight="1">
      <c r="A29" s="245"/>
      <c r="B29" s="246"/>
      <c r="C29" s="246"/>
      <c r="D29" s="564" t="s">
        <v>88</v>
      </c>
      <c r="E29" s="565"/>
      <c r="F29" s="83">
        <v>7451</v>
      </c>
      <c r="G29" s="83">
        <v>8029</v>
      </c>
      <c r="H29" s="25">
        <f t="shared" si="0"/>
        <v>7.7569999999999908</v>
      </c>
      <c r="I29" s="83">
        <v>7742</v>
      </c>
      <c r="J29" s="83">
        <v>7960</v>
      </c>
      <c r="K29" s="137">
        <f t="shared" si="1"/>
        <v>2.8160000000000025</v>
      </c>
      <c r="L29" s="291"/>
    </row>
    <row r="30" spans="1:13" ht="18" customHeight="1">
      <c r="A30" s="245"/>
      <c r="B30" s="246"/>
      <c r="C30" s="246"/>
      <c r="D30" s="564" t="s">
        <v>108</v>
      </c>
      <c r="E30" s="565"/>
      <c r="F30" s="83">
        <v>9309</v>
      </c>
      <c r="G30" s="83">
        <v>7811</v>
      </c>
      <c r="H30" s="25">
        <f t="shared" si="0"/>
        <v>-16.091999999999999</v>
      </c>
      <c r="I30" s="83">
        <v>7673</v>
      </c>
      <c r="J30" s="83">
        <v>7844</v>
      </c>
      <c r="K30" s="137">
        <f t="shared" si="1"/>
        <v>2.228999999999985</v>
      </c>
      <c r="L30" s="291"/>
    </row>
    <row r="31" spans="1:13" ht="18" customHeight="1">
      <c r="A31" s="245"/>
      <c r="B31" s="246"/>
      <c r="C31" s="246"/>
      <c r="D31" s="564" t="s">
        <v>109</v>
      </c>
      <c r="E31" s="565"/>
      <c r="F31" s="83">
        <v>8943</v>
      </c>
      <c r="G31" s="83">
        <v>9885</v>
      </c>
      <c r="H31" s="25">
        <f t="shared" si="0"/>
        <v>10.532999999999987</v>
      </c>
      <c r="I31" s="83">
        <v>10268</v>
      </c>
      <c r="J31" s="83">
        <v>8457</v>
      </c>
      <c r="K31" s="137">
        <f t="shared" si="1"/>
        <v>-17.637</v>
      </c>
      <c r="L31" s="291"/>
    </row>
    <row r="32" spans="1:13" ht="18" customHeight="1">
      <c r="A32" s="245"/>
      <c r="B32" s="246"/>
      <c r="C32" s="246"/>
      <c r="D32" s="564" t="s">
        <v>91</v>
      </c>
      <c r="E32" s="565"/>
      <c r="F32" s="83">
        <v>43575</v>
      </c>
      <c r="G32" s="83">
        <v>41104</v>
      </c>
      <c r="H32" s="25">
        <f t="shared" si="0"/>
        <v>-5.6710000000000065</v>
      </c>
      <c r="I32" s="83">
        <v>38647</v>
      </c>
      <c r="J32" s="83">
        <v>39155</v>
      </c>
      <c r="K32" s="137">
        <f t="shared" si="1"/>
        <v>1.313999999999993</v>
      </c>
      <c r="L32" s="291"/>
    </row>
    <row r="33" spans="1:12" ht="18" customHeight="1">
      <c r="A33" s="245"/>
      <c r="B33" s="246"/>
      <c r="C33" s="246"/>
      <c r="D33" s="564" t="s">
        <v>92</v>
      </c>
      <c r="E33" s="565"/>
      <c r="F33" s="83">
        <v>14422</v>
      </c>
      <c r="G33" s="83">
        <v>11981</v>
      </c>
      <c r="H33" s="25">
        <f t="shared" si="0"/>
        <v>-16.926000000000002</v>
      </c>
      <c r="I33" s="83">
        <v>11770</v>
      </c>
      <c r="J33" s="83">
        <v>12204</v>
      </c>
      <c r="K33" s="137">
        <f t="shared" si="1"/>
        <v>3.6869999999999976</v>
      </c>
      <c r="L33" s="291"/>
    </row>
    <row r="34" spans="1:12" ht="18" customHeight="1">
      <c r="A34" s="245"/>
      <c r="B34" s="246"/>
      <c r="C34" s="246"/>
      <c r="D34" s="564" t="s">
        <v>93</v>
      </c>
      <c r="E34" s="565"/>
      <c r="F34" s="83">
        <v>23558</v>
      </c>
      <c r="G34" s="83">
        <v>20878</v>
      </c>
      <c r="H34" s="25">
        <f t="shared" si="0"/>
        <v>-11.375999999999991</v>
      </c>
      <c r="I34" s="83">
        <v>19764</v>
      </c>
      <c r="J34" s="83">
        <v>17471</v>
      </c>
      <c r="K34" s="137">
        <f t="shared" si="1"/>
        <v>-11.602000000000004</v>
      </c>
      <c r="L34" s="291"/>
    </row>
    <row r="35" spans="1:12" ht="18" customHeight="1">
      <c r="A35" s="245"/>
      <c r="B35" s="246"/>
      <c r="C35" s="246"/>
      <c r="D35" s="564" t="s">
        <v>111</v>
      </c>
      <c r="E35" s="565"/>
      <c r="F35" s="83">
        <v>57791</v>
      </c>
      <c r="G35" s="83">
        <v>49689</v>
      </c>
      <c r="H35" s="25">
        <f t="shared" si="0"/>
        <v>-14.019000000000005</v>
      </c>
      <c r="I35" s="83">
        <v>47921</v>
      </c>
      <c r="J35" s="83">
        <v>47484</v>
      </c>
      <c r="K35" s="137">
        <f t="shared" si="1"/>
        <v>-0.91200000000000614</v>
      </c>
      <c r="L35" s="291"/>
    </row>
    <row r="36" spans="1:12" ht="18" customHeight="1">
      <c r="A36" s="245"/>
      <c r="B36" s="246"/>
      <c r="C36" s="564" t="s">
        <v>134</v>
      </c>
      <c r="D36" s="564"/>
      <c r="E36" s="565"/>
      <c r="F36" s="83">
        <v>49780</v>
      </c>
      <c r="G36" s="83">
        <v>46236</v>
      </c>
      <c r="H36" s="25">
        <f t="shared" si="0"/>
        <v>-7.1189999999999998</v>
      </c>
      <c r="I36" s="83">
        <v>55913</v>
      </c>
      <c r="J36" s="83">
        <v>50774</v>
      </c>
      <c r="K36" s="137">
        <f t="shared" si="1"/>
        <v>-9.1910000000000025</v>
      </c>
      <c r="L36" s="291"/>
    </row>
    <row r="37" spans="1:12" ht="18" customHeight="1">
      <c r="A37" s="245"/>
      <c r="B37" s="564" t="s">
        <v>411</v>
      </c>
      <c r="C37" s="564"/>
      <c r="D37" s="564"/>
      <c r="E37" s="565"/>
      <c r="F37" s="83">
        <v>426912</v>
      </c>
      <c r="G37" s="83">
        <v>388111</v>
      </c>
      <c r="H37" s="25">
        <f t="shared" si="0"/>
        <v>-9.0889999999999986</v>
      </c>
      <c r="I37" s="83">
        <v>381591</v>
      </c>
      <c r="J37" s="83">
        <v>365179</v>
      </c>
      <c r="K37" s="137">
        <f t="shared" si="1"/>
        <v>-4.3010000000000019</v>
      </c>
      <c r="L37" s="291"/>
    </row>
    <row r="38" spans="1:12" ht="18" customHeight="1">
      <c r="A38" s="245"/>
      <c r="B38" s="564" t="s">
        <v>135</v>
      </c>
      <c r="C38" s="564"/>
      <c r="D38" s="564"/>
      <c r="E38" s="565"/>
      <c r="F38" s="83">
        <v>41754</v>
      </c>
      <c r="G38" s="83">
        <v>34790</v>
      </c>
      <c r="H38" s="25">
        <f t="shared" si="0"/>
        <v>-16.679000000000002</v>
      </c>
      <c r="I38" s="83">
        <v>38782</v>
      </c>
      <c r="J38" s="83">
        <v>33355</v>
      </c>
      <c r="K38" s="137">
        <f t="shared" si="1"/>
        <v>-13.994</v>
      </c>
      <c r="L38" s="291"/>
    </row>
    <row r="39" spans="1:12" ht="18" customHeight="1">
      <c r="A39" s="566" t="s">
        <v>136</v>
      </c>
      <c r="B39" s="567"/>
      <c r="C39" s="567"/>
      <c r="D39" s="567"/>
      <c r="E39" s="568"/>
      <c r="F39" s="83">
        <v>370874</v>
      </c>
      <c r="G39" s="83">
        <v>349521</v>
      </c>
      <c r="H39" s="25">
        <f t="shared" si="0"/>
        <v>-5.757000000000005</v>
      </c>
      <c r="I39" s="83">
        <v>331176</v>
      </c>
      <c r="J39" s="83">
        <v>325508</v>
      </c>
      <c r="K39" s="137">
        <f t="shared" si="1"/>
        <v>-1.7109999999999985</v>
      </c>
      <c r="L39" s="291"/>
    </row>
    <row r="40" spans="1:12" ht="18" customHeight="1">
      <c r="A40" s="574" t="s">
        <v>137</v>
      </c>
      <c r="B40" s="575"/>
      <c r="C40" s="575"/>
      <c r="D40" s="575"/>
      <c r="E40" s="576"/>
      <c r="F40" s="303">
        <v>22</v>
      </c>
      <c r="G40" s="290">
        <v>23.5</v>
      </c>
      <c r="H40" s="25">
        <f t="shared" si="0"/>
        <v>6.8179999999999836</v>
      </c>
      <c r="I40" s="303">
        <v>23.3</v>
      </c>
      <c r="J40" s="290">
        <v>23</v>
      </c>
      <c r="K40" s="137">
        <f t="shared" si="1"/>
        <v>-1.2879999999999967</v>
      </c>
      <c r="L40" s="291"/>
    </row>
    <row r="41" spans="1:12" ht="5.25" customHeight="1">
      <c r="A41" s="242"/>
      <c r="B41" s="248"/>
      <c r="C41" s="248"/>
      <c r="D41" s="248"/>
      <c r="E41" s="214"/>
      <c r="F41" s="134"/>
      <c r="G41" s="134"/>
      <c r="H41" s="134"/>
      <c r="I41" s="134"/>
      <c r="J41" s="134"/>
      <c r="K41" s="135"/>
      <c r="L41" s="291"/>
    </row>
    <row r="42" spans="1:12" ht="15" customHeight="1">
      <c r="C42" s="496" t="s">
        <v>35</v>
      </c>
      <c r="D42" s="496"/>
      <c r="E42" s="496"/>
      <c r="F42" s="160"/>
      <c r="G42" s="160"/>
      <c r="H42" s="160"/>
      <c r="I42" s="160"/>
      <c r="J42" s="160"/>
      <c r="K42" s="3" t="s">
        <v>407</v>
      </c>
      <c r="L42" s="160"/>
    </row>
    <row r="43" spans="1:12" ht="15" customHeight="1">
      <c r="D43" s="15" t="s">
        <v>410</v>
      </c>
      <c r="F43" s="160"/>
      <c r="G43" s="160"/>
      <c r="H43" s="160"/>
      <c r="I43" s="160"/>
      <c r="J43" s="160"/>
      <c r="K43" s="160"/>
      <c r="L43" s="160"/>
    </row>
    <row r="44" spans="1:12" ht="15" customHeight="1">
      <c r="D44" s="15" t="s">
        <v>388</v>
      </c>
      <c r="F44" s="160"/>
      <c r="G44" s="160"/>
      <c r="H44" s="160"/>
      <c r="I44" s="160"/>
      <c r="J44" s="160"/>
      <c r="K44" s="160"/>
      <c r="L44" s="160"/>
    </row>
    <row r="45" spans="1:12" ht="15" customHeight="1">
      <c r="D45" s="15" t="s">
        <v>138</v>
      </c>
      <c r="F45" s="160"/>
      <c r="G45" s="160"/>
      <c r="H45" s="160"/>
      <c r="I45" s="160"/>
      <c r="J45" s="160"/>
      <c r="K45" s="160"/>
      <c r="L45" s="160"/>
    </row>
    <row r="46" spans="1:12" ht="15" customHeight="1">
      <c r="D46" s="15" t="s">
        <v>412</v>
      </c>
      <c r="F46" s="160"/>
      <c r="G46" s="160"/>
      <c r="H46" s="160"/>
      <c r="I46" s="160"/>
      <c r="J46" s="160"/>
      <c r="K46" s="160"/>
      <c r="L46" s="160"/>
    </row>
    <row r="47" spans="1:12" ht="15" customHeight="1">
      <c r="D47" s="15" t="s">
        <v>139</v>
      </c>
    </row>
    <row r="51" spans="6:6" ht="18" customHeight="1">
      <c r="F51" s="249"/>
    </row>
  </sheetData>
  <sheetProtection selectLockedCells="1" selectUnlockedCells="1"/>
  <mergeCells count="36">
    <mergeCell ref="A40:E40"/>
    <mergeCell ref="C42:E42"/>
    <mergeCell ref="D35:E35"/>
    <mergeCell ref="C36:E36"/>
    <mergeCell ref="B37:E37"/>
    <mergeCell ref="B38:E38"/>
    <mergeCell ref="D34:E34"/>
    <mergeCell ref="A39:E39"/>
    <mergeCell ref="B24:E24"/>
    <mergeCell ref="C25:E25"/>
    <mergeCell ref="D26:E26"/>
    <mergeCell ref="D27:E27"/>
    <mergeCell ref="D28:E28"/>
    <mergeCell ref="D29:E29"/>
    <mergeCell ref="D30:E30"/>
    <mergeCell ref="D31:E31"/>
    <mergeCell ref="D32:E32"/>
    <mergeCell ref="D33:E33"/>
    <mergeCell ref="B22:E22"/>
    <mergeCell ref="B23:E23"/>
    <mergeCell ref="A6:E6"/>
    <mergeCell ref="A7:E7"/>
    <mergeCell ref="A8:E8"/>
    <mergeCell ref="A9:E9"/>
    <mergeCell ref="A11:E11"/>
    <mergeCell ref="B12:E12"/>
    <mergeCell ref="C13:E13"/>
    <mergeCell ref="D14:E14"/>
    <mergeCell ref="D18:E18"/>
    <mergeCell ref="C21:E21"/>
    <mergeCell ref="A5:E5"/>
    <mergeCell ref="A1:I1"/>
    <mergeCell ref="A2:I2"/>
    <mergeCell ref="A3:E4"/>
    <mergeCell ref="F3:H3"/>
    <mergeCell ref="I3:K3"/>
  </mergeCells>
  <phoneticPr fontId="29"/>
  <printOptions horizontalCentered="1"/>
  <pageMargins left="0.59055118110236227" right="0.59055118110236227" top="0.59055118110236227" bottom="0.59055118110236227" header="0.39370078740157483" footer="0.39370078740157483"/>
  <pageSetup paperSize="9" firstPageNumber="177" orientation="portrait" useFirstPageNumber="1" verticalDpi="300" r:id="rId1"/>
  <headerFooter scaleWithDoc="0" alignWithMargins="0">
    <oddHeader>&amp;R&amp;"ＭＳ 明朝,標準"&amp;10物価・消費及び金融</oddHeader>
    <oddFooter>&amp;C&amp;"ＭＳ 明朝,標準"&amp;12&amp;A</oddFooter>
  </headerFooter>
</worksheet>
</file>

<file path=xl/worksheets/sheet7.xml><?xml version="1.0" encoding="utf-8"?>
<worksheet xmlns="http://schemas.openxmlformats.org/spreadsheetml/2006/main" xmlns:r="http://schemas.openxmlformats.org/officeDocument/2006/relationships">
  <dimension ref="A1:L47"/>
  <sheetViews>
    <sheetView view="pageBreakPreview" zoomScaleNormal="100" zoomScaleSheetLayoutView="130" workbookViewId="0">
      <selection activeCell="F25" sqref="F25"/>
    </sheetView>
  </sheetViews>
  <sheetFormatPr defaultRowHeight="20.100000000000001" customHeight="1"/>
  <cols>
    <col min="1" max="2" width="1.5" style="174" customWidth="1"/>
    <col min="3" max="3" width="15" style="174" customWidth="1"/>
    <col min="4" max="4" width="11.25" style="174" customWidth="1"/>
    <col min="5" max="5" width="12.25" style="174" customWidth="1"/>
    <col min="6" max="6" width="12.625" style="174" customWidth="1"/>
    <col min="7" max="7" width="12.25" style="174" customWidth="1"/>
    <col min="8" max="8" width="11.25" style="28" customWidth="1"/>
    <col min="9" max="9" width="13.25" style="28" customWidth="1"/>
    <col min="10" max="10" width="9" style="174"/>
    <col min="11" max="12" width="11.5" style="174" customWidth="1"/>
    <col min="13" max="16384" width="9" style="174"/>
  </cols>
  <sheetData>
    <row r="1" spans="1:12" ht="5.0999999999999996" customHeight="1">
      <c r="A1" s="15"/>
      <c r="B1" s="15"/>
      <c r="D1" s="160"/>
      <c r="E1" s="160"/>
      <c r="F1" s="160"/>
      <c r="G1" s="160"/>
      <c r="H1" s="15"/>
      <c r="I1" s="3"/>
    </row>
    <row r="2" spans="1:12" ht="15" customHeight="1" thickBot="1">
      <c r="A2" s="15" t="s">
        <v>357</v>
      </c>
      <c r="B2" s="15"/>
      <c r="D2" s="160"/>
      <c r="E2" s="160"/>
      <c r="F2" s="160"/>
      <c r="G2" s="160"/>
      <c r="H2" s="15"/>
      <c r="I2" s="3" t="s">
        <v>140</v>
      </c>
    </row>
    <row r="3" spans="1:12" ht="24.95" customHeight="1" thickBot="1">
      <c r="A3" s="500" t="s">
        <v>259</v>
      </c>
      <c r="B3" s="500"/>
      <c r="C3" s="500"/>
      <c r="D3" s="577" t="s">
        <v>260</v>
      </c>
      <c r="E3" s="577"/>
      <c r="F3" s="509" t="s">
        <v>284</v>
      </c>
      <c r="G3" s="509"/>
      <c r="H3" s="583" t="s">
        <v>356</v>
      </c>
      <c r="I3" s="583"/>
    </row>
    <row r="4" spans="1:12" ht="24.95" customHeight="1">
      <c r="A4" s="500"/>
      <c r="B4" s="500"/>
      <c r="C4" s="500"/>
      <c r="D4" s="347" t="s">
        <v>273</v>
      </c>
      <c r="E4" s="347" t="s">
        <v>261</v>
      </c>
      <c r="F4" s="347" t="s">
        <v>273</v>
      </c>
      <c r="G4" s="336" t="s">
        <v>261</v>
      </c>
      <c r="H4" s="347" t="s">
        <v>273</v>
      </c>
      <c r="I4" s="350" t="s">
        <v>261</v>
      </c>
    </row>
    <row r="5" spans="1:12" ht="5.25" customHeight="1">
      <c r="A5" s="342"/>
      <c r="B5" s="343"/>
      <c r="C5" s="344"/>
      <c r="D5" s="343"/>
      <c r="E5" s="343"/>
      <c r="F5" s="343"/>
      <c r="G5" s="343"/>
      <c r="H5" s="29"/>
      <c r="I5" s="30"/>
      <c r="J5" s="250"/>
    </row>
    <row r="6" spans="1:12" ht="16.5" customHeight="1">
      <c r="A6" s="567" t="s">
        <v>141</v>
      </c>
      <c r="B6" s="564"/>
      <c r="C6" s="565"/>
      <c r="D6" s="345">
        <f t="shared" ref="D6:I6" si="0">SUM(D7:D11)</f>
        <v>37976</v>
      </c>
      <c r="E6" s="345">
        <f>SUM(E7:E11)</f>
        <v>102935423</v>
      </c>
      <c r="F6" s="345">
        <f t="shared" si="0"/>
        <v>39021</v>
      </c>
      <c r="G6" s="339">
        <f t="shared" si="0"/>
        <v>104943023</v>
      </c>
      <c r="H6" s="215">
        <f t="shared" si="0"/>
        <v>39788</v>
      </c>
      <c r="I6" s="216">
        <f t="shared" si="0"/>
        <v>106395055</v>
      </c>
      <c r="J6" s="250"/>
    </row>
    <row r="7" spans="1:12" ht="16.5" customHeight="1">
      <c r="A7" s="183"/>
      <c r="B7" s="250"/>
      <c r="C7" s="337" t="s">
        <v>142</v>
      </c>
      <c r="D7" s="345">
        <v>31931</v>
      </c>
      <c r="E7" s="339">
        <v>86211809</v>
      </c>
      <c r="F7" s="345">
        <v>32642</v>
      </c>
      <c r="G7" s="339">
        <v>87420814</v>
      </c>
      <c r="H7" s="215">
        <v>33383</v>
      </c>
      <c r="I7" s="216">
        <v>88453861</v>
      </c>
      <c r="J7" s="250"/>
    </row>
    <row r="8" spans="1:12" ht="16.5" customHeight="1">
      <c r="A8" s="183"/>
      <c r="B8" s="250"/>
      <c r="C8" s="337" t="s">
        <v>143</v>
      </c>
      <c r="D8" s="345">
        <v>1134</v>
      </c>
      <c r="E8" s="339">
        <v>3474500</v>
      </c>
      <c r="F8" s="345">
        <v>1188</v>
      </c>
      <c r="G8" s="339">
        <v>3819849</v>
      </c>
      <c r="H8" s="215">
        <v>1201</v>
      </c>
      <c r="I8" s="216">
        <v>3724411</v>
      </c>
      <c r="J8" s="250"/>
    </row>
    <row r="9" spans="1:12" ht="16.5" customHeight="1">
      <c r="A9" s="183"/>
      <c r="B9" s="250"/>
      <c r="C9" s="337" t="s">
        <v>144</v>
      </c>
      <c r="D9" s="345">
        <v>7</v>
      </c>
      <c r="E9" s="339">
        <v>12503</v>
      </c>
      <c r="F9" s="345">
        <v>8</v>
      </c>
      <c r="G9" s="339">
        <v>18411</v>
      </c>
      <c r="H9" s="215">
        <v>5</v>
      </c>
      <c r="I9" s="216">
        <v>10662</v>
      </c>
      <c r="J9" s="250"/>
    </row>
    <row r="10" spans="1:12" ht="16.5" customHeight="1">
      <c r="A10" s="183"/>
      <c r="B10" s="250"/>
      <c r="C10" s="337" t="s">
        <v>145</v>
      </c>
      <c r="D10" s="110">
        <v>4644</v>
      </c>
      <c r="E10" s="339">
        <v>12295246</v>
      </c>
      <c r="F10" s="110">
        <v>4916</v>
      </c>
      <c r="G10" s="339">
        <v>12782653</v>
      </c>
      <c r="H10" s="351">
        <v>4880</v>
      </c>
      <c r="I10" s="216">
        <v>12849671</v>
      </c>
      <c r="J10" s="250"/>
    </row>
    <row r="11" spans="1:12" ht="16.5" customHeight="1">
      <c r="A11" s="183"/>
      <c r="B11" s="250"/>
      <c r="C11" s="337" t="s">
        <v>146</v>
      </c>
      <c r="D11" s="110">
        <v>260</v>
      </c>
      <c r="E11" s="339">
        <v>941365</v>
      </c>
      <c r="F11" s="110">
        <v>267</v>
      </c>
      <c r="G11" s="339">
        <v>901296</v>
      </c>
      <c r="H11" s="351">
        <v>319</v>
      </c>
      <c r="I11" s="216">
        <v>1356450</v>
      </c>
      <c r="J11" s="250"/>
      <c r="L11" s="251"/>
    </row>
    <row r="12" spans="1:12" ht="5.25" customHeight="1">
      <c r="A12" s="183"/>
      <c r="B12" s="250"/>
      <c r="C12" s="93"/>
      <c r="D12" s="119"/>
      <c r="E12" s="83"/>
      <c r="F12" s="82"/>
      <c r="G12" s="82"/>
      <c r="H12" s="82"/>
      <c r="I12" s="120"/>
      <c r="J12" s="250"/>
    </row>
    <row r="13" spans="1:12" ht="22.5" customHeight="1">
      <c r="A13" s="578" t="s">
        <v>262</v>
      </c>
      <c r="B13" s="585"/>
      <c r="C13" s="586"/>
      <c r="D13" s="271"/>
      <c r="E13" s="335"/>
      <c r="F13" s="335"/>
      <c r="G13" s="335"/>
      <c r="H13" s="335"/>
      <c r="I13" s="121"/>
    </row>
    <row r="14" spans="1:12" ht="16.5" customHeight="1">
      <c r="A14" s="96"/>
      <c r="B14" s="564" t="s">
        <v>330</v>
      </c>
      <c r="C14" s="565"/>
      <c r="D14" s="122">
        <f t="shared" ref="D14:I14" si="1">SUM(D15:D19)</f>
        <v>100.00348957556119</v>
      </c>
      <c r="E14" s="33">
        <f t="shared" si="1"/>
        <v>100.00235620327091</v>
      </c>
      <c r="F14" s="48">
        <f t="shared" si="1"/>
        <v>100.00400652109514</v>
      </c>
      <c r="G14" s="48">
        <f t="shared" si="1"/>
        <v>100.00351639632733</v>
      </c>
      <c r="H14" s="100">
        <f t="shared" si="1"/>
        <v>100.0024110802561</v>
      </c>
      <c r="I14" s="123">
        <f t="shared" si="1"/>
        <v>100.00203259935074</v>
      </c>
    </row>
    <row r="15" spans="1:12" ht="16.5" customHeight="1">
      <c r="A15" s="183"/>
      <c r="B15" s="250"/>
      <c r="C15" s="337" t="s">
        <v>142</v>
      </c>
      <c r="D15" s="33">
        <f t="shared" ref="D15:I15" si="2">D7/D6*100</f>
        <v>84.082051822203496</v>
      </c>
      <c r="E15" s="33">
        <f t="shared" si="2"/>
        <v>83.753295500616929</v>
      </c>
      <c r="F15" s="48">
        <f t="shared" si="2"/>
        <v>83.652392301581202</v>
      </c>
      <c r="G15" s="48">
        <f t="shared" si="2"/>
        <v>83.303121542439271</v>
      </c>
      <c r="H15" s="100">
        <f t="shared" si="2"/>
        <v>83.902181562280091</v>
      </c>
      <c r="I15" s="123">
        <f t="shared" si="2"/>
        <v>83.13719185539216</v>
      </c>
    </row>
    <row r="16" spans="1:12" ht="16.5" customHeight="1">
      <c r="A16" s="183"/>
      <c r="B16" s="250"/>
      <c r="C16" s="337" t="s">
        <v>143</v>
      </c>
      <c r="D16" s="33">
        <f t="shared" ref="D16:I17" si="3">D8/D6*100</f>
        <v>2.9860964819886244</v>
      </c>
      <c r="E16" s="33">
        <f t="shared" si="3"/>
        <v>3.3754172263905695</v>
      </c>
      <c r="F16" s="48">
        <f t="shared" si="3"/>
        <v>3.0445144921965097</v>
      </c>
      <c r="G16" s="48">
        <f t="shared" si="3"/>
        <v>3.6399265914037944</v>
      </c>
      <c r="H16" s="100">
        <f t="shared" si="3"/>
        <v>3.0184980396099328</v>
      </c>
      <c r="I16" s="123">
        <f t="shared" si="3"/>
        <v>3.5005489681827791</v>
      </c>
    </row>
    <row r="17" spans="1:9" ht="16.5" customHeight="1">
      <c r="A17" s="183"/>
      <c r="B17" s="250"/>
      <c r="C17" s="337" t="s">
        <v>144</v>
      </c>
      <c r="D17" s="33">
        <f t="shared" si="3"/>
        <v>2.1922269894459927E-2</v>
      </c>
      <c r="E17" s="33">
        <f t="shared" si="3"/>
        <v>1.4502653574987621E-2</v>
      </c>
      <c r="F17" s="48">
        <f t="shared" si="3"/>
        <v>2.4508302187365973E-2</v>
      </c>
      <c r="G17" s="48">
        <f t="shared" si="3"/>
        <v>2.1060201978901731E-2</v>
      </c>
      <c r="H17" s="100">
        <f>H9/H7*100</f>
        <v>1.4977683251954588E-2</v>
      </c>
      <c r="I17" s="123">
        <f t="shared" si="3"/>
        <v>1.2053741780700788E-2</v>
      </c>
    </row>
    <row r="18" spans="1:9" ht="16.5" customHeight="1">
      <c r="A18" s="183"/>
      <c r="B18" s="250"/>
      <c r="C18" s="337" t="s">
        <v>147</v>
      </c>
      <c r="D18" s="33">
        <f t="shared" ref="D18:I18" si="4">D10/D6*100</f>
        <v>12.228776069096272</v>
      </c>
      <c r="E18" s="33">
        <f t="shared" si="4"/>
        <v>11.944620852240535</v>
      </c>
      <c r="F18" s="48">
        <f t="shared" si="4"/>
        <v>12.598344481176801</v>
      </c>
      <c r="G18" s="48">
        <f t="shared" si="4"/>
        <v>12.18056487661881</v>
      </c>
      <c r="H18" s="100">
        <f t="shared" si="4"/>
        <v>12.265004523977078</v>
      </c>
      <c r="I18" s="123">
        <f t="shared" si="4"/>
        <v>12.07731975889293</v>
      </c>
    </row>
    <row r="19" spans="1:9" ht="16.5" customHeight="1">
      <c r="A19" s="183"/>
      <c r="B19" s="250"/>
      <c r="C19" s="337" t="s">
        <v>146</v>
      </c>
      <c r="D19" s="33">
        <f t="shared" ref="D19:I19" si="5">D11/D6*100</f>
        <v>0.68464293237834417</v>
      </c>
      <c r="E19" s="33">
        <f t="shared" si="5"/>
        <v>0.9145199704478798</v>
      </c>
      <c r="F19" s="48">
        <f t="shared" si="5"/>
        <v>0.68424694395325592</v>
      </c>
      <c r="G19" s="48">
        <f t="shared" si="5"/>
        <v>0.85884318388655523</v>
      </c>
      <c r="H19" s="100">
        <f t="shared" si="5"/>
        <v>0.80174927113702621</v>
      </c>
      <c r="I19" s="123">
        <f t="shared" si="5"/>
        <v>1.2749182751021653</v>
      </c>
    </row>
    <row r="20" spans="1:9" ht="5.25" customHeight="1">
      <c r="A20" s="183"/>
      <c r="B20" s="250"/>
      <c r="C20" s="92"/>
      <c r="D20" s="124"/>
      <c r="E20" s="48"/>
      <c r="F20" s="48"/>
      <c r="G20" s="48"/>
      <c r="H20" s="100"/>
      <c r="I20" s="123"/>
    </row>
    <row r="21" spans="1:9" ht="22.5" customHeight="1">
      <c r="A21" s="578" t="s">
        <v>148</v>
      </c>
      <c r="B21" s="579"/>
      <c r="C21" s="580"/>
      <c r="D21" s="271"/>
      <c r="E21" s="335"/>
      <c r="F21" s="335"/>
      <c r="G21" s="335"/>
      <c r="H21" s="335"/>
      <c r="I21" s="121"/>
    </row>
    <row r="22" spans="1:9" ht="16.5" customHeight="1">
      <c r="A22" s="96"/>
      <c r="B22" s="564" t="s">
        <v>330</v>
      </c>
      <c r="C22" s="565"/>
      <c r="D22" s="125">
        <v>0.8</v>
      </c>
      <c r="E22" s="125">
        <v>0</v>
      </c>
      <c r="F22" s="125">
        <f>(F6-D6)/D6*100</f>
        <v>2.7517379397514219</v>
      </c>
      <c r="G22" s="125">
        <f t="shared" ref="F22:I27" si="6">(G6-E6)/E6*100</f>
        <v>1.9503490066777109</v>
      </c>
      <c r="H22" s="217">
        <f>(H6-F6)/F6*100</f>
        <v>1.96560826221778</v>
      </c>
      <c r="I22" s="218">
        <f t="shared" si="6"/>
        <v>1.3836384339719277</v>
      </c>
    </row>
    <row r="23" spans="1:9" ht="16.5" customHeight="1">
      <c r="A23" s="183"/>
      <c r="B23" s="250"/>
      <c r="C23" s="337" t="s">
        <v>142</v>
      </c>
      <c r="D23" s="125">
        <v>0.8</v>
      </c>
      <c r="E23" s="125">
        <v>-0.1</v>
      </c>
      <c r="F23" s="125">
        <f t="shared" si="6"/>
        <v>2.2266762707087153</v>
      </c>
      <c r="G23" s="125">
        <f t="shared" si="6"/>
        <v>1.4023658870213476</v>
      </c>
      <c r="H23" s="217">
        <f t="shared" si="6"/>
        <v>2.270081490104773</v>
      </c>
      <c r="I23" s="218">
        <f t="shared" si="6"/>
        <v>1.1816945561728582</v>
      </c>
    </row>
    <row r="24" spans="1:9" ht="16.5" customHeight="1">
      <c r="A24" s="183"/>
      <c r="B24" s="250"/>
      <c r="C24" s="337" t="s">
        <v>143</v>
      </c>
      <c r="D24" s="125">
        <v>-4.5999999999999996</v>
      </c>
      <c r="E24" s="125">
        <v>-1.5</v>
      </c>
      <c r="F24" s="125">
        <f t="shared" si="6"/>
        <v>4.7619047619047619</v>
      </c>
      <c r="G24" s="125">
        <f t="shared" si="6"/>
        <v>9.9395308677507543</v>
      </c>
      <c r="H24" s="217">
        <f t="shared" si="6"/>
        <v>1.0942760942760943</v>
      </c>
      <c r="I24" s="218">
        <f t="shared" si="6"/>
        <v>-2.4984757250875624</v>
      </c>
    </row>
    <row r="25" spans="1:9" ht="16.5" customHeight="1">
      <c r="A25" s="183"/>
      <c r="B25" s="250"/>
      <c r="C25" s="337" t="s">
        <v>144</v>
      </c>
      <c r="D25" s="125">
        <v>0</v>
      </c>
      <c r="E25" s="125">
        <v>-0.4</v>
      </c>
      <c r="F25" s="125">
        <f t="shared" si="6"/>
        <v>14.285714285714285</v>
      </c>
      <c r="G25" s="125">
        <f t="shared" si="6"/>
        <v>47.252659361753182</v>
      </c>
      <c r="H25" s="217">
        <f t="shared" si="6"/>
        <v>-37.5</v>
      </c>
      <c r="I25" s="218">
        <f t="shared" si="6"/>
        <v>-42.088968551409486</v>
      </c>
    </row>
    <row r="26" spans="1:9" ht="16.5" customHeight="1">
      <c r="A26" s="183"/>
      <c r="B26" s="250"/>
      <c r="C26" s="337" t="s">
        <v>145</v>
      </c>
      <c r="D26" s="125">
        <v>1.9</v>
      </c>
      <c r="E26" s="125">
        <v>-1.6</v>
      </c>
      <c r="F26" s="125">
        <f t="shared" si="6"/>
        <v>5.8570198105081825</v>
      </c>
      <c r="G26" s="125">
        <f t="shared" si="6"/>
        <v>3.9641907124103084</v>
      </c>
      <c r="H26" s="217">
        <f t="shared" si="6"/>
        <v>-0.73230268510984542</v>
      </c>
      <c r="I26" s="218">
        <f t="shared" si="6"/>
        <v>0.52428865901311728</v>
      </c>
    </row>
    <row r="27" spans="1:9" ht="16.5" customHeight="1">
      <c r="A27" s="183"/>
      <c r="B27" s="250"/>
      <c r="C27" s="337" t="s">
        <v>146</v>
      </c>
      <c r="D27" s="125">
        <v>22.1</v>
      </c>
      <c r="E27" s="125">
        <v>46.8</v>
      </c>
      <c r="F27" s="125">
        <f t="shared" si="6"/>
        <v>2.6923076923076925</v>
      </c>
      <c r="G27" s="125">
        <f t="shared" si="6"/>
        <v>-4.256478624125605</v>
      </c>
      <c r="H27" s="217">
        <f t="shared" si="6"/>
        <v>19.475655430711612</v>
      </c>
      <c r="I27" s="218">
        <f t="shared" si="6"/>
        <v>50.49994674335624</v>
      </c>
    </row>
    <row r="28" spans="1:9" ht="5.25" customHeight="1" thickBot="1">
      <c r="A28" s="185"/>
      <c r="B28" s="252"/>
      <c r="C28" s="34"/>
      <c r="D28" s="35"/>
      <c r="E28" s="35"/>
      <c r="F28" s="95"/>
      <c r="G28" s="35"/>
      <c r="H28" s="36"/>
      <c r="I28" s="37"/>
    </row>
    <row r="29" spans="1:9" ht="15" customHeight="1">
      <c r="A29" s="584" t="s">
        <v>381</v>
      </c>
      <c r="B29" s="584"/>
      <c r="C29" s="584"/>
      <c r="D29" s="584"/>
      <c r="E29" s="584"/>
      <c r="F29" s="584"/>
      <c r="G29" s="584"/>
      <c r="H29" s="584" t="s">
        <v>274</v>
      </c>
      <c r="I29" s="584"/>
    </row>
    <row r="30" spans="1:9" ht="15" customHeight="1">
      <c r="A30" s="250"/>
      <c r="B30" s="250"/>
      <c r="C30" s="15" t="s">
        <v>378</v>
      </c>
      <c r="D30" s="160"/>
      <c r="E30" s="160"/>
      <c r="F30" s="160"/>
      <c r="G30" s="160"/>
      <c r="H30" s="508" t="s">
        <v>149</v>
      </c>
      <c r="I30" s="508"/>
    </row>
    <row r="31" spans="1:9" ht="15" customHeight="1">
      <c r="A31" s="250"/>
      <c r="B31" s="250"/>
      <c r="C31" s="15" t="s">
        <v>379</v>
      </c>
      <c r="D31" s="160"/>
      <c r="E31" s="160"/>
      <c r="F31" s="160"/>
      <c r="G31" s="160"/>
      <c r="I31" s="3"/>
    </row>
    <row r="32" spans="1:9" ht="15" customHeight="1">
      <c r="A32" s="250"/>
      <c r="B32" s="250"/>
      <c r="C32" s="15" t="s">
        <v>380</v>
      </c>
      <c r="D32" s="160"/>
      <c r="E32" s="160"/>
      <c r="F32" s="160"/>
      <c r="G32" s="160"/>
      <c r="I32" s="3"/>
    </row>
    <row r="33" spans="1:9" ht="15" customHeight="1">
      <c r="A33" s="250"/>
      <c r="B33" s="250"/>
      <c r="C33" s="15"/>
      <c r="D33" s="160"/>
      <c r="E33" s="160"/>
      <c r="F33" s="160"/>
      <c r="G33" s="160"/>
      <c r="I33" s="3"/>
    </row>
    <row r="34" spans="1:9" ht="15" customHeight="1" thickBot="1">
      <c r="A34" s="15" t="s">
        <v>285</v>
      </c>
      <c r="B34" s="15"/>
      <c r="D34" s="160"/>
      <c r="E34" s="160"/>
      <c r="F34" s="160"/>
      <c r="G34" s="160"/>
      <c r="H34" s="15"/>
      <c r="I34" s="3" t="s">
        <v>150</v>
      </c>
    </row>
    <row r="35" spans="1:9" ht="24.95" customHeight="1" thickBot="1">
      <c r="A35" s="497" t="s">
        <v>275</v>
      </c>
      <c r="B35" s="498"/>
      <c r="C35" s="498"/>
      <c r="D35" s="501" t="s">
        <v>276</v>
      </c>
      <c r="E35" s="501" t="s">
        <v>331</v>
      </c>
      <c r="F35" s="581" t="s">
        <v>277</v>
      </c>
      <c r="G35" s="581"/>
      <c r="H35" s="581"/>
      <c r="I35" s="582"/>
    </row>
    <row r="36" spans="1:9" ht="24.95" customHeight="1">
      <c r="A36" s="499"/>
      <c r="B36" s="500"/>
      <c r="C36" s="500"/>
      <c r="D36" s="509"/>
      <c r="E36" s="509"/>
      <c r="F36" s="548" t="s">
        <v>278</v>
      </c>
      <c r="G36" s="548"/>
      <c r="H36" s="336" t="s">
        <v>151</v>
      </c>
      <c r="I36" s="84" t="s">
        <v>152</v>
      </c>
    </row>
    <row r="37" spans="1:9" ht="5.25" customHeight="1">
      <c r="A37" s="338"/>
      <c r="B37" s="340"/>
      <c r="C37" s="340"/>
      <c r="D37" s="38"/>
      <c r="E37" s="340"/>
      <c r="F37" s="343"/>
      <c r="G37" s="253"/>
      <c r="H37" s="340"/>
      <c r="I37" s="85"/>
    </row>
    <row r="38" spans="1:9" ht="16.5" customHeight="1">
      <c r="A38" s="587" t="s">
        <v>358</v>
      </c>
      <c r="B38" s="588"/>
      <c r="C38" s="588"/>
      <c r="D38" s="89">
        <v>40933</v>
      </c>
      <c r="E38" s="339">
        <v>108631</v>
      </c>
      <c r="F38" s="589">
        <v>103288555</v>
      </c>
      <c r="G38" s="589"/>
      <c r="H38" s="83">
        <f t="shared" ref="H38:H42" si="7">F38/D38</f>
        <v>2523.3565827083285</v>
      </c>
      <c r="I38" s="88">
        <f t="shared" ref="I38:I42" si="8">F38/E38</f>
        <v>950.82025388701197</v>
      </c>
    </row>
    <row r="39" spans="1:9" ht="16.5" customHeight="1">
      <c r="A39" s="587">
        <v>20</v>
      </c>
      <c r="B39" s="588"/>
      <c r="C39" s="588"/>
      <c r="D39" s="89">
        <v>41778</v>
      </c>
      <c r="E39" s="341">
        <v>109417</v>
      </c>
      <c r="F39" s="589">
        <v>104442523</v>
      </c>
      <c r="G39" s="589"/>
      <c r="H39" s="341">
        <f t="shared" si="7"/>
        <v>2499.940710421753</v>
      </c>
      <c r="I39" s="88">
        <f t="shared" si="8"/>
        <v>954.53652540281678</v>
      </c>
    </row>
    <row r="40" spans="1:9" ht="16.5" customHeight="1">
      <c r="A40" s="587">
        <v>21</v>
      </c>
      <c r="B40" s="588"/>
      <c r="C40" s="588"/>
      <c r="D40" s="89">
        <v>42504</v>
      </c>
      <c r="E40" s="341">
        <v>110106</v>
      </c>
      <c r="F40" s="589">
        <v>103715577</v>
      </c>
      <c r="G40" s="589"/>
      <c r="H40" s="341">
        <f t="shared" si="7"/>
        <v>2440.13685770751</v>
      </c>
      <c r="I40" s="88">
        <f t="shared" si="8"/>
        <v>941.96117377799578</v>
      </c>
    </row>
    <row r="41" spans="1:9" ht="16.5" customHeight="1">
      <c r="A41" s="587">
        <v>22</v>
      </c>
      <c r="B41" s="588"/>
      <c r="C41" s="588"/>
      <c r="D41" s="89">
        <v>43263</v>
      </c>
      <c r="E41" s="341">
        <v>110989</v>
      </c>
      <c r="F41" s="589">
        <v>102956563</v>
      </c>
      <c r="G41" s="589"/>
      <c r="H41" s="341">
        <f t="shared" si="7"/>
        <v>2379.7832558999607</v>
      </c>
      <c r="I41" s="88">
        <f t="shared" si="8"/>
        <v>927.62853075530006</v>
      </c>
    </row>
    <row r="42" spans="1:9" ht="16.5" customHeight="1">
      <c r="A42" s="587">
        <v>23</v>
      </c>
      <c r="B42" s="590"/>
      <c r="C42" s="591"/>
      <c r="D42" s="89">
        <v>43849</v>
      </c>
      <c r="E42" s="341">
        <v>111595</v>
      </c>
      <c r="F42" s="592">
        <v>102935423</v>
      </c>
      <c r="G42" s="592"/>
      <c r="H42" s="341">
        <f t="shared" si="7"/>
        <v>2347.4976168213643</v>
      </c>
      <c r="I42" s="88">
        <f t="shared" si="8"/>
        <v>922.40174739011604</v>
      </c>
    </row>
    <row r="43" spans="1:9" ht="16.5" customHeight="1">
      <c r="A43" s="587">
        <v>24</v>
      </c>
      <c r="B43" s="590"/>
      <c r="C43" s="591"/>
      <c r="D43" s="89">
        <v>44675</v>
      </c>
      <c r="E43" s="341">
        <v>112277</v>
      </c>
      <c r="F43" s="592">
        <v>104943023</v>
      </c>
      <c r="G43" s="592"/>
      <c r="H43" s="341">
        <f t="shared" ref="H43:H44" si="9">F43/D43</f>
        <v>2349.0324118634585</v>
      </c>
      <c r="I43" s="88">
        <f t="shared" ref="I43:I44" si="10">F43/E43</f>
        <v>934.67961381226792</v>
      </c>
    </row>
    <row r="44" spans="1:9" ht="16.5" customHeight="1">
      <c r="A44" s="594">
        <v>25</v>
      </c>
      <c r="B44" s="595"/>
      <c r="C44" s="595"/>
      <c r="D44" s="352">
        <v>45783</v>
      </c>
      <c r="E44" s="353">
        <v>113745</v>
      </c>
      <c r="F44" s="593">
        <f>I6</f>
        <v>106395055</v>
      </c>
      <c r="G44" s="593"/>
      <c r="H44" s="353">
        <f t="shared" si="9"/>
        <v>2323.8987178647094</v>
      </c>
      <c r="I44" s="354">
        <f t="shared" si="10"/>
        <v>935.3822585608159</v>
      </c>
    </row>
    <row r="45" spans="1:9" ht="5.25" customHeight="1" thickBot="1">
      <c r="A45" s="86"/>
      <c r="B45" s="87"/>
      <c r="C45" s="254"/>
      <c r="D45" s="90"/>
      <c r="E45" s="284"/>
      <c r="F45" s="284"/>
      <c r="G45" s="255"/>
      <c r="H45" s="284"/>
      <c r="I45" s="91"/>
    </row>
    <row r="46" spans="1:9" ht="15" customHeight="1">
      <c r="A46" s="250"/>
      <c r="B46" s="508" t="s">
        <v>153</v>
      </c>
      <c r="C46" s="508"/>
      <c r="D46" s="508"/>
      <c r="E46" s="508"/>
      <c r="F46" s="508"/>
      <c r="H46" s="3"/>
      <c r="I46" s="15" t="s">
        <v>154</v>
      </c>
    </row>
    <row r="47" spans="1:9" ht="15" customHeight="1">
      <c r="A47" s="250"/>
      <c r="B47" s="250"/>
      <c r="H47" s="15"/>
      <c r="I47" s="15"/>
    </row>
  </sheetData>
  <sheetProtection selectLockedCells="1" selectUnlockedCells="1"/>
  <mergeCells count="32">
    <mergeCell ref="A40:C40"/>
    <mergeCell ref="F40:G40"/>
    <mergeCell ref="F36:G36"/>
    <mergeCell ref="F39:G39"/>
    <mergeCell ref="F38:G38"/>
    <mergeCell ref="A39:C39"/>
    <mergeCell ref="A38:C38"/>
    <mergeCell ref="A35:C36"/>
    <mergeCell ref="B46:F46"/>
    <mergeCell ref="A41:C41"/>
    <mergeCell ref="F41:G41"/>
    <mergeCell ref="A42:C42"/>
    <mergeCell ref="F42:G42"/>
    <mergeCell ref="F44:G44"/>
    <mergeCell ref="A44:C44"/>
    <mergeCell ref="A43:C43"/>
    <mergeCell ref="F43:G43"/>
    <mergeCell ref="A3:C4"/>
    <mergeCell ref="D3:E3"/>
    <mergeCell ref="E35:E36"/>
    <mergeCell ref="A21:C21"/>
    <mergeCell ref="F3:G3"/>
    <mergeCell ref="F35:I35"/>
    <mergeCell ref="A6:C6"/>
    <mergeCell ref="H3:I3"/>
    <mergeCell ref="H29:I29"/>
    <mergeCell ref="A13:C13"/>
    <mergeCell ref="B22:C22"/>
    <mergeCell ref="B14:C14"/>
    <mergeCell ref="D35:D36"/>
    <mergeCell ref="H30:I30"/>
    <mergeCell ref="A29:G29"/>
  </mergeCells>
  <phoneticPr fontId="29"/>
  <printOptions horizontalCentered="1"/>
  <pageMargins left="0.59055118110236227" right="0.59055118110236227" top="0.59055118110236227" bottom="0.59055118110236227" header="0.39370078740157483" footer="0.39370078740157483"/>
  <pageSetup paperSize="9" firstPageNumber="178" orientation="portrait" useFirstPageNumber="1" verticalDpi="300" r:id="rId1"/>
  <headerFooter scaleWithDoc="0" alignWithMargins="0">
    <oddHeader>&amp;L&amp;"ＭＳ 明朝,標準"&amp;10物価・消費及び金融</oddHeader>
    <oddFooter>&amp;C&amp;"ＭＳ 明朝,標準"&amp;12&amp;A</oddFooter>
  </headerFooter>
</worksheet>
</file>

<file path=xl/worksheets/sheet8.xml><?xml version="1.0" encoding="utf-8"?>
<worksheet xmlns="http://schemas.openxmlformats.org/spreadsheetml/2006/main" xmlns:r="http://schemas.openxmlformats.org/officeDocument/2006/relationships">
  <dimension ref="A1:N48"/>
  <sheetViews>
    <sheetView view="pageBreakPreview" zoomScaleNormal="100" zoomScaleSheetLayoutView="100" workbookViewId="0">
      <selection activeCell="N41" sqref="N41"/>
    </sheetView>
  </sheetViews>
  <sheetFormatPr defaultRowHeight="18" customHeight="1"/>
  <cols>
    <col min="1" max="1" width="1.75" style="28" customWidth="1"/>
    <col min="2" max="2" width="14.375" style="28" customWidth="1"/>
    <col min="3" max="3" width="0.625" style="28" customWidth="1"/>
    <col min="4" max="4" width="1" style="28" customWidth="1"/>
    <col min="5" max="5" width="10.375" style="28" customWidth="1"/>
    <col min="6" max="6" width="9.875" style="28" customWidth="1"/>
    <col min="7" max="7" width="9.75" style="28" customWidth="1"/>
    <col min="8" max="8" width="10.5" style="28" bestFit="1" customWidth="1"/>
    <col min="9" max="9" width="8.875" style="28" customWidth="1"/>
    <col min="10" max="11" width="9.375" style="28" customWidth="1"/>
    <col min="12" max="12" width="10.125" style="28" customWidth="1"/>
    <col min="13" max="13" width="9" style="28"/>
    <col min="14" max="14" width="9.375" style="28" customWidth="1"/>
    <col min="15" max="16384" width="9" style="28"/>
  </cols>
  <sheetData>
    <row r="1" spans="1:14" ht="5.0999999999999996" customHeight="1">
      <c r="B1" s="15"/>
      <c r="C1" s="15"/>
      <c r="D1" s="15"/>
      <c r="E1" s="15"/>
      <c r="F1" s="15"/>
      <c r="G1" s="15"/>
      <c r="H1" s="15"/>
      <c r="I1" s="15"/>
      <c r="J1" s="15"/>
      <c r="K1" s="15"/>
      <c r="L1" s="3"/>
    </row>
    <row r="2" spans="1:14" ht="15" customHeight="1" thickBot="1">
      <c r="A2" s="221" t="s">
        <v>265</v>
      </c>
      <c r="B2" s="15"/>
      <c r="C2" s="15"/>
      <c r="D2" s="15"/>
      <c r="E2" s="15"/>
      <c r="F2" s="15"/>
      <c r="G2" s="15"/>
      <c r="H2" s="15"/>
      <c r="I2" s="15"/>
      <c r="J2" s="15"/>
      <c r="K2" s="15"/>
      <c r="L2" s="3" t="s">
        <v>155</v>
      </c>
    </row>
    <row r="3" spans="1:14" ht="24.95" customHeight="1">
      <c r="A3" s="599" t="s">
        <v>156</v>
      </c>
      <c r="B3" s="600"/>
      <c r="C3" s="600"/>
      <c r="D3" s="600"/>
      <c r="E3" s="501" t="s">
        <v>157</v>
      </c>
      <c r="F3" s="501"/>
      <c r="G3" s="501"/>
      <c r="H3" s="501" t="s">
        <v>158</v>
      </c>
      <c r="I3" s="501"/>
      <c r="J3" s="563" t="s">
        <v>159</v>
      </c>
      <c r="K3" s="563"/>
      <c r="L3" s="502"/>
    </row>
    <row r="4" spans="1:14" ht="24.95" customHeight="1">
      <c r="A4" s="597" t="s">
        <v>160</v>
      </c>
      <c r="B4" s="598"/>
      <c r="C4" s="598"/>
      <c r="D4" s="598"/>
      <c r="E4" s="361" t="s">
        <v>239</v>
      </c>
      <c r="F4" s="97" t="s">
        <v>256</v>
      </c>
      <c r="G4" s="97" t="s">
        <v>359</v>
      </c>
      <c r="H4" s="97" t="s">
        <v>256</v>
      </c>
      <c r="I4" s="97" t="s">
        <v>359</v>
      </c>
      <c r="J4" s="361" t="s">
        <v>239</v>
      </c>
      <c r="K4" s="361" t="s">
        <v>256</v>
      </c>
      <c r="L4" s="362" t="s">
        <v>359</v>
      </c>
    </row>
    <row r="5" spans="1:14" ht="17.100000000000001" customHeight="1">
      <c r="A5" s="601" t="s">
        <v>279</v>
      </c>
      <c r="B5" s="602"/>
      <c r="C5" s="602"/>
      <c r="D5" s="603"/>
      <c r="E5" s="363">
        <f>SUM(E6:E8)</f>
        <v>284</v>
      </c>
      <c r="F5" s="364">
        <f>SUM(F6:F8)</f>
        <v>268</v>
      </c>
      <c r="G5" s="364">
        <f>SUM(G6:G8)</f>
        <v>299</v>
      </c>
      <c r="H5" s="365">
        <f>(+F5/E5-1)*100</f>
        <v>-5.6338028169014116</v>
      </c>
      <c r="I5" s="365">
        <f>(+G5/F5-1)*100</f>
        <v>11.567164179104484</v>
      </c>
      <c r="J5" s="366">
        <f>+E5/E26*100</f>
        <v>0.1134235130137506</v>
      </c>
      <c r="K5" s="366">
        <f>+F5/F26*100</f>
        <v>0.10492234571912915</v>
      </c>
      <c r="L5" s="367">
        <f>ROUNDDOWN(G5/G26*100,1)</f>
        <v>0.1</v>
      </c>
    </row>
    <row r="6" spans="1:14" ht="17.100000000000001" customHeight="1">
      <c r="A6" s="476"/>
      <c r="B6" s="475" t="s">
        <v>161</v>
      </c>
      <c r="C6" s="98"/>
      <c r="D6" s="477"/>
      <c r="E6" s="368">
        <v>117</v>
      </c>
      <c r="F6" s="369">
        <v>127</v>
      </c>
      <c r="G6" s="369">
        <v>105</v>
      </c>
      <c r="H6" s="370">
        <v>8.5</v>
      </c>
      <c r="I6" s="371">
        <f t="shared" ref="H6:I13" si="0">(+G6/F6-1)*100</f>
        <v>-17.322834645669293</v>
      </c>
      <c r="J6" s="371">
        <v>0</v>
      </c>
      <c r="K6" s="371">
        <v>0</v>
      </c>
      <c r="L6" s="372">
        <v>0</v>
      </c>
    </row>
    <row r="7" spans="1:14" ht="17.100000000000001" customHeight="1">
      <c r="A7" s="476"/>
      <c r="B7" s="475" t="s">
        <v>162</v>
      </c>
      <c r="C7" s="98"/>
      <c r="D7" s="477"/>
      <c r="E7" s="368">
        <v>1</v>
      </c>
      <c r="F7" s="369">
        <v>1</v>
      </c>
      <c r="G7" s="369">
        <v>1</v>
      </c>
      <c r="H7" s="371">
        <v>0</v>
      </c>
      <c r="I7" s="371">
        <v>0</v>
      </c>
      <c r="J7" s="371">
        <v>0</v>
      </c>
      <c r="K7" s="371">
        <v>0</v>
      </c>
      <c r="L7" s="372">
        <v>0</v>
      </c>
    </row>
    <row r="8" spans="1:14" ht="17.100000000000001" customHeight="1">
      <c r="A8" s="476"/>
      <c r="B8" s="475" t="s">
        <v>163</v>
      </c>
      <c r="C8" s="98"/>
      <c r="D8" s="477"/>
      <c r="E8" s="368">
        <v>166</v>
      </c>
      <c r="F8" s="369">
        <v>140</v>
      </c>
      <c r="G8" s="369">
        <v>193</v>
      </c>
      <c r="H8" s="370">
        <v>-15.7</v>
      </c>
      <c r="I8" s="371">
        <f t="shared" si="0"/>
        <v>37.857142857142854</v>
      </c>
      <c r="J8" s="371">
        <v>0.1</v>
      </c>
      <c r="K8" s="371">
        <v>0.1</v>
      </c>
      <c r="L8" s="372">
        <v>0.1</v>
      </c>
    </row>
    <row r="9" spans="1:14" ht="17.100000000000001" customHeight="1">
      <c r="A9" s="535" t="s">
        <v>286</v>
      </c>
      <c r="B9" s="596"/>
      <c r="C9" s="596"/>
      <c r="D9" s="536"/>
      <c r="E9" s="373">
        <f t="shared" ref="E9" si="1">SUM(E10:E12)</f>
        <v>20637</v>
      </c>
      <c r="F9" s="373">
        <f>SUM(F10:F12)</f>
        <v>20940</v>
      </c>
      <c r="G9" s="373">
        <f>SUM(G10:G12)</f>
        <v>21463</v>
      </c>
      <c r="H9" s="365">
        <f t="shared" si="0"/>
        <v>1.4682366623055776</v>
      </c>
      <c r="I9" s="365">
        <f t="shared" si="0"/>
        <v>2.4976122254059208</v>
      </c>
      <c r="J9" s="365">
        <f>+E9/E26*100</f>
        <v>8.2419754861435592</v>
      </c>
      <c r="K9" s="365">
        <f>+F9/F26*100</f>
        <v>8.1980370125319553</v>
      </c>
      <c r="L9" s="374">
        <f>+G9/G26*100</f>
        <v>8.3720803232903229</v>
      </c>
      <c r="N9" s="40"/>
    </row>
    <row r="10" spans="1:14" ht="17.100000000000001" customHeight="1">
      <c r="A10" s="476"/>
      <c r="B10" s="475" t="s">
        <v>164</v>
      </c>
      <c r="C10" s="98"/>
      <c r="D10" s="477"/>
      <c r="E10" s="368">
        <v>171</v>
      </c>
      <c r="F10" s="369">
        <v>146</v>
      </c>
      <c r="G10" s="369">
        <v>123</v>
      </c>
      <c r="H10" s="370">
        <v>-14.6</v>
      </c>
      <c r="I10" s="371">
        <v>-15.8</v>
      </c>
      <c r="J10" s="371">
        <v>0.1</v>
      </c>
      <c r="K10" s="371">
        <v>0.1</v>
      </c>
      <c r="L10" s="372">
        <v>0</v>
      </c>
    </row>
    <row r="11" spans="1:14" ht="17.100000000000001" customHeight="1">
      <c r="A11" s="476"/>
      <c r="B11" s="475" t="s">
        <v>165</v>
      </c>
      <c r="C11" s="98"/>
      <c r="D11" s="477"/>
      <c r="E11" s="375">
        <v>8255</v>
      </c>
      <c r="F11" s="369">
        <v>7464</v>
      </c>
      <c r="G11" s="369">
        <v>8468</v>
      </c>
      <c r="H11" s="370">
        <v>-9.6</v>
      </c>
      <c r="I11" s="371">
        <v>13.5</v>
      </c>
      <c r="J11" s="371">
        <v>3.3</v>
      </c>
      <c r="K11" s="371">
        <v>2.9</v>
      </c>
      <c r="L11" s="372">
        <v>3.3</v>
      </c>
    </row>
    <row r="12" spans="1:14" ht="17.100000000000001" customHeight="1">
      <c r="A12" s="476"/>
      <c r="B12" s="475" t="s">
        <v>166</v>
      </c>
      <c r="C12" s="98"/>
      <c r="D12" s="477"/>
      <c r="E12" s="375">
        <v>12211</v>
      </c>
      <c r="F12" s="369">
        <v>13330</v>
      </c>
      <c r="G12" s="369">
        <v>12872</v>
      </c>
      <c r="H12" s="370">
        <v>9.1999999999999993</v>
      </c>
      <c r="I12" s="371">
        <v>-3.4</v>
      </c>
      <c r="J12" s="371">
        <v>4.9000000000000004</v>
      </c>
      <c r="K12" s="371">
        <v>5.2</v>
      </c>
      <c r="L12" s="376">
        <v>5</v>
      </c>
    </row>
    <row r="13" spans="1:14" ht="17.100000000000001" customHeight="1">
      <c r="A13" s="535" t="s">
        <v>287</v>
      </c>
      <c r="B13" s="596"/>
      <c r="C13" s="596"/>
      <c r="D13" s="536"/>
      <c r="E13" s="377">
        <f t="shared" ref="E13" si="2">SUM(E14:E24)</f>
        <v>229468</v>
      </c>
      <c r="F13" s="373">
        <f>SUM(F14:F24)</f>
        <v>234219</v>
      </c>
      <c r="G13" s="373">
        <f>SUM(G14:G24)</f>
        <v>234602</v>
      </c>
      <c r="H13" s="365">
        <f t="shared" si="0"/>
        <v>2.070441194414907</v>
      </c>
      <c r="I13" s="365">
        <f t="shared" si="0"/>
        <v>0.16352217369213218</v>
      </c>
      <c r="J13" s="365">
        <f>+E13/E26*100</f>
        <v>91.644601000842684</v>
      </c>
      <c r="K13" s="365">
        <f>+F13/F26*100</f>
        <v>91.697040641748913</v>
      </c>
      <c r="L13" s="378">
        <f>+G13/G26*100</f>
        <v>91.511288636470027</v>
      </c>
    </row>
    <row r="14" spans="1:14" ht="17.100000000000001" customHeight="1">
      <c r="A14" s="476"/>
      <c r="B14" s="475" t="s">
        <v>167</v>
      </c>
      <c r="C14" s="98"/>
      <c r="D14" s="477"/>
      <c r="E14" s="375">
        <v>25077</v>
      </c>
      <c r="F14" s="369">
        <v>22855</v>
      </c>
      <c r="G14" s="369">
        <v>20767</v>
      </c>
      <c r="H14" s="370">
        <v>-8.9</v>
      </c>
      <c r="I14" s="371">
        <v>-9.1</v>
      </c>
      <c r="J14" s="371">
        <v>10</v>
      </c>
      <c r="K14" s="371">
        <v>8.9</v>
      </c>
      <c r="L14" s="376">
        <v>8.1</v>
      </c>
    </row>
    <row r="15" spans="1:14" ht="17.100000000000001" customHeight="1">
      <c r="A15" s="476"/>
      <c r="B15" s="475" t="s">
        <v>168</v>
      </c>
      <c r="C15" s="98"/>
      <c r="D15" s="477"/>
      <c r="E15" s="368">
        <v>59240</v>
      </c>
      <c r="F15" s="369">
        <v>64055</v>
      </c>
      <c r="G15" s="369">
        <v>65726</v>
      </c>
      <c r="H15" s="371">
        <v>8.1</v>
      </c>
      <c r="I15" s="371">
        <v>2.6</v>
      </c>
      <c r="J15" s="371">
        <v>23.7</v>
      </c>
      <c r="K15" s="371">
        <v>25.1</v>
      </c>
      <c r="L15" s="376">
        <v>25.6</v>
      </c>
    </row>
    <row r="16" spans="1:14" ht="17.100000000000001" customHeight="1">
      <c r="A16" s="476"/>
      <c r="B16" s="475" t="s">
        <v>169</v>
      </c>
      <c r="C16" s="98"/>
      <c r="D16" s="477"/>
      <c r="E16" s="368">
        <v>7738</v>
      </c>
      <c r="F16" s="369">
        <v>7605</v>
      </c>
      <c r="G16" s="369">
        <v>7183</v>
      </c>
      <c r="H16" s="370">
        <v>-1.7</v>
      </c>
      <c r="I16" s="371">
        <v>-5.5</v>
      </c>
      <c r="J16" s="371">
        <v>3.1</v>
      </c>
      <c r="K16" s="371">
        <v>3</v>
      </c>
      <c r="L16" s="376">
        <v>2.8</v>
      </c>
    </row>
    <row r="17" spans="1:14" ht="17.100000000000001" customHeight="1">
      <c r="A17" s="476"/>
      <c r="B17" s="475" t="s">
        <v>170</v>
      </c>
      <c r="C17" s="98"/>
      <c r="D17" s="477"/>
      <c r="E17" s="375">
        <v>19749</v>
      </c>
      <c r="F17" s="369">
        <v>20165</v>
      </c>
      <c r="G17" s="369">
        <v>20099</v>
      </c>
      <c r="H17" s="371">
        <v>2.1</v>
      </c>
      <c r="I17" s="371">
        <v>-0.3</v>
      </c>
      <c r="J17" s="371">
        <v>7.9</v>
      </c>
      <c r="K17" s="371">
        <v>7.9</v>
      </c>
      <c r="L17" s="376">
        <v>7.8</v>
      </c>
      <c r="N17" s="26"/>
    </row>
    <row r="18" spans="1:14" ht="17.100000000000001" customHeight="1">
      <c r="A18" s="476"/>
      <c r="B18" s="475" t="s">
        <v>288</v>
      </c>
      <c r="C18" s="98"/>
      <c r="D18" s="477"/>
      <c r="E18" s="375">
        <v>10298</v>
      </c>
      <c r="F18" s="369">
        <v>10455</v>
      </c>
      <c r="G18" s="369">
        <v>10605</v>
      </c>
      <c r="H18" s="371">
        <v>1.5</v>
      </c>
      <c r="I18" s="371">
        <v>1.4</v>
      </c>
      <c r="J18" s="371">
        <v>4.0999999999999996</v>
      </c>
      <c r="K18" s="371">
        <v>4.0999999999999996</v>
      </c>
      <c r="L18" s="376">
        <v>4.0999999999999996</v>
      </c>
    </row>
    <row r="19" spans="1:14" ht="17.100000000000001" customHeight="1">
      <c r="A19" s="476"/>
      <c r="B19" s="475" t="s">
        <v>258</v>
      </c>
      <c r="C19" s="98"/>
      <c r="D19" s="477"/>
      <c r="E19" s="375">
        <v>22015</v>
      </c>
      <c r="F19" s="369">
        <v>22221</v>
      </c>
      <c r="G19" s="369">
        <v>22224</v>
      </c>
      <c r="H19" s="371">
        <v>0.9</v>
      </c>
      <c r="I19" s="371">
        <v>0</v>
      </c>
      <c r="J19" s="371">
        <v>8.8000000000000007</v>
      </c>
      <c r="K19" s="371">
        <v>8.6999999999999993</v>
      </c>
      <c r="L19" s="376">
        <v>8.6999999999999993</v>
      </c>
    </row>
    <row r="20" spans="1:14" ht="17.100000000000001" customHeight="1">
      <c r="A20" s="476"/>
      <c r="B20" s="475" t="s">
        <v>171</v>
      </c>
      <c r="C20" s="98"/>
      <c r="D20" s="477"/>
      <c r="E20" s="375">
        <v>59200</v>
      </c>
      <c r="F20" s="369">
        <v>60612</v>
      </c>
      <c r="G20" s="369">
        <v>61224</v>
      </c>
      <c r="H20" s="371">
        <v>2.4</v>
      </c>
      <c r="I20" s="370">
        <v>1</v>
      </c>
      <c r="J20" s="371">
        <v>23.6</v>
      </c>
      <c r="K20" s="371">
        <v>23.7</v>
      </c>
      <c r="L20" s="376">
        <v>23.9</v>
      </c>
    </row>
    <row r="21" spans="1:14" ht="17.100000000000001" customHeight="1">
      <c r="A21" s="476"/>
      <c r="B21" s="628" t="s">
        <v>172</v>
      </c>
      <c r="C21" s="98"/>
      <c r="D21" s="477"/>
      <c r="E21" s="607">
        <v>22618</v>
      </c>
      <c r="F21" s="604">
        <v>22383</v>
      </c>
      <c r="G21" s="604">
        <v>22532</v>
      </c>
      <c r="H21" s="615">
        <v>-1</v>
      </c>
      <c r="I21" s="614">
        <v>0.7</v>
      </c>
      <c r="J21" s="614">
        <v>9</v>
      </c>
      <c r="K21" s="614">
        <v>8.8000000000000007</v>
      </c>
      <c r="L21" s="629">
        <v>8.8000000000000007</v>
      </c>
    </row>
    <row r="22" spans="1:14" ht="17.100000000000001" customHeight="1">
      <c r="A22" s="476"/>
      <c r="B22" s="628"/>
      <c r="C22" s="98"/>
      <c r="D22" s="477"/>
      <c r="E22" s="607"/>
      <c r="F22" s="604"/>
      <c r="G22" s="604"/>
      <c r="H22" s="615"/>
      <c r="I22" s="614"/>
      <c r="J22" s="614"/>
      <c r="K22" s="614"/>
      <c r="L22" s="629"/>
    </row>
    <row r="23" spans="1:14" ht="17.100000000000001" customHeight="1">
      <c r="A23" s="476"/>
      <c r="B23" s="628" t="s">
        <v>173</v>
      </c>
      <c r="C23" s="98"/>
      <c r="D23" s="477"/>
      <c r="E23" s="607">
        <v>3533</v>
      </c>
      <c r="F23" s="604">
        <v>3868</v>
      </c>
      <c r="G23" s="604">
        <v>4242</v>
      </c>
      <c r="H23" s="615">
        <v>9.5</v>
      </c>
      <c r="I23" s="615">
        <v>9.6999999999999993</v>
      </c>
      <c r="J23" s="614">
        <v>1.4</v>
      </c>
      <c r="K23" s="614">
        <v>1.5</v>
      </c>
      <c r="L23" s="629">
        <v>1.7</v>
      </c>
    </row>
    <row r="24" spans="1:14" ht="11.25" customHeight="1">
      <c r="A24" s="476"/>
      <c r="B24" s="628"/>
      <c r="C24" s="98"/>
      <c r="D24" s="477"/>
      <c r="E24" s="607"/>
      <c r="F24" s="604"/>
      <c r="G24" s="604"/>
      <c r="H24" s="615"/>
      <c r="I24" s="615"/>
      <c r="J24" s="614"/>
      <c r="K24" s="614"/>
      <c r="L24" s="629"/>
    </row>
    <row r="25" spans="1:14" ht="12" hidden="1" customHeight="1">
      <c r="A25" s="566" t="s">
        <v>289</v>
      </c>
      <c r="B25" s="564"/>
      <c r="C25" s="564"/>
      <c r="D25" s="565"/>
      <c r="E25" s="379"/>
      <c r="F25" s="380"/>
      <c r="G25" s="380"/>
      <c r="H25" s="381"/>
      <c r="I25" s="381"/>
      <c r="J25" s="382"/>
      <c r="K25" s="382"/>
      <c r="L25" s="383"/>
    </row>
    <row r="26" spans="1:14" ht="12.75" thickBot="1">
      <c r="A26" s="608" t="s">
        <v>252</v>
      </c>
      <c r="B26" s="609"/>
      <c r="C26" s="609"/>
      <c r="D26" s="610"/>
      <c r="E26" s="384">
        <f>+E5+E9+E13-E25</f>
        <v>250389</v>
      </c>
      <c r="F26" s="384">
        <f>+F5+F9+F13-F25</f>
        <v>255427</v>
      </c>
      <c r="G26" s="384">
        <f>+G5+G9+G13-G25</f>
        <v>256364</v>
      </c>
      <c r="H26" s="385">
        <v>2</v>
      </c>
      <c r="I26" s="385">
        <v>0.4</v>
      </c>
      <c r="J26" s="385">
        <v>100</v>
      </c>
      <c r="K26" s="385">
        <v>100</v>
      </c>
      <c r="L26" s="386">
        <v>100</v>
      </c>
    </row>
    <row r="27" spans="1:14" ht="15" customHeight="1">
      <c r="E27" s="41"/>
      <c r="F27" s="41"/>
      <c r="G27" s="15"/>
      <c r="H27" s="219"/>
      <c r="I27" s="219"/>
      <c r="J27" s="219"/>
      <c r="K27" s="219"/>
      <c r="L27" s="220" t="s">
        <v>360</v>
      </c>
    </row>
    <row r="28" spans="1:14" ht="15" customHeight="1">
      <c r="B28" s="15"/>
      <c r="C28" s="15"/>
      <c r="D28" s="15"/>
      <c r="E28" s="41"/>
      <c r="F28" s="41"/>
      <c r="G28" s="236"/>
      <c r="H28" s="219"/>
      <c r="I28" s="219"/>
      <c r="J28" s="219"/>
      <c r="K28" s="219"/>
      <c r="L28" s="219"/>
    </row>
    <row r="29" spans="1:14" ht="15" customHeight="1" thickBot="1">
      <c r="A29" s="28" t="s">
        <v>290</v>
      </c>
      <c r="B29" s="15"/>
      <c r="C29" s="15"/>
      <c r="D29" s="15"/>
      <c r="E29" s="41"/>
      <c r="F29" s="41"/>
      <c r="G29" s="15"/>
      <c r="H29" s="219"/>
      <c r="I29" s="219"/>
      <c r="J29" s="219"/>
      <c r="K29" s="219"/>
      <c r="L29" s="220" t="s">
        <v>155</v>
      </c>
    </row>
    <row r="30" spans="1:14" ht="24.95" customHeight="1">
      <c r="A30" s="605" t="s">
        <v>174</v>
      </c>
      <c r="B30" s="605"/>
      <c r="C30" s="605"/>
      <c r="D30" s="605"/>
      <c r="E30" s="622" t="s">
        <v>175</v>
      </c>
      <c r="F30" s="622"/>
      <c r="G30" s="622"/>
      <c r="H30" s="621" t="s">
        <v>158</v>
      </c>
      <c r="I30" s="621"/>
      <c r="J30" s="620" t="s">
        <v>176</v>
      </c>
      <c r="K30" s="620"/>
      <c r="L30" s="620"/>
    </row>
    <row r="31" spans="1:14" ht="24.95" customHeight="1">
      <c r="A31" s="598" t="s">
        <v>177</v>
      </c>
      <c r="B31" s="598"/>
      <c r="C31" s="598"/>
      <c r="D31" s="598"/>
      <c r="E31" s="387" t="s">
        <v>373</v>
      </c>
      <c r="F31" s="387" t="s">
        <v>374</v>
      </c>
      <c r="G31" s="349" t="s">
        <v>363</v>
      </c>
      <c r="H31" s="388" t="s">
        <v>362</v>
      </c>
      <c r="I31" s="388" t="s">
        <v>363</v>
      </c>
      <c r="J31" s="389" t="s">
        <v>257</v>
      </c>
      <c r="K31" s="421" t="s">
        <v>291</v>
      </c>
      <c r="L31" s="390" t="s">
        <v>363</v>
      </c>
    </row>
    <row r="32" spans="1:14" ht="17.100000000000001" customHeight="1">
      <c r="A32" s="611" t="s">
        <v>253</v>
      </c>
      <c r="B32" s="612"/>
      <c r="C32" s="612"/>
      <c r="D32" s="613"/>
      <c r="E32" s="391">
        <v>167001</v>
      </c>
      <c r="F32" s="392">
        <v>165065</v>
      </c>
      <c r="G32" s="392">
        <v>165253</v>
      </c>
      <c r="H32" s="393">
        <v>-1.2</v>
      </c>
      <c r="I32" s="393">
        <v>0.1</v>
      </c>
      <c r="J32" s="394">
        <v>67.3</v>
      </c>
      <c r="K32" s="394">
        <v>65.900000000000006</v>
      </c>
      <c r="L32" s="395">
        <v>66.5</v>
      </c>
    </row>
    <row r="33" spans="1:13" ht="17.100000000000001" customHeight="1">
      <c r="A33" s="567" t="s">
        <v>292</v>
      </c>
      <c r="B33" s="564"/>
      <c r="C33" s="564"/>
      <c r="D33" s="606"/>
      <c r="E33" s="396">
        <v>16748</v>
      </c>
      <c r="F33" s="397">
        <v>16668</v>
      </c>
      <c r="G33" s="397">
        <v>16873</v>
      </c>
      <c r="H33" s="371">
        <v>-0.5</v>
      </c>
      <c r="I33" s="371">
        <v>1.2</v>
      </c>
      <c r="J33" s="398">
        <v>6.8</v>
      </c>
      <c r="K33" s="398">
        <v>6.7</v>
      </c>
      <c r="L33" s="399">
        <v>6.8</v>
      </c>
    </row>
    <row r="34" spans="1:13" ht="17.100000000000001" customHeight="1">
      <c r="A34" s="567" t="s">
        <v>293</v>
      </c>
      <c r="B34" s="564"/>
      <c r="C34" s="564"/>
      <c r="D34" s="606"/>
      <c r="E34" s="396">
        <v>64245</v>
      </c>
      <c r="F34" s="397">
        <v>68827</v>
      </c>
      <c r="G34" s="397">
        <v>66332</v>
      </c>
      <c r="H34" s="371">
        <v>7.1</v>
      </c>
      <c r="I34" s="371">
        <v>-3.6</v>
      </c>
      <c r="J34" s="398">
        <v>25.9</v>
      </c>
      <c r="K34" s="398">
        <v>27.5</v>
      </c>
      <c r="L34" s="399">
        <v>26.7</v>
      </c>
    </row>
    <row r="35" spans="1:13" ht="17.100000000000001" customHeight="1">
      <c r="A35" s="99"/>
      <c r="B35" s="564" t="s">
        <v>294</v>
      </c>
      <c r="C35" s="564"/>
      <c r="D35" s="606"/>
      <c r="E35" s="400">
        <v>40591</v>
      </c>
      <c r="F35" s="401">
        <v>46201</v>
      </c>
      <c r="G35" s="401">
        <v>43822</v>
      </c>
      <c r="H35" s="402">
        <v>13.8</v>
      </c>
      <c r="I35" s="403">
        <v>-5.0999999999999996</v>
      </c>
      <c r="J35" s="404">
        <v>16.399999999999999</v>
      </c>
      <c r="K35" s="404">
        <v>18.399999999999999</v>
      </c>
      <c r="L35" s="405">
        <v>17.600000000000001</v>
      </c>
    </row>
    <row r="36" spans="1:13" ht="17.100000000000001" customHeight="1">
      <c r="A36" s="99"/>
      <c r="B36" s="564" t="s">
        <v>295</v>
      </c>
      <c r="C36" s="564"/>
      <c r="D36" s="606"/>
      <c r="E36" s="400">
        <v>4582</v>
      </c>
      <c r="F36" s="401">
        <v>2740</v>
      </c>
      <c r="G36" s="401">
        <v>3460</v>
      </c>
      <c r="H36" s="406">
        <v>-40.200000000000003</v>
      </c>
      <c r="I36" s="406">
        <v>26.3</v>
      </c>
      <c r="J36" s="404">
        <v>1.8</v>
      </c>
      <c r="K36" s="404">
        <v>1.1000000000000001</v>
      </c>
      <c r="L36" s="405">
        <v>1.4</v>
      </c>
    </row>
    <row r="37" spans="1:13" ht="17.100000000000001" customHeight="1">
      <c r="A37" s="99"/>
      <c r="B37" s="564" t="s">
        <v>296</v>
      </c>
      <c r="C37" s="564"/>
      <c r="D37" s="606"/>
      <c r="E37" s="400">
        <v>19072</v>
      </c>
      <c r="F37" s="401">
        <v>19886</v>
      </c>
      <c r="G37" s="401">
        <v>19050</v>
      </c>
      <c r="H37" s="406">
        <v>4.3</v>
      </c>
      <c r="I37" s="403">
        <v>-4.2</v>
      </c>
      <c r="J37" s="404">
        <v>7.7</v>
      </c>
      <c r="K37" s="404">
        <v>7.9</v>
      </c>
      <c r="L37" s="405">
        <v>7.7</v>
      </c>
    </row>
    <row r="38" spans="1:13" ht="17.100000000000001" customHeight="1" thickBot="1">
      <c r="A38" s="624" t="s">
        <v>297</v>
      </c>
      <c r="B38" s="625"/>
      <c r="C38" s="625"/>
      <c r="D38" s="626"/>
      <c r="E38" s="407">
        <f t="shared" ref="E38:G38" si="3">SUM(E32:E34)</f>
        <v>247994</v>
      </c>
      <c r="F38" s="408">
        <f t="shared" si="3"/>
        <v>250560</v>
      </c>
      <c r="G38" s="408">
        <f t="shared" si="3"/>
        <v>248458</v>
      </c>
      <c r="H38" s="409">
        <v>1</v>
      </c>
      <c r="I38" s="409">
        <v>-0.8</v>
      </c>
      <c r="J38" s="410">
        <v>100</v>
      </c>
      <c r="K38" s="410">
        <v>100</v>
      </c>
      <c r="L38" s="411">
        <v>100</v>
      </c>
    </row>
    <row r="39" spans="1:13" ht="15" customHeight="1">
      <c r="E39" s="15"/>
      <c r="F39" s="15"/>
      <c r="G39" s="15"/>
      <c r="H39" s="15"/>
      <c r="I39" s="15"/>
      <c r="J39" s="42"/>
      <c r="K39" s="15"/>
      <c r="L39" s="3" t="s">
        <v>375</v>
      </c>
    </row>
    <row r="40" spans="1:13" ht="15" customHeight="1">
      <c r="B40" s="15"/>
      <c r="C40" s="15"/>
      <c r="D40" s="15"/>
      <c r="E40" s="15"/>
      <c r="F40" s="15"/>
      <c r="G40" s="15"/>
      <c r="H40" s="15"/>
      <c r="I40" s="15"/>
      <c r="J40" s="42"/>
      <c r="K40" s="15"/>
      <c r="L40" s="15"/>
    </row>
    <row r="41" spans="1:13" ht="15" customHeight="1" thickBot="1">
      <c r="A41" s="221" t="s">
        <v>298</v>
      </c>
      <c r="B41" s="15"/>
      <c r="C41" s="15"/>
      <c r="D41" s="15"/>
      <c r="E41" s="15"/>
      <c r="F41" s="15"/>
      <c r="G41" s="15"/>
      <c r="H41" s="15"/>
      <c r="I41" s="15"/>
      <c r="J41" s="42"/>
      <c r="K41" s="15"/>
      <c r="L41" s="3" t="s">
        <v>178</v>
      </c>
    </row>
    <row r="42" spans="1:13" ht="24.95" customHeight="1">
      <c r="A42" s="623" t="s">
        <v>179</v>
      </c>
      <c r="B42" s="623"/>
      <c r="C42" s="623"/>
      <c r="D42" s="623"/>
      <c r="E42" s="623"/>
      <c r="F42" s="623"/>
      <c r="G42" s="43"/>
      <c r="H42" s="44" t="s">
        <v>175</v>
      </c>
      <c r="I42" s="45"/>
      <c r="J42" s="630" t="s">
        <v>180</v>
      </c>
      <c r="K42" s="630"/>
      <c r="L42" s="630"/>
    </row>
    <row r="43" spans="1:13" ht="24.95" customHeight="1">
      <c r="A43" s="631" t="s">
        <v>181</v>
      </c>
      <c r="B43" s="631"/>
      <c r="C43" s="631"/>
      <c r="D43" s="631"/>
      <c r="E43" s="631"/>
      <c r="F43" s="631"/>
      <c r="G43" s="412" t="s">
        <v>257</v>
      </c>
      <c r="H43" s="413" t="s">
        <v>291</v>
      </c>
      <c r="I43" s="414" t="s">
        <v>363</v>
      </c>
      <c r="J43" s="415" t="s">
        <v>361</v>
      </c>
      <c r="K43" s="348" t="s">
        <v>362</v>
      </c>
      <c r="L43" s="416" t="s">
        <v>363</v>
      </c>
    </row>
    <row r="44" spans="1:13" ht="17.100000000000001" customHeight="1">
      <c r="A44" s="611" t="s">
        <v>182</v>
      </c>
      <c r="B44" s="612"/>
      <c r="C44" s="612"/>
      <c r="D44" s="612"/>
      <c r="E44" s="612"/>
      <c r="F44" s="619"/>
      <c r="G44" s="417">
        <v>2263</v>
      </c>
      <c r="H44" s="417">
        <v>2271</v>
      </c>
      <c r="I44" s="417">
        <v>2238</v>
      </c>
      <c r="J44" s="116">
        <v>1.1000000000000001</v>
      </c>
      <c r="K44" s="116">
        <v>0.4</v>
      </c>
      <c r="L44" s="418">
        <v>-1.5</v>
      </c>
    </row>
    <row r="45" spans="1:13" ht="17.100000000000001" customHeight="1">
      <c r="A45" s="567" t="s">
        <v>183</v>
      </c>
      <c r="B45" s="564"/>
      <c r="C45" s="564"/>
      <c r="D45" s="564"/>
      <c r="E45" s="564"/>
      <c r="F45" s="565"/>
      <c r="G45" s="417">
        <v>2021</v>
      </c>
      <c r="H45" s="417">
        <v>2042</v>
      </c>
      <c r="I45" s="417">
        <v>2018</v>
      </c>
      <c r="J45" s="116">
        <v>1.3</v>
      </c>
      <c r="K45" s="116">
        <v>1</v>
      </c>
      <c r="L45" s="419">
        <v>-1.2</v>
      </c>
      <c r="M45" s="243" t="s">
        <v>377</v>
      </c>
    </row>
    <row r="46" spans="1:13" ht="17.100000000000001" customHeight="1" thickBot="1">
      <c r="A46" s="616" t="s">
        <v>184</v>
      </c>
      <c r="B46" s="617"/>
      <c r="C46" s="617"/>
      <c r="D46" s="617"/>
      <c r="E46" s="617"/>
      <c r="F46" s="618"/>
      <c r="G46" s="420">
        <f>+G44/G45*100</f>
        <v>111.9742701632855</v>
      </c>
      <c r="H46" s="420">
        <f t="shared" ref="H46" si="4">+H44/H45*100</f>
        <v>111.21449559255632</v>
      </c>
      <c r="I46" s="420">
        <f t="shared" ref="I46" si="5">+I44/I45*100</f>
        <v>110.90188305252727</v>
      </c>
      <c r="J46" s="238">
        <f>G46/M46*100-100</f>
        <v>-0.2011852377134602</v>
      </c>
      <c r="K46" s="238">
        <f>+H46/G46*100-100</f>
        <v>-0.67852603068655526</v>
      </c>
      <c r="L46" s="315">
        <f>+I46/H46*100-100</f>
        <v>-0.28108974317011359</v>
      </c>
      <c r="M46" s="288">
        <v>112.2</v>
      </c>
    </row>
    <row r="47" spans="1:13" ht="15" customHeight="1">
      <c r="A47" s="584" t="s">
        <v>383</v>
      </c>
      <c r="B47" s="584"/>
      <c r="C47" s="584"/>
      <c r="D47" s="584"/>
      <c r="E47" s="584"/>
      <c r="F47" s="584"/>
      <c r="G47" s="584"/>
      <c r="H47" s="584"/>
      <c r="I47" s="627" t="s">
        <v>384</v>
      </c>
      <c r="J47" s="627"/>
      <c r="K47" s="627"/>
      <c r="L47" s="627"/>
    </row>
    <row r="48" spans="1:13" ht="15" customHeight="1">
      <c r="B48" s="15" t="s">
        <v>382</v>
      </c>
      <c r="C48" s="15"/>
      <c r="D48" s="15"/>
      <c r="E48" s="15"/>
      <c r="F48" s="15"/>
      <c r="G48" s="15"/>
      <c r="H48" s="15"/>
      <c r="L48" s="3" t="s">
        <v>376</v>
      </c>
    </row>
  </sheetData>
  <sheetProtection selectLockedCells="1" selectUnlockedCells="1"/>
  <mergeCells count="48">
    <mergeCell ref="A47:H47"/>
    <mergeCell ref="I47:L47"/>
    <mergeCell ref="H23:H24"/>
    <mergeCell ref="B21:B22"/>
    <mergeCell ref="G23:G24"/>
    <mergeCell ref="F21:F22"/>
    <mergeCell ref="B23:B24"/>
    <mergeCell ref="L21:L22"/>
    <mergeCell ref="K21:K22"/>
    <mergeCell ref="J21:J22"/>
    <mergeCell ref="G21:G22"/>
    <mergeCell ref="I21:I22"/>
    <mergeCell ref="H21:H22"/>
    <mergeCell ref="L23:L24"/>
    <mergeCell ref="J42:L42"/>
    <mergeCell ref="A43:F43"/>
    <mergeCell ref="J23:J24"/>
    <mergeCell ref="K23:K24"/>
    <mergeCell ref="I23:I24"/>
    <mergeCell ref="A25:D25"/>
    <mergeCell ref="A46:F46"/>
    <mergeCell ref="A45:F45"/>
    <mergeCell ref="A44:F44"/>
    <mergeCell ref="J30:L30"/>
    <mergeCell ref="H30:I30"/>
    <mergeCell ref="E30:G30"/>
    <mergeCell ref="A42:F42"/>
    <mergeCell ref="B35:D35"/>
    <mergeCell ref="A38:D38"/>
    <mergeCell ref="B37:D37"/>
    <mergeCell ref="A13:D13"/>
    <mergeCell ref="F23:F24"/>
    <mergeCell ref="A31:D31"/>
    <mergeCell ref="A30:D30"/>
    <mergeCell ref="B36:D36"/>
    <mergeCell ref="A33:D33"/>
    <mergeCell ref="A34:D34"/>
    <mergeCell ref="E21:E22"/>
    <mergeCell ref="E23:E24"/>
    <mergeCell ref="A26:D26"/>
    <mergeCell ref="A32:D32"/>
    <mergeCell ref="A9:D9"/>
    <mergeCell ref="H3:I3"/>
    <mergeCell ref="J3:L3"/>
    <mergeCell ref="A4:D4"/>
    <mergeCell ref="A3:D3"/>
    <mergeCell ref="E3:G3"/>
    <mergeCell ref="A5:D5"/>
  </mergeCells>
  <phoneticPr fontId="29"/>
  <printOptions horizontalCentered="1"/>
  <pageMargins left="0.59055118110236227" right="0.59055118110236227" top="0.59055118110236227" bottom="0.59055118110236227" header="0.39370078740157483" footer="0.39370078740157483"/>
  <pageSetup paperSize="9" scale="95" firstPageNumber="179" orientation="portrait" useFirstPageNumber="1" verticalDpi="300" r:id="rId1"/>
  <headerFooter scaleWithDoc="0" alignWithMargins="0">
    <oddHeader>&amp;R&amp;"ＭＳ 明朝,標準"&amp;10物価・消費及び金融</oddHeader>
    <oddFooter>&amp;C&amp;"ＭＳ 明朝,標準"&amp;12&amp;A</oddFooter>
  </headerFooter>
  <drawing r:id="rId2"/>
  <legacyDrawing r:id="rId3"/>
</worksheet>
</file>

<file path=xl/worksheets/sheet9.xml><?xml version="1.0" encoding="utf-8"?>
<worksheet xmlns="http://schemas.openxmlformats.org/spreadsheetml/2006/main" xmlns:r="http://schemas.openxmlformats.org/officeDocument/2006/relationships">
  <dimension ref="A1:N46"/>
  <sheetViews>
    <sheetView view="pageBreakPreview" topLeftCell="A25" zoomScaleNormal="100" zoomScaleSheetLayoutView="100" workbookViewId="0">
      <selection activeCell="J11" sqref="J11"/>
    </sheetView>
  </sheetViews>
  <sheetFormatPr defaultRowHeight="18.95" customHeight="1"/>
  <cols>
    <col min="1" max="1" width="8.625" style="28" customWidth="1"/>
    <col min="2" max="2" width="6.125" style="28" customWidth="1"/>
    <col min="3" max="3" width="6.625" style="28" customWidth="1"/>
    <col min="4" max="4" width="11.625" style="28" customWidth="1"/>
    <col min="5" max="6" width="6.625" style="28" customWidth="1"/>
    <col min="7" max="8" width="7.625" style="28" customWidth="1"/>
    <col min="9" max="9" width="6.625" style="28" customWidth="1"/>
    <col min="10" max="10" width="7.625" style="28" customWidth="1"/>
    <col min="11" max="12" width="7" style="28" customWidth="1"/>
    <col min="13" max="16384" width="9" style="28"/>
  </cols>
  <sheetData>
    <row r="1" spans="1:14" ht="5.0999999999999996" customHeight="1">
      <c r="A1" s="15"/>
      <c r="B1" s="15"/>
      <c r="C1" s="15"/>
      <c r="D1" s="15"/>
      <c r="E1" s="15"/>
      <c r="F1" s="15"/>
      <c r="G1" s="15"/>
      <c r="H1" s="15"/>
      <c r="I1" s="15"/>
      <c r="J1" s="15"/>
      <c r="K1" s="15"/>
      <c r="L1" s="3"/>
      <c r="M1" s="15"/>
      <c r="N1" s="15"/>
    </row>
    <row r="2" spans="1:14" ht="15" customHeight="1" thickBot="1">
      <c r="A2" s="15" t="s">
        <v>280</v>
      </c>
      <c r="B2" s="15"/>
      <c r="C2" s="15"/>
      <c r="D2" s="15"/>
      <c r="E2" s="15"/>
      <c r="F2" s="15"/>
      <c r="G2" s="15"/>
      <c r="H2" s="15"/>
      <c r="I2" s="15"/>
      <c r="J2" s="15"/>
      <c r="K2" s="15"/>
      <c r="L2" s="3" t="s">
        <v>185</v>
      </c>
      <c r="M2" s="15"/>
      <c r="N2" s="15"/>
    </row>
    <row r="3" spans="1:14" ht="24.95" customHeight="1" thickBot="1">
      <c r="A3" s="497" t="s">
        <v>186</v>
      </c>
      <c r="B3" s="501" t="s">
        <v>187</v>
      </c>
      <c r="C3" s="501"/>
      <c r="D3" s="642" t="s">
        <v>188</v>
      </c>
      <c r="E3" s="643"/>
      <c r="F3" s="641"/>
      <c r="G3" s="501" t="s">
        <v>189</v>
      </c>
      <c r="H3" s="501"/>
      <c r="I3" s="501" t="s">
        <v>190</v>
      </c>
      <c r="J3" s="501"/>
      <c r="K3" s="563" t="s">
        <v>191</v>
      </c>
      <c r="L3" s="502"/>
      <c r="M3" s="269"/>
    </row>
    <row r="4" spans="1:14" ht="24.95" customHeight="1">
      <c r="A4" s="499"/>
      <c r="B4" s="283" t="s">
        <v>192</v>
      </c>
      <c r="C4" s="283" t="s">
        <v>193</v>
      </c>
      <c r="D4" s="283" t="s">
        <v>192</v>
      </c>
      <c r="E4" s="634" t="s">
        <v>193</v>
      </c>
      <c r="F4" s="635"/>
      <c r="G4" s="283" t="s">
        <v>192</v>
      </c>
      <c r="H4" s="283" t="s">
        <v>193</v>
      </c>
      <c r="I4" s="283" t="s">
        <v>192</v>
      </c>
      <c r="J4" s="283" t="s">
        <v>193</v>
      </c>
      <c r="K4" s="283" t="s">
        <v>192</v>
      </c>
      <c r="L4" s="84" t="s">
        <v>193</v>
      </c>
      <c r="M4" s="269"/>
    </row>
    <row r="5" spans="1:14" s="289" customFormat="1" ht="18" customHeight="1">
      <c r="A5" s="222" t="s">
        <v>364</v>
      </c>
      <c r="B5" s="101">
        <v>27</v>
      </c>
      <c r="C5" s="31">
        <v>265</v>
      </c>
      <c r="D5" s="31">
        <v>16</v>
      </c>
      <c r="E5" s="589">
        <v>192</v>
      </c>
      <c r="F5" s="589"/>
      <c r="G5" s="31">
        <v>2</v>
      </c>
      <c r="H5" s="31">
        <v>17</v>
      </c>
      <c r="I5" s="31">
        <v>1</v>
      </c>
      <c r="J5" s="31">
        <v>11</v>
      </c>
      <c r="K5" s="31">
        <v>8</v>
      </c>
      <c r="L5" s="102">
        <v>45</v>
      </c>
      <c r="M5" s="223"/>
    </row>
    <row r="6" spans="1:14" ht="18" customHeight="1">
      <c r="A6" s="275"/>
      <c r="B6" s="140"/>
      <c r="C6" s="31"/>
      <c r="D6" s="31"/>
      <c r="E6" s="307"/>
      <c r="F6" s="307"/>
      <c r="G6" s="31"/>
      <c r="H6" s="31"/>
      <c r="I6" s="31"/>
      <c r="J6" s="31"/>
      <c r="K6" s="31"/>
      <c r="L6" s="102"/>
      <c r="M6" s="269"/>
    </row>
    <row r="7" spans="1:14" s="289" customFormat="1" ht="18" customHeight="1">
      <c r="A7" s="141">
        <v>23</v>
      </c>
      <c r="B7" s="101">
        <v>27</v>
      </c>
      <c r="C7" s="31">
        <v>272</v>
      </c>
      <c r="D7" s="31">
        <v>16</v>
      </c>
      <c r="E7" s="589">
        <v>197</v>
      </c>
      <c r="F7" s="589"/>
      <c r="G7" s="31">
        <v>2</v>
      </c>
      <c r="H7" s="31">
        <v>17</v>
      </c>
      <c r="I7" s="31">
        <v>1</v>
      </c>
      <c r="J7" s="31">
        <v>12</v>
      </c>
      <c r="K7" s="31">
        <v>8</v>
      </c>
      <c r="L7" s="102">
        <v>46</v>
      </c>
      <c r="M7" s="223"/>
    </row>
    <row r="8" spans="1:14" s="289" customFormat="1" ht="18" customHeight="1">
      <c r="A8" s="145"/>
      <c r="B8" s="101"/>
      <c r="C8" s="31"/>
      <c r="D8" s="31"/>
      <c r="E8" s="307"/>
      <c r="F8" s="143"/>
      <c r="G8" s="31"/>
      <c r="H8" s="31"/>
      <c r="I8" s="31"/>
      <c r="J8" s="31"/>
      <c r="K8" s="31"/>
      <c r="L8" s="105"/>
      <c r="M8" s="223"/>
    </row>
    <row r="9" spans="1:14" s="289" customFormat="1" ht="18" customHeight="1">
      <c r="A9" s="141">
        <v>24</v>
      </c>
      <c r="B9" s="101">
        <v>27</v>
      </c>
      <c r="C9" s="31">
        <v>266</v>
      </c>
      <c r="D9" s="31">
        <v>16</v>
      </c>
      <c r="E9" s="589">
        <v>192</v>
      </c>
      <c r="F9" s="589"/>
      <c r="G9" s="31">
        <v>2</v>
      </c>
      <c r="H9" s="31">
        <v>17</v>
      </c>
      <c r="I9" s="31">
        <v>1</v>
      </c>
      <c r="J9" s="31">
        <v>12</v>
      </c>
      <c r="K9" s="31">
        <v>8</v>
      </c>
      <c r="L9" s="102">
        <v>45</v>
      </c>
      <c r="M9" s="223"/>
    </row>
    <row r="10" spans="1:14" ht="18" customHeight="1">
      <c r="A10" s="275"/>
      <c r="B10" s="101"/>
      <c r="C10" s="31"/>
      <c r="D10" s="31"/>
      <c r="E10" s="277"/>
      <c r="F10" s="143"/>
      <c r="G10" s="31"/>
      <c r="H10" s="31"/>
      <c r="I10" s="31"/>
      <c r="J10" s="31"/>
      <c r="K10" s="31"/>
      <c r="L10" s="105"/>
      <c r="M10" s="269"/>
    </row>
    <row r="11" spans="1:14" s="289" customFormat="1" ht="18" customHeight="1">
      <c r="A11" s="141">
        <v>25</v>
      </c>
      <c r="B11" s="101">
        <v>27</v>
      </c>
      <c r="C11" s="31">
        <v>263</v>
      </c>
      <c r="D11" s="31">
        <v>16</v>
      </c>
      <c r="E11" s="589">
        <v>188</v>
      </c>
      <c r="F11" s="589"/>
      <c r="G11" s="31">
        <v>2</v>
      </c>
      <c r="H11" s="31">
        <v>17</v>
      </c>
      <c r="I11" s="31">
        <v>1</v>
      </c>
      <c r="J11" s="31">
        <v>12</v>
      </c>
      <c r="K11" s="31">
        <v>8</v>
      </c>
      <c r="L11" s="102">
        <v>46</v>
      </c>
      <c r="M11" s="223"/>
    </row>
    <row r="12" spans="1:14" s="289" customFormat="1" ht="18" customHeight="1">
      <c r="A12" s="141"/>
      <c r="B12" s="103"/>
      <c r="C12" s="104"/>
      <c r="D12" s="104"/>
      <c r="E12" s="143"/>
      <c r="F12" s="143"/>
      <c r="G12" s="104"/>
      <c r="H12" s="104"/>
      <c r="I12" s="104"/>
      <c r="J12" s="104"/>
      <c r="K12" s="104"/>
      <c r="L12" s="105"/>
      <c r="M12" s="223"/>
    </row>
    <row r="13" spans="1:14" s="289" customFormat="1" ht="18" customHeight="1" thickBot="1">
      <c r="A13" s="86">
        <v>26</v>
      </c>
      <c r="B13" s="328">
        <f>SUM(D13,G13,I13,K13)</f>
        <v>27</v>
      </c>
      <c r="C13" s="329">
        <f>SUM(E13,H13,J13,L13)</f>
        <v>267</v>
      </c>
      <c r="D13" s="329">
        <v>16</v>
      </c>
      <c r="E13" s="636">
        <v>189</v>
      </c>
      <c r="F13" s="636"/>
      <c r="G13" s="329">
        <v>2</v>
      </c>
      <c r="H13" s="329">
        <v>17</v>
      </c>
      <c r="I13" s="329">
        <v>1</v>
      </c>
      <c r="J13" s="329">
        <v>12</v>
      </c>
      <c r="K13" s="329">
        <v>8</v>
      </c>
      <c r="L13" s="355">
        <v>49</v>
      </c>
      <c r="M13" s="223"/>
    </row>
    <row r="14" spans="1:14" ht="15" customHeight="1">
      <c r="A14" s="15" t="s">
        <v>194</v>
      </c>
      <c r="B14" s="15"/>
      <c r="C14" s="15"/>
      <c r="D14" s="15"/>
      <c r="E14" s="15"/>
      <c r="F14" s="15"/>
      <c r="G14" s="15"/>
      <c r="H14" s="15"/>
      <c r="I14" s="15"/>
      <c r="L14" s="3" t="s">
        <v>195</v>
      </c>
      <c r="M14" s="15"/>
      <c r="N14" s="15"/>
    </row>
    <row r="15" spans="1:14" ht="15" customHeight="1">
      <c r="A15" s="15" t="s">
        <v>196</v>
      </c>
      <c r="B15" s="15"/>
      <c r="C15" s="15"/>
      <c r="D15" s="15"/>
      <c r="E15" s="15"/>
      <c r="F15" s="15"/>
      <c r="G15" s="15"/>
      <c r="H15" s="15"/>
      <c r="I15" s="15"/>
      <c r="K15" s="15"/>
      <c r="L15" s="3" t="s">
        <v>197</v>
      </c>
      <c r="M15" s="15"/>
      <c r="N15" s="15"/>
    </row>
    <row r="16" spans="1:14" ht="15" customHeight="1">
      <c r="A16" s="15"/>
      <c r="B16" s="15"/>
      <c r="C16" s="15"/>
      <c r="D16" s="15"/>
      <c r="E16" s="15"/>
      <c r="F16" s="15"/>
      <c r="G16" s="15"/>
      <c r="H16" s="15"/>
      <c r="I16" s="15"/>
      <c r="J16" s="15"/>
      <c r="K16" s="15"/>
      <c r="L16" s="15"/>
      <c r="M16" s="15"/>
      <c r="N16" s="15"/>
    </row>
    <row r="17" spans="1:14" ht="15" customHeight="1" thickBot="1">
      <c r="A17" s="15" t="s">
        <v>332</v>
      </c>
      <c r="B17" s="15"/>
      <c r="C17" s="15"/>
      <c r="D17" s="15"/>
      <c r="E17" s="15"/>
      <c r="F17" s="15"/>
      <c r="G17" s="15"/>
      <c r="H17" s="15"/>
      <c r="I17" s="15"/>
      <c r="J17" s="15"/>
      <c r="L17" s="3" t="s">
        <v>155</v>
      </c>
      <c r="M17" s="15"/>
      <c r="N17" s="15"/>
    </row>
    <row r="18" spans="1:14" ht="24" customHeight="1" thickBot="1">
      <c r="A18" s="497" t="s">
        <v>186</v>
      </c>
      <c r="B18" s="501" t="s">
        <v>198</v>
      </c>
      <c r="C18" s="501"/>
      <c r="D18" s="501"/>
      <c r="E18" s="501"/>
      <c r="F18" s="501"/>
      <c r="G18" s="501"/>
      <c r="H18" s="641" t="s">
        <v>199</v>
      </c>
      <c r="I18" s="641"/>
      <c r="J18" s="641"/>
      <c r="K18" s="581" t="s">
        <v>200</v>
      </c>
      <c r="L18" s="582"/>
    </row>
    <row r="19" spans="1:14" ht="24" customHeight="1">
      <c r="A19" s="499"/>
      <c r="B19" s="634" t="s">
        <v>201</v>
      </c>
      <c r="C19" s="635"/>
      <c r="D19" s="272" t="s">
        <v>202</v>
      </c>
      <c r="E19" s="634" t="s">
        <v>238</v>
      </c>
      <c r="F19" s="635"/>
      <c r="G19" s="272" t="s">
        <v>75</v>
      </c>
      <c r="H19" s="534" t="s">
        <v>203</v>
      </c>
      <c r="I19" s="534"/>
      <c r="J19" s="272" t="s">
        <v>75</v>
      </c>
      <c r="K19" s="632" t="s">
        <v>204</v>
      </c>
      <c r="L19" s="633"/>
    </row>
    <row r="20" spans="1:14" s="211" customFormat="1" ht="18" customHeight="1">
      <c r="A20" s="224" t="s">
        <v>365</v>
      </c>
      <c r="B20" s="637">
        <v>145610</v>
      </c>
      <c r="C20" s="638"/>
      <c r="D20" s="144">
        <v>124941</v>
      </c>
      <c r="E20" s="638">
        <v>270551</v>
      </c>
      <c r="F20" s="638"/>
      <c r="G20" s="69">
        <v>106.5</v>
      </c>
      <c r="H20" s="592">
        <v>248749</v>
      </c>
      <c r="I20" s="592"/>
      <c r="J20" s="70">
        <v>99.4</v>
      </c>
      <c r="K20" s="639">
        <f>H20/E20*100</f>
        <v>91.941630228681476</v>
      </c>
      <c r="L20" s="640"/>
    </row>
    <row r="21" spans="1:14" ht="18" customHeight="1">
      <c r="A21" s="145"/>
      <c r="B21" s="148"/>
      <c r="C21" s="39"/>
      <c r="D21" s="46"/>
      <c r="E21" s="313"/>
      <c r="F21" s="313"/>
      <c r="G21" s="126"/>
      <c r="H21" s="313"/>
      <c r="I21" s="313"/>
      <c r="J21" s="70"/>
      <c r="K21" s="225"/>
      <c r="L21" s="226"/>
    </row>
    <row r="22" spans="1:14" s="289" customFormat="1" ht="18" customHeight="1">
      <c r="A22" s="145">
        <v>23</v>
      </c>
      <c r="B22" s="637">
        <v>153419</v>
      </c>
      <c r="C22" s="638"/>
      <c r="D22" s="94">
        <v>138594</v>
      </c>
      <c r="E22" s="638">
        <v>292013</v>
      </c>
      <c r="F22" s="638"/>
      <c r="G22" s="69">
        <f>E22/E20*100</f>
        <v>107.93270030419404</v>
      </c>
      <c r="H22" s="592">
        <v>248393</v>
      </c>
      <c r="I22" s="592"/>
      <c r="J22" s="70">
        <f>H22/H20*100</f>
        <v>99.856883846769222</v>
      </c>
      <c r="K22" s="639">
        <f>H22/E22*100</f>
        <v>85.062308869810593</v>
      </c>
      <c r="L22" s="640"/>
    </row>
    <row r="23" spans="1:14" ht="18" customHeight="1">
      <c r="A23" s="145"/>
      <c r="B23" s="149"/>
      <c r="C23" s="94"/>
      <c r="D23" s="94"/>
      <c r="E23" s="312"/>
      <c r="F23" s="312"/>
      <c r="G23" s="126"/>
      <c r="H23" s="312"/>
      <c r="I23" s="312"/>
      <c r="J23" s="70"/>
      <c r="K23" s="225"/>
      <c r="L23" s="226"/>
    </row>
    <row r="24" spans="1:14" s="289" customFormat="1" ht="18" customHeight="1">
      <c r="A24" s="145">
        <v>24</v>
      </c>
      <c r="B24" s="637">
        <v>161210</v>
      </c>
      <c r="C24" s="638"/>
      <c r="D24" s="94">
        <v>139999</v>
      </c>
      <c r="E24" s="592">
        <v>301209</v>
      </c>
      <c r="F24" s="592"/>
      <c r="G24" s="69">
        <f>E24/E22*100</f>
        <v>103.14917486550257</v>
      </c>
      <c r="H24" s="592">
        <v>255264</v>
      </c>
      <c r="I24" s="592"/>
      <c r="J24" s="70">
        <f>H24/H22*100</f>
        <v>102.7661810115422</v>
      </c>
      <c r="K24" s="639">
        <f>H24/E24*100</f>
        <v>84.746471718972543</v>
      </c>
      <c r="L24" s="640"/>
    </row>
    <row r="25" spans="1:14" ht="18" customHeight="1">
      <c r="A25" s="145"/>
      <c r="B25" s="149"/>
      <c r="C25" s="94"/>
      <c r="D25" s="94"/>
      <c r="E25" s="276"/>
      <c r="F25" s="276"/>
      <c r="G25" s="126"/>
      <c r="H25" s="276"/>
      <c r="I25" s="276"/>
      <c r="J25" s="70"/>
      <c r="K25" s="225"/>
      <c r="L25" s="226"/>
    </row>
    <row r="26" spans="1:14" s="289" customFormat="1" ht="18" customHeight="1">
      <c r="A26" s="145">
        <v>25</v>
      </c>
      <c r="B26" s="637">
        <v>175090</v>
      </c>
      <c r="C26" s="638"/>
      <c r="D26" s="94">
        <v>140190</v>
      </c>
      <c r="E26" s="592">
        <v>315280</v>
      </c>
      <c r="F26" s="592"/>
      <c r="G26" s="69">
        <f>E26/E24*100</f>
        <v>104.67150715948064</v>
      </c>
      <c r="H26" s="592">
        <v>263293</v>
      </c>
      <c r="I26" s="592"/>
      <c r="J26" s="70">
        <f>H26/H24*100</f>
        <v>103.14537106681709</v>
      </c>
      <c r="K26" s="639">
        <f>H26/E26*100</f>
        <v>83.510847500634355</v>
      </c>
      <c r="L26" s="640"/>
    </row>
    <row r="27" spans="1:14" s="289" customFormat="1" ht="18" customHeight="1">
      <c r="A27" s="145"/>
      <c r="B27" s="149"/>
      <c r="C27" s="94"/>
      <c r="D27" s="94"/>
      <c r="E27" s="276"/>
      <c r="F27" s="276"/>
      <c r="G27" s="69"/>
      <c r="H27" s="276"/>
      <c r="I27" s="276"/>
      <c r="J27" s="70"/>
      <c r="K27" s="225"/>
      <c r="L27" s="226"/>
    </row>
    <row r="28" spans="1:14" s="289" customFormat="1" ht="18" customHeight="1" thickBot="1">
      <c r="A28" s="333">
        <v>26</v>
      </c>
      <c r="B28" s="648">
        <v>191307</v>
      </c>
      <c r="C28" s="649"/>
      <c r="D28" s="330">
        <v>133810</v>
      </c>
      <c r="E28" s="650">
        <v>325117</v>
      </c>
      <c r="F28" s="650"/>
      <c r="G28" s="331">
        <f>E28/E26*100</f>
        <v>103.12008373509262</v>
      </c>
      <c r="H28" s="650">
        <v>273423</v>
      </c>
      <c r="I28" s="650"/>
      <c r="J28" s="332">
        <f>H28/H26*100</f>
        <v>103.84742473214253</v>
      </c>
      <c r="K28" s="646">
        <f>H28/E28*100</f>
        <v>84.099877890113405</v>
      </c>
      <c r="L28" s="647"/>
    </row>
    <row r="29" spans="1:14" ht="15" customHeight="1">
      <c r="A29" s="15" t="s">
        <v>205</v>
      </c>
      <c r="B29" s="15"/>
      <c r="C29" s="15"/>
      <c r="D29" s="15"/>
      <c r="E29" s="15"/>
      <c r="F29" s="15"/>
      <c r="G29" s="15"/>
      <c r="H29" s="15"/>
      <c r="J29" s="15"/>
      <c r="L29" s="3" t="s">
        <v>206</v>
      </c>
      <c r="M29" s="15"/>
      <c r="N29" s="15"/>
    </row>
    <row r="30" spans="1:14" ht="15" customHeight="1">
      <c r="A30" s="15" t="s">
        <v>207</v>
      </c>
      <c r="B30" s="15"/>
      <c r="C30" s="15"/>
      <c r="D30" s="15"/>
      <c r="E30" s="15"/>
      <c r="F30" s="15"/>
      <c r="G30" s="15"/>
      <c r="H30" s="15"/>
      <c r="I30" s="15"/>
      <c r="J30" s="15"/>
      <c r="K30" s="15"/>
      <c r="L30" s="15"/>
      <c r="M30" s="15"/>
      <c r="N30" s="15"/>
    </row>
    <row r="31" spans="1:14" ht="15" customHeight="1">
      <c r="A31" s="15"/>
      <c r="B31" s="15"/>
      <c r="C31" s="15"/>
      <c r="D31" s="15"/>
      <c r="E31" s="15"/>
      <c r="F31" s="15"/>
      <c r="G31" s="15"/>
      <c r="H31" s="15"/>
      <c r="I31" s="15"/>
      <c r="J31" s="15"/>
      <c r="K31" s="15"/>
      <c r="L31" s="15"/>
      <c r="M31" s="15"/>
      <c r="N31" s="15"/>
    </row>
    <row r="32" spans="1:14" ht="15" customHeight="1" thickBot="1">
      <c r="A32" s="15" t="s">
        <v>333</v>
      </c>
      <c r="B32" s="15"/>
      <c r="C32" s="15"/>
      <c r="D32" s="15"/>
      <c r="E32" s="15"/>
      <c r="F32" s="15"/>
      <c r="G32" s="15"/>
      <c r="H32" s="15"/>
      <c r="I32" s="15"/>
      <c r="J32" s="15"/>
      <c r="L32" s="3" t="s">
        <v>178</v>
      </c>
      <c r="M32" s="15"/>
      <c r="N32" s="15"/>
    </row>
    <row r="33" spans="1:14" ht="24.95" customHeight="1" thickBot="1">
      <c r="A33" s="497" t="s">
        <v>186</v>
      </c>
      <c r="B33" s="501" t="s">
        <v>198</v>
      </c>
      <c r="C33" s="501"/>
      <c r="D33" s="501"/>
      <c r="E33" s="501"/>
      <c r="F33" s="501"/>
      <c r="G33" s="501"/>
      <c r="H33" s="501" t="s">
        <v>199</v>
      </c>
      <c r="I33" s="501"/>
      <c r="J33" s="501"/>
      <c r="K33" s="644" t="s">
        <v>200</v>
      </c>
      <c r="L33" s="645"/>
    </row>
    <row r="34" spans="1:14" ht="24.95" customHeight="1">
      <c r="A34" s="499"/>
      <c r="B34" s="634" t="s">
        <v>201</v>
      </c>
      <c r="C34" s="635"/>
      <c r="D34" s="272" t="s">
        <v>202</v>
      </c>
      <c r="E34" s="635" t="s">
        <v>334</v>
      </c>
      <c r="F34" s="635"/>
      <c r="G34" s="272" t="s">
        <v>75</v>
      </c>
      <c r="H34" s="635" t="s">
        <v>203</v>
      </c>
      <c r="I34" s="635"/>
      <c r="J34" s="272" t="s">
        <v>75</v>
      </c>
      <c r="K34" s="632" t="s">
        <v>204</v>
      </c>
      <c r="L34" s="633"/>
    </row>
    <row r="35" spans="1:14" s="211" customFormat="1" ht="18" customHeight="1">
      <c r="A35" s="224" t="s">
        <v>365</v>
      </c>
      <c r="B35" s="652">
        <v>4497579</v>
      </c>
      <c r="C35" s="653"/>
      <c r="D35" s="235">
        <v>14706419</v>
      </c>
      <c r="E35" s="656">
        <v>19203999</v>
      </c>
      <c r="F35" s="656"/>
      <c r="G35" s="69">
        <v>101.6</v>
      </c>
      <c r="H35" s="656">
        <v>10686142</v>
      </c>
      <c r="I35" s="656"/>
      <c r="J35" s="69">
        <v>106.6</v>
      </c>
      <c r="K35" s="651">
        <f>H35/E35*100</f>
        <v>55.645399689929164</v>
      </c>
      <c r="L35" s="530"/>
    </row>
    <row r="36" spans="1:14" ht="18" customHeight="1">
      <c r="A36" s="145"/>
      <c r="B36" s="146"/>
      <c r="C36" s="107"/>
      <c r="D36" s="107"/>
      <c r="E36" s="143"/>
      <c r="F36" s="277"/>
      <c r="G36" s="106"/>
      <c r="H36" s="108"/>
      <c r="I36" s="108"/>
      <c r="J36" s="106"/>
      <c r="K36" s="267"/>
      <c r="L36" s="270"/>
    </row>
    <row r="37" spans="1:14" s="211" customFormat="1" ht="18" customHeight="1">
      <c r="A37" s="145">
        <v>23</v>
      </c>
      <c r="B37" s="652">
        <v>4550715</v>
      </c>
      <c r="C37" s="653"/>
      <c r="D37" s="235">
        <v>15576237</v>
      </c>
      <c r="E37" s="653">
        <v>20126953</v>
      </c>
      <c r="F37" s="653"/>
      <c r="G37" s="69">
        <f>E37/E35*100</f>
        <v>104.80605107300829</v>
      </c>
      <c r="H37" s="653">
        <v>10399893</v>
      </c>
      <c r="I37" s="653"/>
      <c r="J37" s="69">
        <f>H37/H35*100</f>
        <v>97.321306417227092</v>
      </c>
      <c r="K37" s="654">
        <f>H37/E37*100</f>
        <v>51.671472577095997</v>
      </c>
      <c r="L37" s="655"/>
    </row>
    <row r="38" spans="1:14" s="211" customFormat="1" ht="18" customHeight="1">
      <c r="A38" s="145"/>
      <c r="B38" s="147"/>
      <c r="C38" s="235"/>
      <c r="D38" s="235"/>
      <c r="E38" s="151"/>
      <c r="F38" s="151"/>
      <c r="G38" s="69"/>
      <c r="H38" s="151"/>
      <c r="I38" s="151"/>
      <c r="J38" s="69"/>
      <c r="K38" s="310"/>
      <c r="L38" s="311"/>
    </row>
    <row r="39" spans="1:14" s="211" customFormat="1" ht="18" customHeight="1">
      <c r="A39" s="145">
        <v>24</v>
      </c>
      <c r="B39" s="652">
        <v>4946966</v>
      </c>
      <c r="C39" s="653"/>
      <c r="D39" s="235">
        <v>16935589</v>
      </c>
      <c r="E39" s="656">
        <v>21882555</v>
      </c>
      <c r="F39" s="656"/>
      <c r="G39" s="69">
        <f>E39/E37*100</f>
        <v>108.72264172326531</v>
      </c>
      <c r="H39" s="656">
        <v>10300445</v>
      </c>
      <c r="I39" s="656"/>
      <c r="J39" s="69">
        <f>H39/H37*100</f>
        <v>99.043759392524521</v>
      </c>
      <c r="K39" s="654">
        <f>H39/E39*100</f>
        <v>47.071491423190757</v>
      </c>
      <c r="L39" s="655"/>
    </row>
    <row r="40" spans="1:14" s="211" customFormat="1" ht="18" customHeight="1">
      <c r="A40" s="145"/>
      <c r="B40" s="147"/>
      <c r="C40" s="235"/>
      <c r="D40" s="235"/>
      <c r="E40" s="151"/>
      <c r="F40" s="151"/>
      <c r="G40" s="69"/>
      <c r="H40" s="151"/>
      <c r="I40" s="151"/>
      <c r="J40" s="69"/>
      <c r="K40" s="267"/>
      <c r="L40" s="270"/>
    </row>
    <row r="41" spans="1:14" s="211" customFormat="1" ht="18" customHeight="1">
      <c r="A41" s="145">
        <v>25</v>
      </c>
      <c r="B41" s="652">
        <v>4959417</v>
      </c>
      <c r="C41" s="653"/>
      <c r="D41" s="235">
        <v>16772796</v>
      </c>
      <c r="E41" s="656">
        <v>21732213</v>
      </c>
      <c r="F41" s="656"/>
      <c r="G41" s="69">
        <f>E41/E39*100</f>
        <v>99.312959569849141</v>
      </c>
      <c r="H41" s="656">
        <v>10287375</v>
      </c>
      <c r="I41" s="656"/>
      <c r="J41" s="69">
        <f>H41/H39*100</f>
        <v>99.873112278158857</v>
      </c>
      <c r="K41" s="654">
        <f>H41/E41*100</f>
        <v>47.336987724167805</v>
      </c>
      <c r="L41" s="655"/>
    </row>
    <row r="42" spans="1:14" s="211" customFormat="1" ht="18" customHeight="1">
      <c r="A42" s="145"/>
      <c r="B42" s="147"/>
      <c r="C42" s="235"/>
      <c r="D42" s="235"/>
      <c r="E42" s="151"/>
      <c r="F42" s="151"/>
      <c r="G42" s="69"/>
      <c r="H42" s="151"/>
      <c r="I42" s="151"/>
      <c r="J42" s="69"/>
      <c r="K42" s="267"/>
      <c r="L42" s="270"/>
    </row>
    <row r="43" spans="1:14" s="211" customFormat="1" ht="18" customHeight="1" thickBot="1">
      <c r="A43" s="333">
        <v>26</v>
      </c>
      <c r="B43" s="658">
        <v>5204559</v>
      </c>
      <c r="C43" s="659"/>
      <c r="D43" s="334">
        <v>16370560</v>
      </c>
      <c r="E43" s="657">
        <v>21575119</v>
      </c>
      <c r="F43" s="657"/>
      <c r="G43" s="331">
        <f>E43/E41*100</f>
        <v>99.27713758373342</v>
      </c>
      <c r="H43" s="657">
        <v>10452165</v>
      </c>
      <c r="I43" s="657"/>
      <c r="J43" s="331">
        <f>H43/H41*100</f>
        <v>101.60186636532642</v>
      </c>
      <c r="K43" s="660">
        <f>H43/E43*100</f>
        <v>48.445457009993781</v>
      </c>
      <c r="L43" s="661"/>
    </row>
    <row r="44" spans="1:14" ht="15" customHeight="1">
      <c r="B44" s="15"/>
      <c r="C44" s="15"/>
      <c r="D44" s="15"/>
      <c r="E44" s="15"/>
      <c r="F44" s="15"/>
      <c r="G44" s="15"/>
      <c r="H44" s="15"/>
      <c r="J44" s="15"/>
      <c r="K44" s="15"/>
      <c r="L44" s="3" t="s">
        <v>208</v>
      </c>
      <c r="M44" s="15"/>
      <c r="N44" s="15"/>
    </row>
    <row r="45" spans="1:14" ht="18.95" customHeight="1">
      <c r="A45" s="15"/>
      <c r="B45" s="15"/>
      <c r="C45" s="15"/>
      <c r="D45" s="15"/>
      <c r="E45" s="15"/>
      <c r="F45" s="15"/>
      <c r="G45" s="15"/>
      <c r="H45" s="15"/>
      <c r="I45" s="15"/>
      <c r="J45" s="15"/>
      <c r="K45" s="15"/>
      <c r="L45" s="15"/>
      <c r="M45" s="15"/>
      <c r="N45" s="15"/>
    </row>
    <row r="46" spans="1:14" ht="18.95" customHeight="1">
      <c r="A46" s="15"/>
      <c r="B46" s="15"/>
      <c r="C46" s="15"/>
      <c r="D46" s="15"/>
      <c r="E46" s="15"/>
      <c r="F46" s="15"/>
      <c r="G46" s="15"/>
      <c r="H46" s="15"/>
      <c r="I46" s="15"/>
      <c r="J46" s="15"/>
      <c r="K46" s="15"/>
      <c r="L46" s="15"/>
      <c r="M46" s="15"/>
      <c r="N46" s="15"/>
    </row>
  </sheetData>
  <sheetProtection selectLockedCells="1" selectUnlockedCells="1"/>
  <mergeCells count="68">
    <mergeCell ref="K39:L39"/>
    <mergeCell ref="E39:F39"/>
    <mergeCell ref="E41:F41"/>
    <mergeCell ref="E43:F43"/>
    <mergeCell ref="B43:C43"/>
    <mergeCell ref="H43:I43"/>
    <mergeCell ref="K43:L43"/>
    <mergeCell ref="B41:C41"/>
    <mergeCell ref="H41:I41"/>
    <mergeCell ref="K41:L41"/>
    <mergeCell ref="B39:C39"/>
    <mergeCell ref="H39:I39"/>
    <mergeCell ref="K35:L35"/>
    <mergeCell ref="B37:C37"/>
    <mergeCell ref="H37:I37"/>
    <mergeCell ref="K37:L37"/>
    <mergeCell ref="E35:F35"/>
    <mergeCell ref="E37:F37"/>
    <mergeCell ref="B35:C35"/>
    <mergeCell ref="H35:I35"/>
    <mergeCell ref="B26:C26"/>
    <mergeCell ref="H26:I26"/>
    <mergeCell ref="K26:L26"/>
    <mergeCell ref="K28:L28"/>
    <mergeCell ref="E34:F34"/>
    <mergeCell ref="B28:C28"/>
    <mergeCell ref="H28:I28"/>
    <mergeCell ref="E28:F28"/>
    <mergeCell ref="K34:L34"/>
    <mergeCell ref="E26:F26"/>
    <mergeCell ref="A33:A34"/>
    <mergeCell ref="B33:G33"/>
    <mergeCell ref="H33:J33"/>
    <mergeCell ref="K33:L33"/>
    <mergeCell ref="B34:C34"/>
    <mergeCell ref="H34:I34"/>
    <mergeCell ref="B19:C19"/>
    <mergeCell ref="A3:A4"/>
    <mergeCell ref="B3:C3"/>
    <mergeCell ref="B20:C20"/>
    <mergeCell ref="H20:I20"/>
    <mergeCell ref="A18:A19"/>
    <mergeCell ref="B18:G18"/>
    <mergeCell ref="H18:J18"/>
    <mergeCell ref="D3:F3"/>
    <mergeCell ref="G3:H3"/>
    <mergeCell ref="I3:J3"/>
    <mergeCell ref="E20:F20"/>
    <mergeCell ref="H19:I19"/>
    <mergeCell ref="E9:F9"/>
    <mergeCell ref="B24:C24"/>
    <mergeCell ref="H24:I24"/>
    <mergeCell ref="K24:L24"/>
    <mergeCell ref="K20:L20"/>
    <mergeCell ref="B22:C22"/>
    <mergeCell ref="H22:I22"/>
    <mergeCell ref="K22:L22"/>
    <mergeCell ref="E22:F22"/>
    <mergeCell ref="E24:F24"/>
    <mergeCell ref="K19:L19"/>
    <mergeCell ref="E19:F19"/>
    <mergeCell ref="K3:L3"/>
    <mergeCell ref="E4:F4"/>
    <mergeCell ref="K18:L18"/>
    <mergeCell ref="E11:F11"/>
    <mergeCell ref="E13:F13"/>
    <mergeCell ref="E5:F5"/>
    <mergeCell ref="E7:F7"/>
  </mergeCells>
  <phoneticPr fontId="29"/>
  <printOptions horizontalCentered="1"/>
  <pageMargins left="0.59055118110236227" right="0.59055118110236227" top="0.59055118110236227" bottom="0.59055118110236227" header="0.39370078740157483" footer="0.39370078740157483"/>
  <pageSetup paperSize="9" firstPageNumber="180" orientation="portrait" useFirstPageNumber="1" verticalDpi="300" r:id="rId1"/>
  <headerFooter scaleWithDoc="0" alignWithMargins="0">
    <oddHeader>&amp;L&amp;"ＭＳ 明朝,標準"&amp;10物価・消費及び金融</oddHeader>
    <oddFooter>&amp;C&amp;"ＭＳ 明朝,標準"&amp;12&amp;A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9</vt:i4>
      </vt:variant>
    </vt:vector>
  </HeadingPairs>
  <TitlesOfParts>
    <vt:vector size="20" baseType="lpstr">
      <vt:lpstr>‐172‐</vt:lpstr>
      <vt:lpstr>‐173‐</vt:lpstr>
      <vt:lpstr>‐174‐</vt:lpstr>
      <vt:lpstr>‐175‐</vt:lpstr>
      <vt:lpstr>-176-</vt:lpstr>
      <vt:lpstr>‐177‐</vt:lpstr>
      <vt:lpstr>‐178‐</vt:lpstr>
      <vt:lpstr>‐179‐</vt:lpstr>
      <vt:lpstr>‐180‐</vt:lpstr>
      <vt:lpstr>‐181‐</vt:lpstr>
      <vt:lpstr>グラフ</vt:lpstr>
      <vt:lpstr>‐172‐!Print_Area</vt:lpstr>
      <vt:lpstr>‐173‐!Print_Area</vt:lpstr>
      <vt:lpstr>‐174‐!Print_Area</vt:lpstr>
      <vt:lpstr>‐175‐!Print_Area</vt:lpstr>
      <vt:lpstr>'-176-'!Print_Area</vt:lpstr>
      <vt:lpstr>‐177‐!Print_Area</vt:lpstr>
      <vt:lpstr>‐178‐!Print_Area</vt:lpstr>
      <vt:lpstr>‐179‐!Print_Area</vt:lpstr>
      <vt:lpstr>グラフ!Print_Area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情報政策課</cp:lastModifiedBy>
  <cp:lastPrinted>2015-03-01T23:57:46Z</cp:lastPrinted>
  <dcterms:created xsi:type="dcterms:W3CDTF">2013-03-25T07:49:34Z</dcterms:created>
  <dcterms:modified xsi:type="dcterms:W3CDTF">2015-03-11T04:17:58Z</dcterms:modified>
</cp:coreProperties>
</file>