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60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‐127‐!$A$1:$J$45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25725"/>
</workbook>
</file>

<file path=xl/calcChain.xml><?xml version="1.0" encoding="utf-8"?>
<calcChain xmlns="http://schemas.openxmlformats.org/spreadsheetml/2006/main">
  <c r="L22" i="1"/>
  <c r="J22"/>
  <c r="H22"/>
  <c r="F22"/>
  <c r="D22"/>
  <c r="J108" i="7"/>
  <c r="H76"/>
  <c r="N76"/>
  <c r="M76"/>
  <c r="L76"/>
  <c r="K76"/>
  <c r="J76"/>
  <c r="G75"/>
  <c r="B24" i="6"/>
  <c r="C48" i="4"/>
  <c r="C47"/>
  <c r="C46"/>
  <c r="J29"/>
  <c r="H29"/>
  <c r="F29"/>
  <c r="J4"/>
  <c r="H4"/>
  <c r="F4"/>
  <c r="C27" i="3"/>
  <c r="C26"/>
  <c r="C25"/>
  <c r="C17"/>
  <c r="C16"/>
  <c r="C15"/>
  <c r="C14"/>
  <c r="B6"/>
  <c r="B5"/>
  <c r="B4"/>
  <c r="B43" i="6"/>
  <c r="B42"/>
  <c r="B41"/>
  <c r="B40"/>
  <c r="B39"/>
  <c r="B28"/>
  <c r="B27"/>
  <c r="B26"/>
  <c r="B25"/>
  <c r="F16"/>
  <c r="F14"/>
  <c r="F12"/>
  <c r="F10"/>
  <c r="F8"/>
  <c r="AI7"/>
  <c r="AF7"/>
  <c r="AD7"/>
  <c r="P114" i="7" s="1"/>
  <c r="AA7" i="6"/>
  <c r="Y7"/>
  <c r="U7"/>
  <c r="M114" i="7" s="1"/>
  <c r="R7" i="6"/>
  <c r="L114" i="7" s="1"/>
  <c r="P7" i="6"/>
  <c r="M7"/>
  <c r="J114" i="7" s="1"/>
  <c r="K7" i="6"/>
  <c r="H7"/>
  <c r="B40" i="5"/>
  <c r="B39"/>
  <c r="B38"/>
  <c r="B37"/>
  <c r="B36"/>
  <c r="B35"/>
  <c r="B34"/>
  <c r="M33"/>
  <c r="L33"/>
  <c r="K33"/>
  <c r="J33"/>
  <c r="I33"/>
  <c r="H33"/>
  <c r="G33"/>
  <c r="F33"/>
  <c r="E33"/>
  <c r="D33"/>
  <c r="C33"/>
  <c r="B27"/>
  <c r="B26"/>
  <c r="B25"/>
  <c r="B24"/>
  <c r="B23"/>
  <c r="B22"/>
  <c r="B21"/>
  <c r="B20"/>
  <c r="B19"/>
  <c r="B18"/>
  <c r="B17"/>
  <c r="B16"/>
  <c r="M15"/>
  <c r="L15"/>
  <c r="K15"/>
  <c r="J15"/>
  <c r="I15"/>
  <c r="H15"/>
  <c r="G15"/>
  <c r="F15"/>
  <c r="E15"/>
  <c r="D15"/>
  <c r="C15"/>
  <c r="B9"/>
  <c r="B8"/>
  <c r="B7"/>
  <c r="B6"/>
  <c r="B5"/>
  <c r="C50" i="4"/>
  <c r="C49"/>
  <c r="N29"/>
  <c r="L29"/>
  <c r="N4"/>
  <c r="L4"/>
  <c r="C29" i="3"/>
  <c r="K107" i="7"/>
  <c r="C18" i="3"/>
  <c r="B8"/>
  <c r="B7"/>
  <c r="O39" i="7"/>
  <c r="O40"/>
  <c r="O41"/>
  <c r="O42"/>
  <c r="O43"/>
  <c r="O44"/>
  <c r="O38"/>
  <c r="K39" i="2"/>
  <c r="J39"/>
  <c r="I44" i="7"/>
  <c r="K37" i="2"/>
  <c r="H108" i="7"/>
  <c r="H107"/>
  <c r="H106"/>
  <c r="H105"/>
  <c r="H104"/>
  <c r="K108"/>
  <c r="K106"/>
  <c r="I70"/>
  <c r="I68"/>
  <c r="H44"/>
  <c r="H43"/>
  <c r="H42"/>
  <c r="H41"/>
  <c r="H40"/>
  <c r="H39"/>
  <c r="I18"/>
  <c r="I17"/>
  <c r="K17" s="1"/>
  <c r="I16"/>
  <c r="I15"/>
  <c r="I14"/>
  <c r="J44"/>
  <c r="J43"/>
  <c r="J42"/>
  <c r="J41"/>
  <c r="J40"/>
  <c r="J39"/>
  <c r="J38"/>
  <c r="I43"/>
  <c r="I42"/>
  <c r="I41"/>
  <c r="I40"/>
  <c r="I39"/>
  <c r="I38"/>
  <c r="H38"/>
  <c r="L11"/>
  <c r="L10"/>
  <c r="L9"/>
  <c r="L8"/>
  <c r="L7"/>
  <c r="L6"/>
  <c r="H6"/>
  <c r="R114"/>
  <c r="Q114"/>
  <c r="N114"/>
  <c r="B39" i="2"/>
  <c r="B37"/>
  <c r="C19"/>
  <c r="C17"/>
  <c r="O114" i="7"/>
  <c r="K114"/>
  <c r="M44"/>
  <c r="K6"/>
  <c r="K105"/>
  <c r="I105"/>
  <c r="I107"/>
  <c r="K104"/>
  <c r="J104" s="1"/>
  <c r="I104"/>
  <c r="I108"/>
  <c r="I106"/>
  <c r="N75"/>
  <c r="M75"/>
  <c r="L75"/>
  <c r="K75"/>
  <c r="J75"/>
  <c r="I75"/>
  <c r="K70"/>
  <c r="L70"/>
  <c r="M70"/>
  <c r="N70"/>
  <c r="O70"/>
  <c r="P70"/>
  <c r="Q70"/>
  <c r="R70"/>
  <c r="S70"/>
  <c r="T70"/>
  <c r="J70"/>
  <c r="N44"/>
  <c r="L44"/>
  <c r="K44"/>
  <c r="N42"/>
  <c r="N43"/>
  <c r="M43"/>
  <c r="L43"/>
  <c r="K43"/>
  <c r="M42"/>
  <c r="L42"/>
  <c r="K42"/>
  <c r="N41"/>
  <c r="M41"/>
  <c r="L41"/>
  <c r="K41"/>
  <c r="N40"/>
  <c r="M40"/>
  <c r="L40"/>
  <c r="K40"/>
  <c r="N39"/>
  <c r="M39"/>
  <c r="L39"/>
  <c r="K39"/>
  <c r="M38"/>
  <c r="N38"/>
  <c r="L38"/>
  <c r="K38"/>
  <c r="J18"/>
  <c r="J17"/>
  <c r="J16"/>
  <c r="J15"/>
  <c r="J14"/>
  <c r="J9"/>
  <c r="K11"/>
  <c r="K10"/>
  <c r="K9"/>
  <c r="K8"/>
  <c r="K7"/>
  <c r="J11"/>
  <c r="J10"/>
  <c r="J8"/>
  <c r="J7"/>
  <c r="J6"/>
  <c r="I11"/>
  <c r="I10"/>
  <c r="I9"/>
  <c r="I8"/>
  <c r="I7"/>
  <c r="I6"/>
  <c r="C5" i="2"/>
  <c r="C7"/>
  <c r="C9"/>
  <c r="C11"/>
  <c r="C13"/>
  <c r="C15"/>
  <c r="B27"/>
  <c r="B29"/>
  <c r="B31"/>
  <c r="B33"/>
  <c r="B35"/>
  <c r="F7" i="6" l="1"/>
  <c r="B33" i="5"/>
  <c r="B15"/>
  <c r="K16" i="7"/>
  <c r="U70"/>
  <c r="K15"/>
  <c r="K14"/>
  <c r="K18"/>
  <c r="J107"/>
  <c r="J106"/>
  <c r="O75"/>
  <c r="J105"/>
  <c r="I114"/>
  <c r="S114" l="1"/>
  <c r="H114"/>
</calcChain>
</file>

<file path=xl/comments1.xml><?xml version="1.0" encoding="utf-8"?>
<comments xmlns="http://schemas.openxmlformats.org/spreadsheetml/2006/main">
  <authors>
    <author>tedako</author>
  </authors>
  <commentList>
    <comment ref="H4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企画課統計係:
！要確認！
</t>
        </r>
        <r>
          <rPr>
            <sz val="9"/>
            <color indexed="81"/>
            <rFont val="ＭＳ Ｐゴシック"/>
            <family val="3"/>
            <charset val="128"/>
          </rPr>
          <t xml:space="preserve">次の表（１７８）における平成２１年の総数と数が合わない
</t>
        </r>
      </text>
    </comment>
    <comment ref="H29" authorId="0">
      <text>
        <r>
          <rPr>
            <b/>
            <sz val="9"/>
            <color indexed="81"/>
            <rFont val="ＭＳ Ｐゴシック"/>
            <family val="3"/>
            <charset val="128"/>
          </rPr>
          <t>企画課統計係:
！要確認！</t>
        </r>
        <r>
          <rPr>
            <sz val="9"/>
            <color indexed="81"/>
            <rFont val="ＭＳ Ｐゴシック"/>
            <family val="3"/>
            <charset val="128"/>
          </rPr>
          <t xml:space="preserve">
前の表（１７７）における平成２１年の総数と数が合わない</t>
        </r>
      </text>
    </comment>
  </commentList>
</comments>
</file>

<file path=xl/sharedStrings.xml><?xml version="1.0" encoding="utf-8"?>
<sst xmlns="http://schemas.openxmlformats.org/spreadsheetml/2006/main" count="510" uniqueCount="348">
  <si>
    <t>ⅩⅠ　　警察及び消防　</t>
  </si>
  <si>
    <t>（単位：件、人）</t>
  </si>
  <si>
    <t>年　　次</t>
  </si>
  <si>
    <t>発生件数</t>
  </si>
  <si>
    <t>死　者　数</t>
  </si>
  <si>
    <t>（注）（    ）書は浦添市内の数値である。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</si>
  <si>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</si>
  <si>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</si>
  <si>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</si>
  <si>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</si>
  <si>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</si>
  <si>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t>平成20年</t>
  </si>
  <si>
    <t>平成21年</t>
  </si>
  <si>
    <t>平成22年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</si>
  <si>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</si>
  <si>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</si>
  <si>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</si>
  <si>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</si>
  <si>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</si>
  <si>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</si>
  <si>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</si>
  <si>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</si>
  <si>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</si>
  <si>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</si>
  <si>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</si>
  <si>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</si>
  <si>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</si>
  <si>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</si>
  <si>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</si>
  <si>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</si>
  <si>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</si>
  <si>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</si>
  <si>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</si>
  <si>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</si>
  <si>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</si>
  <si>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</si>
  <si>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</si>
  <si>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</si>
  <si>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</si>
  <si>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</si>
  <si>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</si>
  <si>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</si>
  <si>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</si>
  <si>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</si>
  <si>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</si>
  <si>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</si>
  <si>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</si>
  <si>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</si>
  <si>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</si>
  <si>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</si>
  <si>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</si>
  <si>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</si>
  <si>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</si>
  <si>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</si>
  <si>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</si>
  <si>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</si>
  <si>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</si>
  <si>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</si>
  <si>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</si>
  <si>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</si>
  <si>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</si>
  <si>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</si>
  <si>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</si>
  <si>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</si>
  <si>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</si>
  <si>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</si>
  <si>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</si>
  <si>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</si>
  <si>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</si>
  <si>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</si>
  <si>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</si>
  <si>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</si>
  <si>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</si>
  <si>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</si>
  <si>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</si>
  <si>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</si>
  <si>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</si>
  <si>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</si>
  <si>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</si>
  <si>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</si>
  <si>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</si>
  <si>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</si>
  <si>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</si>
  <si>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</si>
  <si>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</si>
  <si>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</si>
  <si>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</si>
  <si>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</si>
  <si>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</si>
  <si>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</si>
  <si>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</si>
  <si>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</si>
  <si>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</si>
  <si>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</si>
  <si>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</si>
  <si>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</si>
  <si>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</si>
  <si>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</si>
  <si>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</si>
  <si>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</si>
  <si>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</si>
  <si>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</si>
  <si>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</si>
  <si>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</si>
  <si>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</si>
  <si>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</si>
  <si>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</si>
  <si>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</si>
  <si>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</si>
  <si>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</si>
  <si>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</si>
  <si>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</si>
  <si>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</si>
  <si>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</si>
  <si>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</si>
  <si>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</si>
  <si>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</si>
  <si>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</si>
  <si>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</si>
  <si>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</si>
  <si>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</si>
  <si>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</si>
  <si>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</si>
  <si>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</si>
  <si>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</si>
  <si>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</si>
  <si>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</si>
  <si>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</si>
  <si>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</si>
  <si>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</si>
  <si>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</si>
  <si>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</si>
  <si>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</si>
  <si>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</si>
  <si>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</si>
  <si>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</si>
  <si>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</si>
  <si>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</si>
  <si>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</si>
  <si>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</si>
  <si>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</si>
  <si>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</si>
  <si>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</si>
  <si>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</si>
  <si>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</si>
  <si>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</si>
  <si>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</si>
  <si>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</si>
  <si>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</si>
  <si>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</si>
  <si>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</si>
  <si>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</si>
  <si>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</si>
  <si>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</si>
  <si>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</si>
  <si>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</si>
  <si>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</si>
  <si>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</si>
  <si>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</si>
  <si>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</si>
  <si>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</si>
  <si>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</si>
  <si>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</si>
  <si>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</si>
  <si>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</si>
  <si>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</si>
  <si>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</si>
  <si>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</si>
  <si>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</si>
  <si>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</si>
  <si>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</si>
  <si>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</si>
  <si>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</si>
  <si>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</si>
  <si>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</si>
  <si>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</si>
  <si>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</si>
  <si>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</si>
  <si>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</si>
  <si>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</si>
  <si>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</si>
  <si>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</si>
  <si>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</si>
  <si>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</si>
  <si>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</si>
  <si>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</si>
  <si>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</si>
  <si>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平成22年</t>
    <rPh sb="0" eb="2">
      <t>ヘイセイ</t>
    </rPh>
    <rPh sb="4" eb="5">
      <t>ネン</t>
    </rPh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</si>
  <si>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</si>
  <si>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</si>
  <si>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</si>
  <si>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</si>
  <si>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</si>
  <si>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</si>
  <si>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</si>
  <si>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</si>
  <si>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</si>
  <si>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</si>
  <si>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</si>
  <si>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</si>
  <si>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</si>
  <si>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</si>
  <si>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科学車</t>
    <rPh sb="0" eb="2">
      <t>カガク</t>
    </rPh>
    <rPh sb="2" eb="3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</si>
  <si>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</si>
  <si>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</si>
  <si>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</si>
  <si>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</si>
  <si>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（69）浦添署管内の交通事故発生状況</t>
  </si>
  <si>
    <t>平成23年</t>
  </si>
  <si>
    <t>平成24年</t>
  </si>
  <si>
    <t>平成20年</t>
    <rPh sb="0" eb="2">
      <t>ヘイセイ</t>
    </rPh>
    <rPh sb="4" eb="5">
      <t>ネン</t>
    </rPh>
    <phoneticPr fontId="21"/>
  </si>
  <si>
    <t xml:space="preserve">（158）  交通事故発生状況（浦添警察署管内）                                   　　  </t>
    <phoneticPr fontId="21"/>
  </si>
  <si>
    <t>（169）  過去５年間の事故種別救急搬送人員</t>
    <phoneticPr fontId="21"/>
  </si>
  <si>
    <t>総　  数</t>
  </si>
  <si>
    <t>字　　　　　名</t>
  </si>
  <si>
    <t>平成24年</t>
    <phoneticPr fontId="21"/>
  </si>
  <si>
    <t>時　間　帯</t>
  </si>
  <si>
    <t>総</t>
  </si>
  <si>
    <t>急</t>
  </si>
  <si>
    <t>働</t>
  </si>
  <si>
    <t>数</t>
  </si>
  <si>
    <t>病</t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</si>
  <si>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21</t>
    </r>
    <rPh sb="0" eb="2">
      <t>ヘイセイ</t>
    </rPh>
    <phoneticPr fontId="21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</si>
  <si>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22</t>
    </r>
    <rPh sb="0" eb="2">
      <t>ヘイセイ</t>
    </rPh>
    <phoneticPr fontId="21"/>
  </si>
  <si>
    <t xml:space="preserve"> 総</t>
  </si>
  <si>
    <t xml:space="preserve"> 数</t>
  </si>
  <si>
    <t>合計</t>
    <rPh sb="0" eb="2">
      <t>ゴウケイ</t>
    </rPh>
    <phoneticPr fontId="21"/>
  </si>
  <si>
    <t>合計件数</t>
    <rPh sb="0" eb="2">
      <t>ゴウケイ</t>
    </rPh>
    <rPh sb="2" eb="4">
      <t>ケンスウ</t>
    </rPh>
    <phoneticPr fontId="21"/>
  </si>
  <si>
    <t>発 生 件 数</t>
    <phoneticPr fontId="21"/>
  </si>
  <si>
    <t>重 傷 者 数</t>
    <phoneticPr fontId="21"/>
  </si>
  <si>
    <t>（160）  少年犯罪の状況（検挙人員）</t>
    <phoneticPr fontId="21"/>
  </si>
  <si>
    <t>（162）  過去５年間の月別火災発生件数</t>
    <phoneticPr fontId="21"/>
  </si>
  <si>
    <r>
      <t>平成2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</t>
    </r>
    <phoneticPr fontId="21"/>
  </si>
  <si>
    <t>（68）交通事故発生状況（Ｐ126参照）</t>
    <phoneticPr fontId="21"/>
  </si>
  <si>
    <t>（Ｐ126参照）</t>
    <phoneticPr fontId="21"/>
  </si>
  <si>
    <t>ok</t>
    <phoneticPr fontId="21"/>
  </si>
  <si>
    <t>（70）刑法犯罪認知件数及び検挙率（Ｐ127参照）</t>
    <phoneticPr fontId="21"/>
  </si>
  <si>
    <t>OK</t>
    <phoneticPr fontId="21"/>
  </si>
  <si>
    <t>（71）月別火災発生件数（Ｐ128参照）</t>
    <phoneticPr fontId="21"/>
  </si>
  <si>
    <t>（72）原因別火災発生件数の構成（Ｐ128参照）</t>
    <phoneticPr fontId="21"/>
  </si>
  <si>
    <t>OK</t>
    <phoneticPr fontId="21"/>
  </si>
  <si>
    <t xml:space="preserve">（73）火災による損害額（Ｐ128参照） </t>
    <phoneticPr fontId="21"/>
  </si>
  <si>
    <t>（74）事故種別救急搬送人数（Ｐ131参照）</t>
    <phoneticPr fontId="21"/>
  </si>
  <si>
    <t>OK</t>
    <phoneticPr fontId="21"/>
  </si>
  <si>
    <t>OK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</si>
  <si>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</si>
  <si>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</si>
  <si>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</si>
  <si>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平成19年度</t>
    <phoneticPr fontId="21"/>
  </si>
  <si>
    <t>（159）  交通違反別取締状況（浦添警察署管内）</t>
    <phoneticPr fontId="21"/>
  </si>
  <si>
    <t>平成25年</t>
    <phoneticPr fontId="21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</si>
  <si>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</si>
  <si>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</si>
  <si>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</si>
  <si>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</si>
  <si>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</si>
  <si>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（161）  刑法犯罪認知・検挙状況（浦添市内における数値）</t>
    <phoneticPr fontId="21"/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</si>
  <si>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</si>
  <si>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</si>
  <si>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</si>
  <si>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</si>
  <si>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</si>
  <si>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r>
      <t>平成2</t>
    </r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年</t>
    </r>
    <phoneticPr fontId="21"/>
  </si>
  <si>
    <t>-</t>
    <phoneticPr fontId="36"/>
  </si>
  <si>
    <t xml:space="preserve">（163）  過去５年間の種類別火災発生件数                               　　　            </t>
    <phoneticPr fontId="21"/>
  </si>
  <si>
    <t>（164）  過去５年間の原因別火災発生件数・損害額                                 　          　　</t>
    <phoneticPr fontId="21"/>
  </si>
  <si>
    <r>
      <t>平成2</t>
    </r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</si>
  <si>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21</t>
    </r>
    <r>
      <rPr>
        <sz val="10"/>
        <color indexed="9"/>
        <rFont val="ＭＳ 明朝"/>
        <family val="1"/>
        <charset val="128"/>
      </rPr>
      <t>年</t>
    </r>
    <phoneticPr fontId="21"/>
  </si>
  <si>
    <t>-</t>
    <phoneticPr fontId="36"/>
  </si>
  <si>
    <t>（165）  過去５年間の火災発生件数・出動車両・出動人員・使用水量の推移</t>
    <phoneticPr fontId="21"/>
  </si>
  <si>
    <t>（166）  過去５年間の字別火災発生件数</t>
    <phoneticPr fontId="21"/>
  </si>
  <si>
    <t>（167）  過去５年間の出火時間帯別火災発生件数</t>
    <phoneticPr fontId="21"/>
  </si>
  <si>
    <r>
      <t>平成2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</t>
    </r>
    <phoneticPr fontId="21"/>
  </si>
  <si>
    <t>平成24年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</si>
  <si>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</si>
  <si>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</si>
  <si>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</si>
  <si>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</si>
  <si>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</si>
  <si>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</si>
  <si>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</si>
  <si>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</si>
  <si>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</si>
  <si>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</si>
  <si>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</si>
  <si>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</si>
  <si>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</si>
  <si>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（168）  過去５年間の月別火災出場人員</t>
    <phoneticPr fontId="21"/>
  </si>
  <si>
    <r>
      <t>平成20</t>
    </r>
    <r>
      <rPr>
        <sz val="1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</si>
  <si>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21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</si>
  <si>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</si>
  <si>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</si>
  <si>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24</t>
    </r>
    <r>
      <rPr>
        <b/>
        <sz val="10"/>
        <color theme="0"/>
        <rFont val="ＭＳ 明朝"/>
        <family val="1"/>
        <charset val="128"/>
      </rPr>
      <t>年</t>
    </r>
    <phoneticPr fontId="21"/>
  </si>
  <si>
    <t>平成20年</t>
    <phoneticPr fontId="21"/>
  </si>
  <si>
    <t>（170）  時間帯別・事故種別・救急搬送人員（平成24年）</t>
    <phoneticPr fontId="21"/>
  </si>
  <si>
    <t>（171）  曜日別・事故種別・救急搬送人員（平成24年）</t>
    <phoneticPr fontId="21"/>
  </si>
  <si>
    <t>（172)   事故種別・年齢別救急搬送人員（平成24年）</t>
    <phoneticPr fontId="21"/>
  </si>
  <si>
    <t>火</t>
    <phoneticPr fontId="21"/>
  </si>
  <si>
    <t>自</t>
    <phoneticPr fontId="21"/>
  </si>
  <si>
    <t>水</t>
    <phoneticPr fontId="21"/>
  </si>
  <si>
    <t>交</t>
    <phoneticPr fontId="21"/>
  </si>
  <si>
    <t>労</t>
    <phoneticPr fontId="21"/>
  </si>
  <si>
    <t>運</t>
    <phoneticPr fontId="21"/>
  </si>
  <si>
    <t>一</t>
    <phoneticPr fontId="21"/>
  </si>
  <si>
    <t>加</t>
    <phoneticPr fontId="21"/>
  </si>
  <si>
    <t>そ
の
他</t>
    <phoneticPr fontId="21"/>
  </si>
  <si>
    <t>然</t>
    <phoneticPr fontId="21"/>
  </si>
  <si>
    <t>難</t>
    <phoneticPr fontId="21"/>
  </si>
  <si>
    <t>通</t>
    <phoneticPr fontId="21"/>
  </si>
  <si>
    <t>動</t>
    <phoneticPr fontId="21"/>
  </si>
  <si>
    <t>般</t>
    <phoneticPr fontId="21"/>
  </si>
  <si>
    <t>損</t>
    <phoneticPr fontId="21"/>
  </si>
  <si>
    <t>災</t>
    <phoneticPr fontId="21"/>
  </si>
  <si>
    <t>事</t>
    <phoneticPr fontId="21"/>
  </si>
  <si>
    <t>競</t>
    <phoneticPr fontId="21"/>
  </si>
  <si>
    <t>負</t>
    <phoneticPr fontId="21"/>
  </si>
  <si>
    <t>行</t>
    <phoneticPr fontId="21"/>
  </si>
  <si>
    <t>害</t>
    <phoneticPr fontId="21"/>
  </si>
  <si>
    <t>故</t>
    <phoneticPr fontId="21"/>
  </si>
  <si>
    <t>技</t>
    <phoneticPr fontId="21"/>
  </si>
  <si>
    <t>傷</t>
    <phoneticPr fontId="21"/>
  </si>
  <si>
    <t>為</t>
    <phoneticPr fontId="21"/>
  </si>
  <si>
    <t>総　　　　数</t>
    <phoneticPr fontId="21"/>
  </si>
  <si>
    <t>乳 ・ 幼児</t>
    <phoneticPr fontId="21"/>
  </si>
  <si>
    <t>少     年</t>
    <phoneticPr fontId="21"/>
  </si>
  <si>
    <t>成     人</t>
    <phoneticPr fontId="21"/>
  </si>
  <si>
    <t>老     人</t>
    <phoneticPr fontId="21"/>
  </si>
  <si>
    <t xml:space="preserve">（173）  消防本部及び消防署職員数の推移 </t>
    <phoneticPr fontId="21"/>
  </si>
  <si>
    <t>消防  団員</t>
    <phoneticPr fontId="21"/>
  </si>
  <si>
    <t>-</t>
    <phoneticPr fontId="21"/>
  </si>
  <si>
    <t>（174）  消防車両等の保有状況</t>
    <phoneticPr fontId="21"/>
  </si>
  <si>
    <t>平成20年</t>
    <phoneticPr fontId="21"/>
  </si>
  <si>
    <t>-</t>
    <phoneticPr fontId="21"/>
  </si>
  <si>
    <t xml:space="preserve">  21</t>
    <phoneticPr fontId="36"/>
  </si>
  <si>
    <t xml:space="preserve">  22</t>
    <phoneticPr fontId="36"/>
  </si>
  <si>
    <t xml:space="preserve">  23</t>
    <phoneticPr fontId="36"/>
  </si>
  <si>
    <t xml:space="preserve">  24</t>
    <phoneticPr fontId="21"/>
  </si>
  <si>
    <r>
      <t>平成</t>
    </r>
    <r>
      <rPr>
        <sz val="10"/>
        <rFont val="ＭＳ 明朝"/>
        <family val="1"/>
        <charset val="128"/>
      </rPr>
      <t>21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</si>
  <si>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</si>
  <si>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</si>
  <si>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21</t>
    </r>
    <r>
      <rPr>
        <sz val="10"/>
        <color theme="0"/>
        <rFont val="ＭＳ 明朝"/>
        <family val="1"/>
        <charset val="128"/>
      </rPr>
      <t>年</t>
    </r>
    <phoneticPr fontId="36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</si>
  <si>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22</t>
    </r>
    <r>
      <rPr>
        <sz val="10"/>
        <color theme="0"/>
        <rFont val="ＭＳ 明朝"/>
        <family val="1"/>
        <charset val="128"/>
      </rPr>
      <t>年</t>
    </r>
    <phoneticPr fontId="36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</si>
  <si>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36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</si>
  <si>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color indexed="8"/>
        <rFont val="ＭＳ 明朝"/>
        <family val="1"/>
        <charset val="128"/>
      </rPr>
      <t>24</t>
    </r>
    <r>
      <rPr>
        <b/>
        <sz val="10"/>
        <color theme="0"/>
        <rFont val="ＭＳ 明朝"/>
        <family val="1"/>
        <charset val="128"/>
      </rPr>
      <t>年</t>
    </r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</si>
  <si>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Ph sb="0" eb="2">
      <t>ヘイセイ</t>
    </rPh>
    <phoneticPr fontId="21"/>
  </si>
  <si>
    <t xml:space="preserve">   24  </t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</si>
  <si>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24</t>
    </r>
    <r>
      <rPr>
        <b/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</si>
  <si>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24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</si>
</sst>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\(#,##0\)"/>
    <numFmt numFmtId="188" formatCode="0_ "/>
    <numFmt numFmtId="189" formatCode="\(0\)"/>
    <numFmt numFmtId="190" formatCode="0.0;[Red]0.0"/>
    <numFmt numFmtId="191" formatCode="0_);[Red]\(0\)"/>
    <numFmt numFmtId="192" formatCode="0.0_);[Red]\(0.0\)"/>
    <numFmt numFmtId="193" formatCode="\(#,###.0\)"/>
    <numFmt numFmtId="194" formatCode="##&quot;年度&quot;"/>
    <numFmt numFmtId="195" formatCode="&quot;平成&quot;##&quot;年度&quot;"/>
    <numFmt numFmtId="196" formatCode="&quot;平成&quot;##&quot;年&quot;"/>
    <numFmt numFmtId="197" formatCode="##&quot;年&quot;"/>
    <numFmt numFmtId="198" formatCode="#,##0.0;[Red]\-#,##0.0"/>
    <numFmt numFmtId="199" formatCode="0.0%"/>
    <numFmt numFmtId="200" formatCode="&quot;r&quot;0&quot; &quot;"/>
    <numFmt numFmtId="201" formatCode="\(\-\)"/>
  </numFmts>
  <fonts count="42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522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49" fontId="19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82" fontId="19" fillId="0" borderId="0" xfId="0" applyNumberFormat="1" applyFont="1" applyFill="1" applyBorder="1" applyAlignment="1">
      <alignment vertical="top"/>
    </xf>
    <xf numFmtId="182" fontId="19" fillId="0" borderId="0" xfId="0" applyNumberFormat="1" applyFont="1" applyBorder="1" applyAlignment="1">
      <alignment vertical="top"/>
    </xf>
    <xf numFmtId="183" fontId="19" fillId="0" borderId="0" xfId="0" applyNumberFormat="1" applyFont="1" applyBorder="1" applyAlignment="1">
      <alignment vertical="top"/>
    </xf>
    <xf numFmtId="185" fontId="0" fillId="0" borderId="0" xfId="0" applyNumberFormat="1" applyFo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86" fontId="0" fillId="0" borderId="10" xfId="0" applyNumberFormat="1" applyFont="1" applyBorder="1" applyAlignment="1">
      <alignment horizontal="center" vertical="center" shrinkToFit="1"/>
    </xf>
    <xf numFmtId="180" fontId="0" fillId="0" borderId="0" xfId="0" applyNumberFormat="1" applyFont="1" applyBorder="1" applyAlignment="1">
      <alignment horizontal="right" vertical="center" indent="1" shrinkToFit="1"/>
    </xf>
    <xf numFmtId="180" fontId="19" fillId="0" borderId="0" xfId="0" applyNumberFormat="1" applyFont="1" applyBorder="1" applyAlignment="1">
      <alignment horizontal="right" vertical="center" indent="1"/>
    </xf>
    <xf numFmtId="0" fontId="30" fillId="0" borderId="0" xfId="0" applyFont="1">
      <alignment vertical="center"/>
    </xf>
    <xf numFmtId="182" fontId="0" fillId="0" borderId="10" xfId="0" applyNumberFormat="1" applyFont="1" applyBorder="1" applyAlignment="1">
      <alignment horizontal="center" vertical="center" shrinkToFit="1"/>
    </xf>
    <xf numFmtId="182" fontId="19" fillId="0" borderId="12" xfId="0" applyNumberFormat="1" applyFont="1" applyBorder="1" applyAlignment="1">
      <alignment horizontal="center" vertical="center"/>
    </xf>
    <xf numFmtId="180" fontId="0" fillId="0" borderId="0" xfId="0" applyNumberFormat="1" applyFo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49" fontId="0" fillId="0" borderId="23" xfId="0" applyNumberFormat="1" applyFont="1" applyFill="1" applyBorder="1" applyAlignment="1">
      <alignment vertical="center"/>
    </xf>
    <xf numFmtId="49" fontId="0" fillId="0" borderId="23" xfId="0" applyNumberFormat="1" applyFont="1" applyFill="1" applyBorder="1" applyAlignment="1">
      <alignment horizontal="center" vertical="center"/>
    </xf>
    <xf numFmtId="18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182" fontId="19" fillId="0" borderId="16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 shrinkToFit="1"/>
    </xf>
    <xf numFmtId="194" fontId="0" fillId="0" borderId="10" xfId="0" applyNumberFormat="1" applyFont="1" applyFill="1" applyBorder="1">
      <alignment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/>
    </xf>
    <xf numFmtId="193" fontId="0" fillId="0" borderId="11" xfId="0" applyNumberFormat="1" applyFont="1" applyFill="1" applyBorder="1" applyAlignment="1">
      <alignment horizontal="right" vertical="center"/>
    </xf>
    <xf numFmtId="0" fontId="33" fillId="0" borderId="39" xfId="0" applyFont="1" applyFill="1" applyBorder="1" applyAlignment="1">
      <alignment horizontal="center" vertical="center"/>
    </xf>
    <xf numFmtId="195" fontId="0" fillId="0" borderId="10" xfId="0" applyNumberFormat="1" applyFont="1" applyFill="1" applyBorder="1">
      <alignment vertical="center"/>
    </xf>
    <xf numFmtId="188" fontId="0" fillId="0" borderId="38" xfId="0" applyNumberFormat="1" applyFont="1" applyFill="1" applyBorder="1" applyAlignment="1">
      <alignment horizontal="center" vertical="center"/>
    </xf>
    <xf numFmtId="188" fontId="0" fillId="0" borderId="23" xfId="0" applyNumberFormat="1" applyFont="1" applyFill="1" applyBorder="1" applyAlignment="1">
      <alignment vertical="center"/>
    </xf>
    <xf numFmtId="188" fontId="0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/>
    </xf>
    <xf numFmtId="0" fontId="31" fillId="0" borderId="52" xfId="0" applyFont="1" applyFill="1" applyBorder="1" applyAlignment="1">
      <alignment horizontal="left" vertical="center"/>
    </xf>
    <xf numFmtId="196" fontId="31" fillId="0" borderId="23" xfId="0" applyNumberFormat="1" applyFont="1" applyFill="1" applyBorder="1" applyAlignment="1">
      <alignment horizontal="center" vertical="center"/>
    </xf>
    <xf numFmtId="196" fontId="0" fillId="0" borderId="10" xfId="0" applyNumberFormat="1" applyFont="1" applyFill="1" applyBorder="1">
      <alignment vertical="center"/>
    </xf>
    <xf numFmtId="196" fontId="0" fillId="0" borderId="0" xfId="0" applyNumberFormat="1" applyFont="1" applyAlignment="1">
      <alignment horizontal="center" vertical="center"/>
    </xf>
    <xf numFmtId="196" fontId="0" fillId="0" borderId="10" xfId="0" applyNumberFormat="1" applyFont="1" applyFill="1" applyBorder="1" applyAlignment="1">
      <alignment vertical="center" shrinkToFit="1"/>
    </xf>
    <xf numFmtId="197" fontId="0" fillId="0" borderId="10" xfId="0" applyNumberFormat="1" applyFont="1" applyFill="1" applyBorder="1" applyAlignment="1">
      <alignment vertical="center" shrinkToFit="1"/>
    </xf>
    <xf numFmtId="38" fontId="0" fillId="0" borderId="0" xfId="42" applyFont="1" applyFill="1" applyAlignment="1">
      <alignment horizontal="right" vertical="center"/>
    </xf>
    <xf numFmtId="0" fontId="34" fillId="0" borderId="0" xfId="0" applyFont="1" applyBorder="1">
      <alignment vertical="center"/>
    </xf>
    <xf numFmtId="184" fontId="33" fillId="0" borderId="39" xfId="43" applyNumberFormat="1" applyFont="1" applyBorder="1" applyAlignment="1">
      <alignment horizontal="center" vertical="center"/>
    </xf>
    <xf numFmtId="181" fontId="19" fillId="0" borderId="16" xfId="43" applyNumberFormat="1" applyFont="1" applyFill="1" applyBorder="1" applyAlignment="1">
      <alignment horizontal="right" vertical="center"/>
    </xf>
    <xf numFmtId="0" fontId="0" fillId="0" borderId="0" xfId="44" applyFont="1" applyAlignment="1">
      <alignment vertical="center"/>
    </xf>
    <xf numFmtId="181" fontId="19" fillId="0" borderId="16" xfId="44" applyNumberFormat="1" applyFont="1" applyFill="1" applyBorder="1" applyAlignment="1">
      <alignment horizontal="right" vertical="center"/>
    </xf>
    <xf numFmtId="0" fontId="0" fillId="0" borderId="0" xfId="43" applyFont="1" applyAlignment="1">
      <alignment vertical="center"/>
    </xf>
    <xf numFmtId="49" fontId="0" fillId="0" borderId="0" xfId="43" applyNumberFormat="1" applyFont="1" applyAlignment="1">
      <alignment vertical="center"/>
    </xf>
    <xf numFmtId="185" fontId="19" fillId="0" borderId="16" xfId="43" applyNumberFormat="1" applyFont="1" applyFill="1" applyBorder="1" applyAlignment="1">
      <alignment horizontal="right" vertical="center" shrinkToFit="1"/>
    </xf>
    <xf numFmtId="185" fontId="19" fillId="0" borderId="13" xfId="43" applyNumberFormat="1" applyFont="1" applyFill="1" applyBorder="1" applyAlignment="1">
      <alignment horizontal="right" vertical="center" shrinkToFit="1"/>
    </xf>
    <xf numFmtId="185" fontId="19" fillId="0" borderId="14" xfId="43" applyNumberFormat="1" applyFont="1" applyFill="1" applyBorder="1" applyAlignment="1">
      <alignment horizontal="right" vertical="center" shrinkToFit="1"/>
    </xf>
    <xf numFmtId="185" fontId="19" fillId="0" borderId="15" xfId="43" applyNumberFormat="1" applyFont="1" applyFill="1" applyBorder="1" applyAlignment="1">
      <alignment horizontal="right" vertical="center" shrinkToFit="1"/>
    </xf>
    <xf numFmtId="180" fontId="19" fillId="0" borderId="17" xfId="44" applyNumberFormat="1" applyFont="1" applyFill="1" applyBorder="1" applyAlignment="1" applyProtection="1">
      <alignment vertical="center"/>
    </xf>
    <xf numFmtId="184" fontId="0" fillId="0" borderId="38" xfId="43" applyNumberFormat="1" applyFont="1" applyBorder="1" applyAlignment="1">
      <alignment horizontal="center" vertical="center" shrinkToFit="1"/>
    </xf>
    <xf numFmtId="185" fontId="0" fillId="0" borderId="10" xfId="0" applyNumberFormat="1" applyFont="1" applyBorder="1" applyAlignme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86" fontId="34" fillId="0" borderId="0" xfId="0" applyNumberFormat="1" applyFont="1" applyAlignment="1">
      <alignment horizontal="center" vertical="center"/>
    </xf>
    <xf numFmtId="9" fontId="0" fillId="0" borderId="0" xfId="45" applyFont="1">
      <alignment vertical="center"/>
    </xf>
    <xf numFmtId="199" fontId="0" fillId="0" borderId="0" xfId="45" applyNumberFormat="1" applyFont="1">
      <alignment vertical="center"/>
    </xf>
    <xf numFmtId="0" fontId="34" fillId="0" borderId="0" xfId="0" applyFont="1" applyAlignment="1">
      <alignment horizontal="right" vertical="center"/>
    </xf>
    <xf numFmtId="0" fontId="39" fillId="0" borderId="10" xfId="0" applyFont="1" applyBorder="1">
      <alignment vertical="center"/>
    </xf>
    <xf numFmtId="185" fontId="19" fillId="0" borderId="24" xfId="43" applyNumberFormat="1" applyFont="1" applyFill="1" applyBorder="1" applyAlignment="1" applyProtection="1">
      <alignment horizontal="right" vertical="center"/>
      <protection locked="0"/>
    </xf>
    <xf numFmtId="185" fontId="19" fillId="0" borderId="25" xfId="43" applyNumberFormat="1" applyFont="1" applyFill="1" applyBorder="1" applyAlignment="1" applyProtection="1">
      <alignment horizontal="right" vertical="center"/>
      <protection locked="0"/>
    </xf>
    <xf numFmtId="181" fontId="19" fillId="0" borderId="21" xfId="43" applyNumberFormat="1" applyFont="1" applyFill="1" applyBorder="1" applyAlignment="1" applyProtection="1">
      <alignment horizontal="right" vertical="center"/>
      <protection locked="0"/>
    </xf>
    <xf numFmtId="185" fontId="19" fillId="0" borderId="24" xfId="44" applyNumberFormat="1" applyFont="1" applyFill="1" applyBorder="1" applyAlignment="1" applyProtection="1">
      <alignment horizontal="right" vertical="center"/>
      <protection locked="0"/>
    </xf>
    <xf numFmtId="185" fontId="19" fillId="0" borderId="25" xfId="44" applyNumberFormat="1" applyFont="1" applyFill="1" applyBorder="1" applyAlignment="1" applyProtection="1">
      <alignment horizontal="right" vertical="center"/>
      <protection locked="0"/>
    </xf>
    <xf numFmtId="19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Alignment="1">
      <alignment horizontal="right" vertical="center"/>
    </xf>
    <xf numFmtId="0" fontId="0" fillId="0" borderId="22" xfId="43" applyFont="1" applyBorder="1" applyAlignment="1">
      <alignment horizontal="center" vertical="center"/>
    </xf>
    <xf numFmtId="0" fontId="0" fillId="0" borderId="26" xfId="43" applyFont="1" applyBorder="1" applyAlignment="1">
      <alignment horizontal="center" vertical="center"/>
    </xf>
    <xf numFmtId="185" fontId="0" fillId="0" borderId="0" xfId="43" applyNumberFormat="1" applyFont="1" applyBorder="1" applyAlignment="1" applyProtection="1">
      <alignment horizontal="right" vertical="center"/>
      <protection locked="0"/>
    </xf>
    <xf numFmtId="185" fontId="0" fillId="0" borderId="11" xfId="43" applyNumberFormat="1" applyFont="1" applyBorder="1" applyAlignment="1" applyProtection="1">
      <alignment horizontal="right" vertical="center"/>
      <protection locked="0"/>
    </xf>
    <xf numFmtId="184" fontId="0" fillId="0" borderId="23" xfId="43" applyNumberFormat="1" applyFont="1" applyBorder="1" applyAlignment="1">
      <alignment horizontal="center" vertical="center" shrinkToFit="1"/>
    </xf>
    <xf numFmtId="185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0" fillId="0" borderId="11" xfId="43" applyNumberFormat="1" applyFont="1" applyFill="1" applyBorder="1" applyAlignment="1" applyProtection="1">
      <alignment horizontal="right" vertical="center"/>
      <protection locked="0"/>
    </xf>
    <xf numFmtId="0" fontId="0" fillId="0" borderId="81" xfId="43" applyFont="1" applyBorder="1" applyAlignment="1">
      <alignment vertical="center"/>
    </xf>
    <xf numFmtId="0" fontId="0" fillId="0" borderId="36" xfId="43" applyFont="1" applyBorder="1" applyAlignment="1">
      <alignment vertical="center"/>
    </xf>
    <xf numFmtId="0" fontId="0" fillId="0" borderId="0" xfId="43" applyFont="1" applyFill="1" applyAlignment="1">
      <alignment horizontal="right" vertical="center"/>
    </xf>
    <xf numFmtId="0" fontId="0" fillId="0" borderId="0" xfId="44" applyFont="1">
      <alignment vertical="center"/>
    </xf>
    <xf numFmtId="0" fontId="0" fillId="0" borderId="0" xfId="44" applyFont="1" applyAlignment="1">
      <alignment horizontal="right" vertical="center"/>
    </xf>
    <xf numFmtId="0" fontId="0" fillId="0" borderId="23" xfId="44" applyFont="1" applyBorder="1">
      <alignment vertical="center"/>
    </xf>
    <xf numFmtId="0" fontId="0" fillId="0" borderId="39" xfId="44" applyFont="1" applyBorder="1">
      <alignment vertical="center"/>
    </xf>
    <xf numFmtId="0" fontId="0" fillId="0" borderId="27" xfId="44" applyFont="1" applyBorder="1" applyAlignment="1">
      <alignment horizontal="center" vertical="center"/>
    </xf>
    <xf numFmtId="181" fontId="0" fillId="0" borderId="12" xfId="44" applyNumberFormat="1" applyFont="1" applyFill="1" applyBorder="1" applyAlignment="1">
      <alignment horizontal="right" vertical="center"/>
    </xf>
    <xf numFmtId="185" fontId="0" fillId="0" borderId="0" xfId="44" applyNumberFormat="1" applyFont="1" applyBorder="1" applyAlignment="1" applyProtection="1">
      <alignment horizontal="right" vertical="center"/>
      <protection locked="0"/>
    </xf>
    <xf numFmtId="185" fontId="0" fillId="0" borderId="11" xfId="44" applyNumberFormat="1" applyFont="1" applyBorder="1" applyAlignment="1" applyProtection="1">
      <alignment horizontal="right" vertical="center"/>
      <protection locked="0"/>
    </xf>
    <xf numFmtId="185" fontId="0" fillId="0" borderId="11" xfId="44" applyNumberFormat="1" applyFont="1" applyFill="1" applyBorder="1" applyAlignment="1" applyProtection="1">
      <alignment horizontal="right" vertical="center"/>
      <protection locked="0"/>
    </xf>
    <xf numFmtId="185" fontId="0" fillId="0" borderId="12" xfId="43" applyNumberFormat="1" applyFont="1" applyFill="1" applyBorder="1" applyAlignment="1">
      <alignment horizontal="right" vertical="center" shrinkToFit="1"/>
    </xf>
    <xf numFmtId="185" fontId="0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1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16" xfId="43" applyNumberFormat="1" applyFont="1" applyFill="1" applyBorder="1" applyAlignment="1">
      <alignment horizontal="right" vertical="center" shrinkToFit="1"/>
    </xf>
    <xf numFmtId="185" fontId="0" fillId="0" borderId="12" xfId="43" applyNumberFormat="1" applyFont="1" applyFill="1" applyBorder="1" applyAlignment="1">
      <alignment horizontal="right" vertical="center"/>
    </xf>
    <xf numFmtId="185" fontId="0" fillId="0" borderId="16" xfId="43" applyNumberFormat="1" applyFont="1" applyFill="1" applyBorder="1" applyAlignment="1">
      <alignment horizontal="right" vertical="center"/>
    </xf>
    <xf numFmtId="180" fontId="0" fillId="0" borderId="18" xfId="44" applyNumberFormat="1" applyFont="1" applyFill="1" applyBorder="1" applyAlignment="1" applyProtection="1">
      <alignment horizontal="right" vertical="center" shrinkToFit="1"/>
      <protection locked="0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NumberFormat="1" applyFont="1" applyFill="1" applyBorder="1">
      <alignment vertical="center"/>
    </xf>
    <xf numFmtId="197" fontId="0" fillId="0" borderId="10" xfId="0" applyNumberFormat="1" applyFont="1" applyFill="1" applyBorder="1">
      <alignment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43" applyFont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181" fontId="0" fillId="0" borderId="0" xfId="43" applyNumberFormat="1" applyFont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12" xfId="43" applyNumberFormat="1" applyFont="1" applyFill="1" applyBorder="1" applyAlignment="1" applyProtection="1">
      <alignment horizontal="right" vertical="center"/>
      <protection locked="0"/>
    </xf>
    <xf numFmtId="0" fontId="0" fillId="0" borderId="26" xfId="44" applyFont="1" applyBorder="1" applyAlignment="1">
      <alignment horizontal="center" vertical="center"/>
    </xf>
    <xf numFmtId="185" fontId="0" fillId="0" borderId="0" xfId="44" applyNumberFormat="1" applyFont="1" applyFill="1" applyBorder="1" applyAlignment="1" applyProtection="1">
      <alignment horizontal="right" vertical="center"/>
      <protection locked="0"/>
    </xf>
    <xf numFmtId="188" fontId="33" fillId="0" borderId="39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176" fontId="19" fillId="0" borderId="24" xfId="0" applyNumberFormat="1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177" fontId="19" fillId="0" borderId="24" xfId="0" applyNumberFormat="1" applyFont="1" applyFill="1" applyBorder="1" applyAlignment="1">
      <alignment horizontal="right" vertical="center"/>
    </xf>
    <xf numFmtId="193" fontId="19" fillId="0" borderId="24" xfId="0" applyNumberFormat="1" applyFont="1" applyFill="1" applyBorder="1" applyAlignment="1">
      <alignment horizontal="right" vertical="center"/>
    </xf>
    <xf numFmtId="190" fontId="19" fillId="0" borderId="24" xfId="0" applyNumberFormat="1" applyFont="1" applyFill="1" applyBorder="1" applyAlignment="1">
      <alignment horizontal="right" vertical="center"/>
    </xf>
    <xf numFmtId="193" fontId="19" fillId="0" borderId="25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41" fontId="19" fillId="0" borderId="24" xfId="0" applyNumberFormat="1" applyFont="1" applyFill="1" applyBorder="1" applyAlignment="1">
      <alignment horizontal="right" vertical="center"/>
    </xf>
    <xf numFmtId="181" fontId="19" fillId="0" borderId="24" xfId="0" applyNumberFormat="1" applyFont="1" applyFill="1" applyBorder="1" applyAlignment="1">
      <alignment horizontal="right" vertical="center"/>
    </xf>
    <xf numFmtId="185" fontId="19" fillId="0" borderId="24" xfId="0" applyNumberFormat="1" applyFont="1" applyFill="1" applyBorder="1" applyAlignment="1">
      <alignment horizontal="right" vertical="center"/>
    </xf>
    <xf numFmtId="181" fontId="19" fillId="0" borderId="25" xfId="0" applyNumberFormat="1" applyFont="1" applyFill="1" applyBorder="1" applyAlignment="1">
      <alignment horizontal="right" vertical="center"/>
    </xf>
    <xf numFmtId="182" fontId="19" fillId="0" borderId="24" xfId="0" applyNumberFormat="1" applyFont="1" applyFill="1" applyBorder="1" applyAlignment="1">
      <alignment vertical="center"/>
    </xf>
    <xf numFmtId="198" fontId="19" fillId="0" borderId="25" xfId="42" applyNumberFormat="1" applyFont="1" applyFill="1" applyBorder="1" applyAlignment="1">
      <alignment vertical="center"/>
    </xf>
    <xf numFmtId="3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20" xfId="44" applyNumberFormat="1" applyFont="1" applyFill="1" applyBorder="1" applyAlignment="1">
      <alignment horizontal="right" vertical="center"/>
    </xf>
    <xf numFmtId="180" fontId="0" fillId="0" borderId="12" xfId="44" applyNumberFormat="1" applyFont="1" applyFill="1" applyBorder="1" applyAlignment="1">
      <alignment horizontal="right" vertical="center"/>
    </xf>
    <xf numFmtId="3" fontId="0" fillId="0" borderId="12" xfId="44" applyNumberFormat="1" applyFont="1" applyFill="1" applyBorder="1" applyAlignment="1" applyProtection="1">
      <alignment horizontal="right" vertical="center"/>
      <protection locked="0"/>
    </xf>
    <xf numFmtId="3" fontId="0" fillId="0" borderId="12" xfId="44" applyNumberFormat="1" applyFont="1" applyFill="1" applyBorder="1" applyAlignment="1">
      <alignment horizontal="right" vertical="center"/>
    </xf>
    <xf numFmtId="201" fontId="0" fillId="0" borderId="0" xfId="0" applyNumberFormat="1" applyFont="1" applyFill="1" applyBorder="1" applyAlignment="1">
      <alignment horizontal="right" vertical="center"/>
    </xf>
    <xf numFmtId="0" fontId="0" fillId="0" borderId="4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49" fontId="0" fillId="0" borderId="42" xfId="43" applyNumberFormat="1" applyFont="1" applyFill="1" applyBorder="1" applyAlignment="1">
      <alignment horizontal="center" vertical="center"/>
    </xf>
    <xf numFmtId="185" fontId="19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25" xfId="43" applyNumberFormat="1" applyFont="1" applyFill="1" applyBorder="1" applyAlignment="1" applyProtection="1">
      <alignment horizontal="right" vertical="center" shrinkToFit="1"/>
      <protection locked="0"/>
    </xf>
    <xf numFmtId="0" fontId="0" fillId="0" borderId="31" xfId="43" applyFont="1" applyFill="1" applyBorder="1" applyAlignment="1">
      <alignment horizontal="center" vertical="center"/>
    </xf>
    <xf numFmtId="0" fontId="0" fillId="0" borderId="36" xfId="43" applyFont="1" applyFill="1" applyBorder="1" applyAlignment="1">
      <alignment horizontal="center" vertical="center"/>
    </xf>
    <xf numFmtId="0" fontId="19" fillId="0" borderId="23" xfId="43" applyFont="1" applyFill="1" applyBorder="1" applyAlignment="1">
      <alignment horizontal="center" vertical="center"/>
    </xf>
    <xf numFmtId="0" fontId="0" fillId="0" borderId="23" xfId="43" applyFont="1" applyFill="1" applyBorder="1" applyAlignment="1">
      <alignment horizontal="center" vertical="center" shrinkToFit="1"/>
    </xf>
    <xf numFmtId="0" fontId="0" fillId="0" borderId="23" xfId="43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185" fontId="0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0" fillId="0" borderId="24" xfId="43" applyNumberFormat="1" applyFont="1" applyFill="1" applyBorder="1" applyAlignment="1" applyProtection="1">
      <alignment horizontal="right" vertical="center"/>
      <protection locked="0"/>
    </xf>
    <xf numFmtId="185" fontId="0" fillId="0" borderId="25" xfId="43" applyNumberFormat="1" applyFont="1" applyFill="1" applyBorder="1" applyAlignment="1" applyProtection="1">
      <alignment horizontal="right" vertical="center"/>
      <protection locked="0"/>
    </xf>
    <xf numFmtId="49" fontId="0" fillId="0" borderId="38" xfId="43" applyNumberFormat="1" applyFont="1" applyFill="1" applyBorder="1" applyAlignment="1">
      <alignment horizontal="center" vertical="center"/>
    </xf>
    <xf numFmtId="49" fontId="19" fillId="0" borderId="19" xfId="43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vertical="center"/>
    </xf>
    <xf numFmtId="0" fontId="0" fillId="0" borderId="44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7" xfId="44" applyFont="1" applyFill="1" applyBorder="1" applyAlignment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48" xfId="44" applyFont="1" applyFill="1" applyBorder="1">
      <alignment vertical="center"/>
    </xf>
    <xf numFmtId="0" fontId="0" fillId="0" borderId="45" xfId="44" applyFont="1" applyFill="1" applyBorder="1" applyAlignment="1">
      <alignment horizontal="center" vertical="center"/>
    </xf>
    <xf numFmtId="49" fontId="0" fillId="0" borderId="49" xfId="44" applyNumberFormat="1" applyFont="1" applyFill="1" applyBorder="1" applyAlignment="1">
      <alignment horizontal="left" vertical="center"/>
    </xf>
    <xf numFmtId="49" fontId="19" fillId="0" borderId="50" xfId="44" applyNumberFormat="1" applyFont="1" applyFill="1" applyBorder="1" applyAlignment="1">
      <alignment horizontal="center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6" xfId="44" applyFont="1" applyFill="1" applyBorder="1" applyAlignment="1">
      <alignment vertical="center"/>
    </xf>
    <xf numFmtId="49" fontId="0" fillId="0" borderId="49" xfId="44" applyNumberFormat="1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right" vertical="center"/>
      <protection locked="0"/>
    </xf>
    <xf numFmtId="41" fontId="19" fillId="0" borderId="21" xfId="44" applyNumberFormat="1" applyFont="1" applyFill="1" applyBorder="1" applyAlignment="1" applyProtection="1">
      <alignment horizontal="right" vertical="center"/>
      <protection locked="0"/>
    </xf>
    <xf numFmtId="180" fontId="19" fillId="0" borderId="51" xfId="44" applyNumberFormat="1" applyFont="1" applyFill="1" applyBorder="1" applyAlignment="1" applyProtection="1">
      <alignment horizontal="right" vertical="center" shrinkToFit="1"/>
      <protection locked="0"/>
    </xf>
    <xf numFmtId="200" fontId="0" fillId="0" borderId="0" xfId="43" applyNumberFormat="1" applyFont="1" applyFill="1" applyBorder="1" applyAlignment="1" applyProtection="1">
      <alignment horizontal="right" vertical="center"/>
      <protection locked="0"/>
    </xf>
    <xf numFmtId="49" fontId="33" fillId="0" borderId="50" xfId="44" applyNumberFormat="1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181" fontId="0" fillId="0" borderId="23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top"/>
    </xf>
    <xf numFmtId="181" fontId="0" fillId="0" borderId="39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181" fontId="19" fillId="0" borderId="24" xfId="0" applyNumberFormat="1" applyFont="1" applyFill="1" applyBorder="1" applyAlignment="1">
      <alignment horizontal="right" vertical="center"/>
    </xf>
    <xf numFmtId="181" fontId="19" fillId="0" borderId="25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horizontal="right" vertical="center"/>
    </xf>
    <xf numFmtId="41" fontId="19" fillId="0" borderId="11" xfId="0" applyNumberFormat="1" applyFont="1" applyFill="1" applyBorder="1" applyAlignment="1">
      <alignment horizontal="right" vertical="center"/>
    </xf>
    <xf numFmtId="181" fontId="19" fillId="0" borderId="14" xfId="0" applyNumberFormat="1" applyFont="1" applyFill="1" applyBorder="1" applyAlignment="1">
      <alignment horizontal="right" vertical="center"/>
    </xf>
    <xf numFmtId="181" fontId="19" fillId="0" borderId="15" xfId="0" applyNumberFormat="1" applyFont="1" applyFill="1" applyBorder="1" applyAlignment="1">
      <alignment horizontal="right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181" fontId="19" fillId="0" borderId="57" xfId="0" applyNumberFormat="1" applyFont="1" applyFill="1" applyBorder="1" applyAlignment="1">
      <alignment horizontal="right" vertical="center"/>
    </xf>
    <xf numFmtId="0" fontId="0" fillId="0" borderId="55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3" fillId="0" borderId="19" xfId="0" applyFont="1" applyFill="1" applyBorder="1" applyAlignment="1">
      <alignment horizontal="center" vertical="center"/>
    </xf>
    <xf numFmtId="181" fontId="19" fillId="0" borderId="16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96" fontId="0" fillId="0" borderId="38" xfId="0" applyNumberFormat="1" applyFont="1" applyFill="1" applyBorder="1" applyAlignment="1">
      <alignment horizontal="center" vertical="center"/>
    </xf>
    <xf numFmtId="0" fontId="26" fillId="0" borderId="38" xfId="43" applyFont="1" applyFill="1" applyBorder="1" applyAlignment="1">
      <alignment horizontal="center" vertical="center"/>
    </xf>
    <xf numFmtId="182" fontId="0" fillId="0" borderId="12" xfId="43" applyNumberFormat="1" applyFont="1" applyFill="1" applyBorder="1" applyAlignment="1">
      <alignment horizontal="right" vertical="center"/>
    </xf>
    <xf numFmtId="182" fontId="0" fillId="0" borderId="0" xfId="43" applyNumberFormat="1" applyFont="1" applyFill="1" applyBorder="1" applyAlignment="1">
      <alignment horizontal="right" vertical="center"/>
    </xf>
    <xf numFmtId="182" fontId="19" fillId="0" borderId="24" xfId="43" applyNumberFormat="1" applyFont="1" applyFill="1" applyBorder="1" applyAlignment="1">
      <alignment horizontal="right" vertical="center"/>
    </xf>
    <xf numFmtId="192" fontId="19" fillId="0" borderId="25" xfId="43" applyNumberFormat="1" applyFont="1" applyFill="1" applyBorder="1" applyAlignment="1">
      <alignment horizontal="right" vertical="center"/>
    </xf>
    <xf numFmtId="0" fontId="27" fillId="0" borderId="19" xfId="43" applyFont="1" applyFill="1" applyBorder="1" applyAlignment="1">
      <alignment horizontal="center" vertical="center"/>
    </xf>
    <xf numFmtId="182" fontId="19" fillId="0" borderId="16" xfId="43" applyNumberFormat="1" applyFont="1" applyFill="1" applyBorder="1" applyAlignment="1">
      <alignment horizontal="right" vertical="center"/>
    </xf>
    <xf numFmtId="192" fontId="0" fillId="0" borderId="11" xfId="43" applyNumberFormat="1" applyFont="1" applyFill="1" applyBorder="1" applyAlignment="1">
      <alignment horizontal="right" vertical="center"/>
    </xf>
    <xf numFmtId="182" fontId="0" fillId="0" borderId="0" xfId="43" applyNumberFormat="1" applyFont="1" applyBorder="1" applyAlignment="1">
      <alignment horizontal="right" vertical="center"/>
    </xf>
    <xf numFmtId="192" fontId="0" fillId="0" borderId="0" xfId="43" applyNumberFormat="1" applyFont="1" applyBorder="1" applyAlignment="1">
      <alignment horizontal="right" vertical="center"/>
    </xf>
    <xf numFmtId="192" fontId="0" fillId="0" borderId="11" xfId="43" applyNumberFormat="1" applyFont="1" applyBorder="1" applyAlignment="1">
      <alignment horizontal="right" vertical="center"/>
    </xf>
    <xf numFmtId="192" fontId="0" fillId="0" borderId="0" xfId="43" applyNumberFormat="1" applyFont="1" applyFill="1" applyBorder="1" applyAlignment="1">
      <alignment horizontal="right" vertical="center"/>
    </xf>
    <xf numFmtId="0" fontId="0" fillId="0" borderId="42" xfId="43" applyFont="1" applyBorder="1" applyAlignment="1">
      <alignment horizontal="center" vertical="center"/>
    </xf>
    <xf numFmtId="182" fontId="0" fillId="0" borderId="12" xfId="43" applyNumberFormat="1" applyFont="1" applyBorder="1" applyAlignment="1">
      <alignment horizontal="right" vertical="center"/>
    </xf>
    <xf numFmtId="0" fontId="26" fillId="0" borderId="23" xfId="43" applyFont="1" applyBorder="1" applyAlignment="1">
      <alignment horizontal="center" vertical="center"/>
    </xf>
    <xf numFmtId="0" fontId="26" fillId="0" borderId="52" xfId="43" applyFont="1" applyBorder="1" applyAlignment="1">
      <alignment horizontal="center" vertical="center"/>
    </xf>
    <xf numFmtId="0" fontId="0" fillId="0" borderId="54" xfId="43" applyFont="1" applyBorder="1" applyAlignment="1">
      <alignment horizontal="center" vertical="center"/>
    </xf>
    <xf numFmtId="0" fontId="0" fillId="0" borderId="55" xfId="43" applyFont="1" applyBorder="1" applyAlignment="1">
      <alignment horizontal="center" vertical="center"/>
    </xf>
    <xf numFmtId="181" fontId="0" fillId="0" borderId="11" xfId="43" applyNumberFormat="1" applyFont="1" applyFill="1" applyBorder="1" applyAlignment="1" applyProtection="1">
      <alignment horizontal="right" vertical="center"/>
      <protection locked="0"/>
    </xf>
    <xf numFmtId="181" fontId="0" fillId="0" borderId="18" xfId="43" applyNumberFormat="1" applyFont="1" applyFill="1" applyBorder="1" applyAlignment="1" applyProtection="1">
      <alignment horizontal="right" vertical="center"/>
      <protection locked="0"/>
    </xf>
    <xf numFmtId="181" fontId="19" fillId="0" borderId="102" xfId="43" applyNumberFormat="1" applyFont="1" applyFill="1" applyBorder="1" applyAlignment="1" applyProtection="1">
      <alignment horizontal="right" vertical="center"/>
      <protection locked="0"/>
    </xf>
    <xf numFmtId="181" fontId="19" fillId="0" borderId="51" xfId="43" applyNumberFormat="1" applyFont="1" applyFill="1" applyBorder="1" applyAlignment="1" applyProtection="1">
      <alignment horizontal="right" vertical="center"/>
      <protection locked="0"/>
    </xf>
    <xf numFmtId="0" fontId="0" fillId="0" borderId="33" xfId="43" applyFont="1" applyBorder="1" applyAlignment="1">
      <alignment horizontal="center" vertical="center" wrapText="1"/>
    </xf>
    <xf numFmtId="0" fontId="0" fillId="0" borderId="37" xfId="43" applyFont="1" applyBorder="1" applyAlignment="1">
      <alignment horizontal="center" vertical="center"/>
    </xf>
    <xf numFmtId="0" fontId="26" fillId="0" borderId="49" xfId="43" applyFont="1" applyFill="1" applyBorder="1" applyAlignment="1">
      <alignment horizontal="center" vertical="center"/>
    </xf>
    <xf numFmtId="200" fontId="0" fillId="0" borderId="12" xfId="43" applyNumberFormat="1" applyFont="1" applyFill="1" applyBorder="1" applyAlignment="1">
      <alignment horizontal="right" vertical="center"/>
    </xf>
    <xf numFmtId="200" fontId="0" fillId="0" borderId="0" xfId="43" applyNumberFormat="1" applyFont="1" applyFill="1" applyBorder="1" applyAlignment="1" applyProtection="1">
      <alignment horizontal="right" vertical="center"/>
      <protection locked="0"/>
    </xf>
    <xf numFmtId="41" fontId="0" fillId="0" borderId="0" xfId="43" applyNumberFormat="1" applyFont="1" applyBorder="1" applyAlignment="1" applyProtection="1">
      <alignment horizontal="right" vertical="center"/>
      <protection locked="0"/>
    </xf>
    <xf numFmtId="0" fontId="27" fillId="0" borderId="50" xfId="43" applyFont="1" applyFill="1" applyBorder="1" applyAlignment="1">
      <alignment horizontal="center" vertical="center"/>
    </xf>
    <xf numFmtId="0" fontId="38" fillId="0" borderId="87" xfId="43" applyFont="1" applyFill="1" applyBorder="1" applyAlignment="1">
      <alignment horizontal="center" vertical="center"/>
    </xf>
    <xf numFmtId="181" fontId="19" fillId="0" borderId="20" xfId="43" applyNumberFormat="1" applyFont="1" applyFill="1" applyBorder="1" applyAlignment="1">
      <alignment horizontal="right" vertical="center"/>
    </xf>
    <xf numFmtId="41" fontId="19" fillId="0" borderId="21" xfId="43" applyNumberFormat="1" applyFont="1" applyFill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0" fontId="26" fillId="0" borderId="45" xfId="43" applyFont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4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12" xfId="43" applyNumberFormat="1" applyFont="1" applyFill="1" applyBorder="1" applyAlignment="1" applyProtection="1">
      <alignment horizontal="right" vertical="center"/>
      <protection locked="0"/>
    </xf>
    <xf numFmtId="41" fontId="0" fillId="0" borderId="18" xfId="43" applyNumberFormat="1" applyFont="1" applyFill="1" applyBorder="1" applyAlignment="1" applyProtection="1">
      <alignment horizontal="right" vertical="center"/>
      <protection locked="0"/>
    </xf>
    <xf numFmtId="0" fontId="0" fillId="0" borderId="95" xfId="43" applyFont="1" applyBorder="1" applyAlignment="1">
      <alignment horizontal="center" vertical="center"/>
    </xf>
    <xf numFmtId="0" fontId="0" fillId="0" borderId="96" xfId="43" applyFont="1" applyBorder="1" applyAlignment="1">
      <alignment horizontal="center" vertical="center"/>
    </xf>
    <xf numFmtId="0" fontId="0" fillId="0" borderId="100" xfId="43" applyFont="1" applyBorder="1" applyAlignment="1">
      <alignment horizontal="center" vertical="center"/>
    </xf>
    <xf numFmtId="0" fontId="0" fillId="0" borderId="97" xfId="43" applyFont="1" applyBorder="1" applyAlignment="1">
      <alignment horizontal="center" vertical="center"/>
    </xf>
    <xf numFmtId="0" fontId="0" fillId="0" borderId="81" xfId="43" applyFont="1" applyBorder="1" applyAlignment="1">
      <alignment horizontal="center" vertical="center"/>
    </xf>
    <xf numFmtId="0" fontId="0" fillId="0" borderId="88" xfId="43" applyFont="1" applyBorder="1" applyAlignment="1">
      <alignment horizontal="center" vertical="center"/>
    </xf>
    <xf numFmtId="181" fontId="0" fillId="0" borderId="0" xfId="43" applyNumberFormat="1" applyFont="1" applyBorder="1" applyAlignment="1" applyProtection="1">
      <alignment horizontal="right" vertical="center"/>
      <protection locked="0"/>
    </xf>
    <xf numFmtId="191" fontId="19" fillId="0" borderId="25" xfId="43" applyNumberFormat="1" applyFont="1" applyFill="1" applyBorder="1" applyAlignment="1" applyProtection="1">
      <alignment horizontal="right" vertical="center"/>
      <protection locked="0"/>
    </xf>
    <xf numFmtId="0" fontId="0" fillId="0" borderId="98" xfId="43" applyFont="1" applyBorder="1" applyAlignment="1">
      <alignment horizontal="center" vertical="center"/>
    </xf>
    <xf numFmtId="0" fontId="0" fillId="0" borderId="99" xfId="43" applyFont="1" applyBorder="1" applyAlignment="1">
      <alignment horizontal="center" vertical="center"/>
    </xf>
    <xf numFmtId="41" fontId="0" fillId="0" borderId="24" xfId="43" applyNumberFormat="1" applyFont="1" applyFill="1" applyBorder="1" applyAlignment="1" applyProtection="1">
      <alignment horizontal="right" vertical="center"/>
      <protection locked="0"/>
    </xf>
    <xf numFmtId="0" fontId="0" fillId="0" borderId="101" xfId="43" applyFont="1" applyBorder="1" applyAlignment="1">
      <alignment horizontal="center" vertical="center"/>
    </xf>
    <xf numFmtId="0" fontId="0" fillId="0" borderId="41" xfId="43" applyFont="1" applyBorder="1" applyAlignment="1">
      <alignment horizontal="center" vertical="center"/>
    </xf>
    <xf numFmtId="0" fontId="27" fillId="0" borderId="19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191" fontId="19" fillId="0" borderId="16" xfId="43" applyNumberFormat="1" applyFont="1" applyFill="1" applyBorder="1" applyAlignment="1">
      <alignment horizontal="right" vertical="center"/>
    </xf>
    <xf numFmtId="191" fontId="19" fillId="0" borderId="24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 applyProtection="1">
      <alignment horizontal="right" vertical="center"/>
      <protection locked="0"/>
    </xf>
    <xf numFmtId="191" fontId="0" fillId="0" borderId="11" xfId="43" applyNumberFormat="1" applyFont="1" applyFill="1" applyBorder="1" applyAlignment="1" applyProtection="1">
      <alignment horizontal="right" vertical="center"/>
      <protection locked="0"/>
    </xf>
    <xf numFmtId="191" fontId="0" fillId="0" borderId="12" xfId="43" applyNumberFormat="1" applyFont="1" applyFill="1" applyBorder="1" applyAlignment="1">
      <alignment horizontal="right" vertical="center"/>
    </xf>
    <xf numFmtId="0" fontId="26" fillId="0" borderId="38" xfId="43" applyFont="1" applyBorder="1" applyAlignment="1">
      <alignment horizontal="center" vertical="center"/>
    </xf>
    <xf numFmtId="191" fontId="0" fillId="0" borderId="12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>
      <alignment horizontal="right" vertical="center"/>
    </xf>
    <xf numFmtId="191" fontId="0" fillId="0" borderId="0" xfId="43" applyNumberFormat="1" applyFont="1" applyBorder="1" applyAlignment="1" applyProtection="1">
      <alignment horizontal="right" vertical="center"/>
      <protection locked="0"/>
    </xf>
    <xf numFmtId="191" fontId="0" fillId="0" borderId="11" xfId="43" applyNumberFormat="1" applyFont="1" applyBorder="1" applyAlignment="1" applyProtection="1">
      <alignment horizontal="right" vertical="center"/>
      <protection locked="0"/>
    </xf>
    <xf numFmtId="49" fontId="0" fillId="0" borderId="54" xfId="43" applyNumberFormat="1" applyFont="1" applyBorder="1" applyAlignment="1">
      <alignment horizontal="center" vertical="center"/>
    </xf>
    <xf numFmtId="0" fontId="0" fillId="0" borderId="27" xfId="43" applyFont="1" applyBorder="1" applyAlignment="1">
      <alignment horizontal="center" vertical="center"/>
    </xf>
    <xf numFmtId="0" fontId="0" fillId="0" borderId="0" xfId="44" applyFont="1" applyBorder="1" applyAlignment="1">
      <alignment horizontal="distributed" vertical="center"/>
    </xf>
    <xf numFmtId="0" fontId="0" fillId="0" borderId="52" xfId="44" applyFont="1" applyBorder="1" applyAlignment="1">
      <alignment horizontal="distributed" vertical="center"/>
    </xf>
    <xf numFmtId="0" fontId="0" fillId="0" borderId="24" xfId="44" applyFont="1" applyBorder="1" applyAlignment="1">
      <alignment horizontal="left" vertical="center"/>
    </xf>
    <xf numFmtId="0" fontId="0" fillId="0" borderId="62" xfId="44" applyFont="1" applyBorder="1" applyAlignment="1">
      <alignment horizontal="left" vertical="center"/>
    </xf>
    <xf numFmtId="0" fontId="0" fillId="0" borderId="0" xfId="44" applyFont="1" applyBorder="1" applyAlignment="1">
      <alignment horizontal="left" vertical="center"/>
    </xf>
    <xf numFmtId="0" fontId="0" fillId="0" borderId="52" xfId="44" applyFont="1" applyBorder="1" applyAlignment="1">
      <alignment horizontal="left" vertical="center"/>
    </xf>
    <xf numFmtId="49" fontId="0" fillId="0" borderId="0" xfId="44" applyNumberFormat="1" applyFont="1" applyBorder="1" applyAlignment="1">
      <alignment horizontal="distributed" vertical="center"/>
    </xf>
    <xf numFmtId="49" fontId="0" fillId="0" borderId="52" xfId="44" applyNumberFormat="1" applyFont="1" applyBorder="1" applyAlignment="1">
      <alignment horizontal="distributed" vertical="center"/>
    </xf>
    <xf numFmtId="0" fontId="19" fillId="0" borderId="57" xfId="44" applyFont="1" applyBorder="1" applyAlignment="1">
      <alignment horizontal="distributed" vertical="center"/>
    </xf>
    <xf numFmtId="0" fontId="19" fillId="0" borderId="14" xfId="44" applyFont="1" applyBorder="1" applyAlignment="1">
      <alignment horizontal="distributed" vertical="center"/>
    </xf>
    <xf numFmtId="0" fontId="19" fillId="0" borderId="61" xfId="44" applyFont="1" applyBorder="1" applyAlignment="1">
      <alignment horizontal="distributed" vertical="center"/>
    </xf>
    <xf numFmtId="0" fontId="0" fillId="0" borderId="24" xfId="44" applyFont="1" applyBorder="1" applyAlignment="1">
      <alignment horizontal="distributed" vertical="center"/>
    </xf>
    <xf numFmtId="0" fontId="0" fillId="0" borderId="62" xfId="44" applyFont="1" applyBorder="1" applyAlignment="1">
      <alignment horizontal="distributed" vertical="center"/>
    </xf>
    <xf numFmtId="0" fontId="0" fillId="0" borderId="22" xfId="44" applyFont="1" applyBorder="1" applyAlignment="1">
      <alignment horizontal="center" vertical="center"/>
    </xf>
    <xf numFmtId="0" fontId="0" fillId="0" borderId="103" xfId="44" applyFont="1" applyBorder="1" applyAlignment="1">
      <alignment horizontal="center" vertical="center"/>
    </xf>
    <xf numFmtId="0" fontId="0" fillId="0" borderId="56" xfId="44" applyFont="1" applyBorder="1" applyAlignment="1">
      <alignment horizontal="center" vertical="center"/>
    </xf>
    <xf numFmtId="191" fontId="0" fillId="0" borderId="0" xfId="44" applyNumberFormat="1" applyFont="1" applyBorder="1" applyAlignment="1" applyProtection="1">
      <alignment horizontal="right" vertical="center"/>
      <protection locked="0"/>
    </xf>
    <xf numFmtId="191" fontId="0" fillId="0" borderId="0" xfId="44" applyNumberFormat="1" applyFont="1" applyFill="1" applyBorder="1" applyAlignment="1" applyProtection="1">
      <alignment horizontal="right" vertical="center"/>
      <protection locked="0"/>
    </xf>
    <xf numFmtId="191" fontId="19" fillId="0" borderId="0" xfId="44" applyNumberFormat="1" applyFont="1" applyFill="1" applyBorder="1" applyAlignment="1" applyProtection="1">
      <alignment horizontal="right" vertical="center"/>
      <protection locked="0"/>
    </xf>
    <xf numFmtId="191" fontId="19" fillId="0" borderId="11" xfId="44" applyNumberFormat="1" applyFont="1" applyFill="1" applyBorder="1" applyAlignment="1" applyProtection="1">
      <alignment horizontal="right" vertical="center"/>
      <protection locked="0"/>
    </xf>
    <xf numFmtId="49" fontId="26" fillId="0" borderId="39" xfId="44" applyNumberFormat="1" applyFont="1" applyBorder="1" applyAlignment="1">
      <alignment horizontal="center" vertical="center"/>
    </xf>
    <xf numFmtId="49" fontId="26" fillId="0" borderId="62" xfId="44" applyNumberFormat="1" applyFont="1" applyBorder="1" applyAlignment="1">
      <alignment horizontal="center" vertical="center"/>
    </xf>
    <xf numFmtId="49" fontId="26" fillId="0" borderId="23" xfId="44" applyNumberFormat="1" applyFont="1" applyBorder="1" applyAlignment="1">
      <alignment horizontal="center" vertical="center"/>
    </xf>
    <xf numFmtId="49" fontId="26" fillId="0" borderId="52" xfId="44" applyNumberFormat="1" applyFont="1" applyBorder="1" applyAlignment="1">
      <alignment horizontal="center" vertical="center"/>
    </xf>
    <xf numFmtId="49" fontId="0" fillId="0" borderId="57" xfId="44" applyNumberFormat="1" applyFont="1" applyBorder="1" applyAlignment="1">
      <alignment horizontal="center" vertical="center"/>
    </xf>
    <xf numFmtId="49" fontId="0" fillId="0" borderId="61" xfId="44" applyNumberFormat="1" applyFont="1" applyBorder="1" applyAlignment="1">
      <alignment horizontal="center" vertical="center"/>
    </xf>
    <xf numFmtId="191" fontId="19" fillId="0" borderId="24" xfId="44" applyNumberFormat="1" applyFont="1" applyFill="1" applyBorder="1" applyAlignment="1" applyProtection="1">
      <alignment horizontal="right" vertical="center"/>
      <protection locked="0"/>
    </xf>
    <xf numFmtId="191" fontId="19" fillId="0" borderId="25" xfId="44" applyNumberFormat="1" applyFont="1" applyFill="1" applyBorder="1" applyAlignment="1" applyProtection="1">
      <alignment horizontal="right" vertical="center"/>
      <protection locked="0"/>
    </xf>
    <xf numFmtId="41" fontId="0" fillId="0" borderId="24" xfId="44" applyNumberFormat="1" applyFont="1" applyBorder="1" applyAlignment="1" applyProtection="1">
      <alignment horizontal="right" vertical="center"/>
      <protection locked="0"/>
    </xf>
    <xf numFmtId="191" fontId="0" fillId="0" borderId="24" xfId="44" applyNumberFormat="1" applyFont="1" applyFill="1" applyBorder="1" applyAlignment="1" applyProtection="1">
      <alignment horizontal="right" vertical="center"/>
      <protection locked="0"/>
    </xf>
    <xf numFmtId="185" fontId="19" fillId="0" borderId="0" xfId="44" applyNumberFormat="1" applyFont="1" applyFill="1" applyBorder="1" applyAlignment="1" applyProtection="1">
      <alignment horizontal="right" vertical="center"/>
      <protection locked="0"/>
    </xf>
    <xf numFmtId="185" fontId="19" fillId="0" borderId="11" xfId="44" applyNumberFormat="1" applyFont="1" applyFill="1" applyBorder="1" applyAlignment="1" applyProtection="1">
      <alignment horizontal="right" vertical="center"/>
      <protection locked="0"/>
    </xf>
    <xf numFmtId="41" fontId="0" fillId="0" borderId="0" xfId="44" applyNumberFormat="1" applyFont="1" applyBorder="1" applyAlignment="1" applyProtection="1">
      <alignment horizontal="right" vertical="center"/>
      <protection locked="0"/>
    </xf>
    <xf numFmtId="191" fontId="19" fillId="0" borderId="14" xfId="44" applyNumberFormat="1" applyFont="1" applyFill="1" applyBorder="1" applyAlignment="1">
      <alignment horizontal="right" vertical="center"/>
    </xf>
    <xf numFmtId="191" fontId="19" fillId="0" borderId="14" xfId="44" applyNumberFormat="1" applyFont="1" applyFill="1" applyBorder="1" applyAlignment="1" applyProtection="1">
      <alignment horizontal="right" vertical="center"/>
      <protection locked="0"/>
    </xf>
    <xf numFmtId="191" fontId="19" fillId="0" borderId="15" xfId="44" applyNumberFormat="1" applyFont="1" applyFill="1" applyBorder="1" applyAlignment="1">
      <alignment horizontal="right" vertical="center"/>
    </xf>
    <xf numFmtId="181" fontId="0" fillId="0" borderId="24" xfId="44" applyNumberFormat="1" applyFont="1" applyBorder="1" applyAlignment="1" applyProtection="1">
      <alignment horizontal="right" vertical="center"/>
      <protection locked="0"/>
    </xf>
    <xf numFmtId="181" fontId="0" fillId="0" borderId="24" xfId="44" applyNumberFormat="1" applyFont="1" applyFill="1" applyBorder="1" applyAlignment="1" applyProtection="1">
      <alignment horizontal="right" vertical="center"/>
      <protection locked="0"/>
    </xf>
    <xf numFmtId="41" fontId="0" fillId="0" borderId="24" xfId="44" applyNumberFormat="1" applyFont="1" applyFill="1" applyBorder="1" applyAlignment="1" applyProtection="1">
      <alignment horizontal="right" vertical="center"/>
      <protection locked="0"/>
    </xf>
    <xf numFmtId="41" fontId="19" fillId="0" borderId="24" xfId="44" applyNumberFormat="1" applyFont="1" applyFill="1" applyBorder="1" applyAlignment="1" applyProtection="1">
      <alignment horizontal="right" vertical="center"/>
      <protection locked="0"/>
    </xf>
    <xf numFmtId="41" fontId="19" fillId="0" borderId="25" xfId="44" applyNumberFormat="1" applyFont="1" applyFill="1" applyBorder="1" applyAlignment="1" applyProtection="1">
      <alignment horizontal="right" vertical="center"/>
      <protection locked="0"/>
    </xf>
    <xf numFmtId="181" fontId="0" fillId="0" borderId="0" xfId="44" applyNumberFormat="1" applyFont="1" applyFill="1" applyBorder="1" applyAlignment="1" applyProtection="1">
      <alignment horizontal="right" vertical="center"/>
      <protection locked="0"/>
    </xf>
    <xf numFmtId="41" fontId="0" fillId="0" borderId="0" xfId="44" applyNumberFormat="1" applyFont="1" applyFill="1" applyBorder="1" applyAlignment="1" applyProtection="1">
      <alignment horizontal="right" vertical="center"/>
      <protection locked="0"/>
    </xf>
    <xf numFmtId="0" fontId="31" fillId="0" borderId="55" xfId="44" applyFont="1" applyBorder="1" applyAlignment="1">
      <alignment horizontal="center" vertical="center"/>
    </xf>
    <xf numFmtId="0" fontId="31" fillId="0" borderId="27" xfId="44" applyFont="1" applyBorder="1" applyAlignment="1">
      <alignment horizontal="center" vertical="center"/>
    </xf>
    <xf numFmtId="0" fontId="0" fillId="0" borderId="55" xfId="44" applyFont="1" applyBorder="1" applyAlignment="1">
      <alignment horizontal="center" vertical="center"/>
    </xf>
    <xf numFmtId="0" fontId="0" fillId="0" borderId="26" xfId="44" applyFont="1" applyBorder="1" applyAlignment="1">
      <alignment horizontal="center" vertical="center"/>
    </xf>
    <xf numFmtId="181" fontId="0" fillId="0" borderId="0" xfId="44" applyNumberFormat="1" applyFont="1" applyBorder="1" applyAlignment="1" applyProtection="1">
      <alignment horizontal="right" vertical="center"/>
      <protection locked="0"/>
    </xf>
    <xf numFmtId="41" fontId="19" fillId="0" borderId="0" xfId="44" applyNumberFormat="1" applyFont="1" applyFill="1" applyBorder="1" applyAlignment="1" applyProtection="1">
      <alignment horizontal="right" vertical="center"/>
      <protection locked="0"/>
    </xf>
    <xf numFmtId="41" fontId="19" fillId="0" borderId="11" xfId="44" applyNumberFormat="1" applyFont="1" applyFill="1" applyBorder="1" applyAlignment="1" applyProtection="1">
      <alignment horizontal="right" vertical="center"/>
      <protection locked="0"/>
    </xf>
    <xf numFmtId="181" fontId="19" fillId="0" borderId="0" xfId="44" applyNumberFormat="1" applyFont="1" applyFill="1" applyBorder="1" applyAlignment="1" applyProtection="1">
      <alignment horizontal="right" vertical="center"/>
      <protection locked="0"/>
    </xf>
    <xf numFmtId="181" fontId="19" fillId="0" borderId="11" xfId="44" applyNumberFormat="1" applyFont="1" applyFill="1" applyBorder="1" applyAlignment="1" applyProtection="1">
      <alignment horizontal="right" vertical="center"/>
      <protection locked="0"/>
    </xf>
    <xf numFmtId="185" fontId="0" fillId="0" borderId="0" xfId="44" applyNumberFormat="1" applyFont="1" applyFill="1" applyBorder="1" applyAlignment="1" applyProtection="1">
      <alignment horizontal="right" vertical="center"/>
      <protection locked="0"/>
    </xf>
    <xf numFmtId="200" fontId="0" fillId="0" borderId="0" xfId="44" applyNumberFormat="1" applyFont="1" applyFill="1" applyBorder="1" applyAlignment="1" applyProtection="1">
      <alignment horizontal="right" vertical="center"/>
      <protection locked="0"/>
    </xf>
    <xf numFmtId="0" fontId="31" fillId="0" borderId="55" xfId="44" applyFont="1" applyFill="1" applyBorder="1" applyAlignment="1">
      <alignment horizontal="center" vertical="center"/>
    </xf>
    <xf numFmtId="0" fontId="31" fillId="0" borderId="27" xfId="44" applyFont="1" applyFill="1" applyBorder="1" applyAlignment="1">
      <alignment horizontal="center" vertical="center"/>
    </xf>
    <xf numFmtId="181" fontId="19" fillId="0" borderId="14" xfId="44" applyNumberFormat="1" applyFont="1" applyBorder="1" applyAlignment="1">
      <alignment horizontal="right" vertical="center"/>
    </xf>
    <xf numFmtId="200" fontId="19" fillId="0" borderId="14" xfId="44" applyNumberFormat="1" applyFont="1" applyFill="1" applyBorder="1" applyAlignment="1" applyProtection="1">
      <alignment horizontal="right" vertical="center"/>
      <protection locked="0"/>
    </xf>
    <xf numFmtId="181" fontId="19" fillId="0" borderId="14" xfId="44" applyNumberFormat="1" applyFont="1" applyFill="1" applyBorder="1" applyAlignment="1">
      <alignment horizontal="right" vertical="center"/>
    </xf>
    <xf numFmtId="181" fontId="19" fillId="0" borderId="15" xfId="44" applyNumberFormat="1" applyFont="1" applyFill="1" applyBorder="1" applyAlignment="1">
      <alignment horizontal="right" vertical="center"/>
    </xf>
    <xf numFmtId="0" fontId="0" fillId="0" borderId="55" xfId="43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27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49" fontId="0" fillId="0" borderId="54" xfId="43" applyNumberFormat="1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right" vertical="center" shrinkToFit="1"/>
      <protection locked="0"/>
    </xf>
    <xf numFmtId="180" fontId="0" fillId="0" borderId="0" xfId="44" applyNumberFormat="1" applyFont="1" applyFill="1" applyBorder="1" applyAlignment="1" applyProtection="1">
      <alignment horizontal="right" vertical="center" shrinkToFit="1"/>
      <protection locked="0"/>
    </xf>
    <xf numFmtId="3" fontId="0" fillId="0" borderId="0" xfId="44" applyNumberFormat="1" applyFont="1" applyFill="1" applyBorder="1" applyAlignment="1" applyProtection="1">
      <alignment horizontal="right" vertical="center" shrinkToFit="1"/>
      <protection locked="0"/>
    </xf>
    <xf numFmtId="3" fontId="0" fillId="0" borderId="0" xfId="44" applyNumberFormat="1" applyFont="1" applyFill="1" applyBorder="1" applyAlignment="1" applyProtection="1">
      <alignment horizontal="right" vertical="center"/>
      <protection locked="0"/>
    </xf>
    <xf numFmtId="0" fontId="0" fillId="0" borderId="63" xfId="44" applyFont="1" applyFill="1" applyBorder="1" applyAlignment="1">
      <alignment horizontal="center" vertical="center"/>
    </xf>
    <xf numFmtId="0" fontId="0" fillId="0" borderId="0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67" xfId="44" applyFont="1" applyFill="1" applyBorder="1" applyAlignment="1">
      <alignment horizontal="center" vertical="center"/>
    </xf>
    <xf numFmtId="0" fontId="0" fillId="0" borderId="65" xfId="44" applyFont="1" applyFill="1" applyBorder="1" applyAlignment="1">
      <alignment horizontal="center" vertical="center"/>
    </xf>
    <xf numFmtId="0" fontId="0" fillId="0" borderId="68" xfId="44" applyFont="1" applyFill="1" applyBorder="1" applyAlignment="1">
      <alignment horizontal="center" vertical="center"/>
    </xf>
    <xf numFmtId="0" fontId="0" fillId="0" borderId="18" xfId="44" applyFont="1" applyFill="1" applyBorder="1" applyAlignment="1">
      <alignment horizontal="center" vertical="center"/>
    </xf>
    <xf numFmtId="185" fontId="19" fillId="0" borderId="21" xfId="44" applyNumberFormat="1" applyFont="1" applyFill="1" applyBorder="1" applyAlignment="1" applyProtection="1">
      <alignment horizontal="right" vertical="center"/>
      <protection locked="0"/>
    </xf>
    <xf numFmtId="180" fontId="19" fillId="0" borderId="21" xfId="44" applyNumberFormat="1" applyFont="1" applyFill="1" applyBorder="1" applyAlignment="1" applyProtection="1">
      <alignment horizontal="right" vertical="center"/>
      <protection locked="0"/>
    </xf>
    <xf numFmtId="180" fontId="0" fillId="0" borderId="0" xfId="44" applyNumberFormat="1" applyFont="1" applyFill="1" applyBorder="1" applyAlignment="1" applyProtection="1">
      <alignment horizontal="right" vertical="center"/>
      <protection locked="0"/>
    </xf>
    <xf numFmtId="182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14" xfId="44" applyNumberFormat="1" applyFont="1" applyFill="1" applyBorder="1" applyAlignment="1" applyProtection="1">
      <alignment horizontal="right" vertical="center" shrinkToFit="1"/>
    </xf>
    <xf numFmtId="0" fontId="0" fillId="0" borderId="70" xfId="44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74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2" xfId="44" applyFont="1" applyFill="1" applyBorder="1" applyAlignment="1">
      <alignment horizontal="center" vertical="distributed" textRotation="255"/>
    </xf>
    <xf numFmtId="0" fontId="0" fillId="0" borderId="36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0" fillId="0" borderId="51" xfId="44" applyFont="1" applyFill="1" applyBorder="1" applyAlignment="1" applyProtection="1">
      <alignment horizontal="right" vertical="center"/>
      <protection locked="0"/>
    </xf>
    <xf numFmtId="0" fontId="0" fillId="0" borderId="18" xfId="44" applyFont="1" applyFill="1" applyBorder="1" applyAlignment="1" applyProtection="1">
      <alignment horizontal="right" vertical="center"/>
      <protection locked="0"/>
    </xf>
    <xf numFmtId="3" fontId="0" fillId="0" borderId="18" xfId="44" applyNumberFormat="1" applyFont="1" applyFill="1" applyBorder="1" applyAlignment="1" applyProtection="1">
      <alignment horizontal="right" vertical="center"/>
      <protection locked="0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69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63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4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85" xfId="44" applyFont="1" applyFill="1" applyBorder="1" applyAlignment="1">
      <alignment horizontal="center" vertical="distributed" textRotation="255"/>
    </xf>
    <xf numFmtId="0" fontId="0" fillId="0" borderId="86" xfId="44" applyFont="1" applyFill="1" applyBorder="1" applyAlignment="1">
      <alignment horizontal="center" vertical="distributed" textRotation="255"/>
    </xf>
    <xf numFmtId="0" fontId="0" fillId="0" borderId="77" xfId="44" applyFont="1" applyFill="1" applyBorder="1" applyAlignment="1">
      <alignment horizontal="center" vertical="center"/>
    </xf>
    <xf numFmtId="180" fontId="19" fillId="0" borderId="69" xfId="44" applyNumberFormat="1" applyFont="1" applyFill="1" applyBorder="1" applyAlignment="1" applyProtection="1">
      <alignment horizontal="right" vertical="center" shrinkToFit="1"/>
    </xf>
    <xf numFmtId="0" fontId="0" fillId="0" borderId="48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distributed" textRotation="255"/>
    </xf>
    <xf numFmtId="0" fontId="0" fillId="0" borderId="44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0" fontId="0" fillId="0" borderId="71" xfId="44" applyFont="1" applyFill="1" applyBorder="1" applyAlignment="1">
      <alignment horizontal="center" vertical="center" wrapText="1"/>
    </xf>
    <xf numFmtId="0" fontId="0" fillId="0" borderId="72" xfId="44" applyFont="1" applyFill="1" applyBorder="1" applyAlignment="1">
      <alignment horizontal="center" vertical="center" wrapText="1"/>
    </xf>
    <xf numFmtId="0" fontId="0" fillId="0" borderId="73" xfId="44" applyFont="1" applyFill="1" applyBorder="1" applyAlignment="1">
      <alignment horizontal="center" vertical="center" wrapText="1"/>
    </xf>
    <xf numFmtId="180" fontId="0" fillId="0" borderId="18" xfId="44" applyNumberFormat="1" applyFont="1" applyFill="1" applyBorder="1" applyAlignment="1" applyProtection="1">
      <alignment horizontal="right" vertical="center"/>
      <protection locked="0"/>
    </xf>
    <xf numFmtId="180" fontId="0" fillId="0" borderId="51" xfId="44" applyNumberFormat="1" applyFont="1" applyFill="1" applyBorder="1" applyAlignment="1" applyProtection="1">
      <alignment horizontal="right" vertical="center"/>
      <protection locked="0"/>
    </xf>
    <xf numFmtId="0" fontId="0" fillId="0" borderId="52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180" fontId="0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47" xfId="44" applyFont="1" applyFill="1" applyBorder="1" applyAlignment="1">
      <alignment horizontal="center" vertical="center" wrapText="1"/>
    </xf>
    <xf numFmtId="0" fontId="0" fillId="0" borderId="77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6" xfId="44" applyFont="1" applyFill="1" applyBorder="1" applyAlignment="1">
      <alignment horizontal="center" vertical="center" wrapText="1"/>
    </xf>
    <xf numFmtId="0" fontId="0" fillId="0" borderId="78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/>
    </xf>
    <xf numFmtId="0" fontId="0" fillId="0" borderId="36" xfId="44" applyFont="1" applyFill="1" applyBorder="1" applyAlignment="1">
      <alignment horizontal="center" vertical="center"/>
    </xf>
    <xf numFmtId="180" fontId="19" fillId="0" borderId="14" xfId="44" applyNumberFormat="1" applyFont="1" applyFill="1" applyBorder="1" applyAlignment="1" applyProtection="1">
      <alignment horizontal="right" vertical="center"/>
    </xf>
    <xf numFmtId="0" fontId="0" fillId="0" borderId="41" xfId="44" applyFont="1" applyFill="1" applyBorder="1" applyAlignment="1">
      <alignment horizontal="center" vertical="center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75" xfId="44" applyFont="1" applyFill="1" applyBorder="1" applyAlignment="1">
      <alignment horizontal="center" vertical="distributed" textRotation="255"/>
    </xf>
    <xf numFmtId="0" fontId="0" fillId="0" borderId="41" xfId="44" applyFont="1" applyFill="1" applyBorder="1" applyAlignment="1">
      <alignment horizontal="center" vertical="distributed" textRotation="255"/>
    </xf>
    <xf numFmtId="180" fontId="19" fillId="0" borderId="12" xfId="44" applyNumberFormat="1" applyFont="1" applyFill="1" applyBorder="1" applyAlignment="1" applyProtection="1">
      <alignment horizontal="right" vertical="center"/>
    </xf>
    <xf numFmtId="180" fontId="19" fillId="0" borderId="0" xfId="44" applyNumberFormat="1" applyFont="1" applyFill="1" applyBorder="1" applyAlignment="1" applyProtection="1">
      <alignment horizontal="right" vertical="center"/>
    </xf>
    <xf numFmtId="180" fontId="19" fillId="0" borderId="13" xfId="44" applyNumberFormat="1" applyFont="1" applyFill="1" applyBorder="1" applyAlignment="1" applyProtection="1">
      <alignment horizontal="right" vertical="center"/>
    </xf>
    <xf numFmtId="0" fontId="0" fillId="0" borderId="75" xfId="44" applyFont="1" applyFill="1" applyBorder="1" applyAlignment="1">
      <alignment horizontal="center" vertical="center"/>
    </xf>
    <xf numFmtId="0" fontId="0" fillId="0" borderId="76" xfId="44" applyFont="1" applyFill="1" applyBorder="1" applyAlignment="1">
      <alignment horizontal="center" vertical="center"/>
    </xf>
    <xf numFmtId="185" fontId="0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79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80" xfId="44" applyFont="1" applyFill="1" applyBorder="1" applyAlignment="1">
      <alignment horizontal="center" vertical="distributed" textRotation="255"/>
    </xf>
    <xf numFmtId="180" fontId="19" fillId="0" borderId="20" xfId="44" applyNumberFormat="1" applyFont="1" applyFill="1" applyBorder="1" applyAlignment="1">
      <alignment horizontal="right" vertical="center"/>
    </xf>
    <xf numFmtId="180" fontId="0" fillId="0" borderId="12" xfId="44" applyNumberFormat="1" applyFont="1" applyFill="1" applyBorder="1" applyAlignment="1">
      <alignment horizontal="right" vertical="center"/>
    </xf>
    <xf numFmtId="3" fontId="0" fillId="0" borderId="12" xfId="44" applyNumberFormat="1" applyFont="1" applyFill="1" applyBorder="1" applyAlignment="1" applyProtection="1">
      <alignment horizontal="right" vertical="center"/>
      <protection locked="0"/>
    </xf>
    <xf numFmtId="3" fontId="0" fillId="0" borderId="12" xfId="44" applyNumberFormat="1" applyFont="1" applyFill="1" applyBorder="1" applyAlignment="1">
      <alignment horizontal="right" vertical="center"/>
    </xf>
    <xf numFmtId="180" fontId="19" fillId="0" borderId="20" xfId="44" applyNumberFormat="1" applyFont="1" applyFill="1" applyBorder="1" applyAlignment="1" applyProtection="1">
      <alignment horizontal="right" vertical="center"/>
    </xf>
    <xf numFmtId="180" fontId="19" fillId="0" borderId="21" xfId="44" applyNumberFormat="1" applyFont="1" applyFill="1" applyBorder="1" applyAlignment="1" applyProtection="1">
      <alignment horizontal="right" vertical="center"/>
    </xf>
    <xf numFmtId="49" fontId="0" fillId="0" borderId="88" xfId="44" applyNumberFormat="1" applyFont="1" applyFill="1" applyBorder="1" applyAlignment="1">
      <alignment horizontal="center" vertical="center"/>
    </xf>
    <xf numFmtId="49" fontId="0" fillId="0" borderId="42" xfId="44" applyNumberFormat="1" applyFont="1" applyFill="1" applyBorder="1" applyAlignment="1">
      <alignment horizontal="center" vertical="center"/>
    </xf>
    <xf numFmtId="49" fontId="0" fillId="0" borderId="89" xfId="44" applyNumberFormat="1" applyFont="1" applyFill="1" applyBorder="1" applyAlignment="1">
      <alignment horizontal="center" vertical="center"/>
    </xf>
    <xf numFmtId="49" fontId="0" fillId="0" borderId="90" xfId="44" applyNumberFormat="1" applyFont="1" applyFill="1" applyBorder="1" applyAlignment="1">
      <alignment horizontal="center" vertical="center"/>
    </xf>
    <xf numFmtId="0" fontId="0" fillId="0" borderId="50" xfId="44" applyFont="1" applyFill="1" applyBorder="1" applyAlignment="1">
      <alignment horizontal="center" vertical="center"/>
    </xf>
    <xf numFmtId="0" fontId="0" fillId="0" borderId="87" xfId="44" applyFont="1" applyFill="1" applyBorder="1" applyAlignment="1">
      <alignment horizontal="center" vertical="center"/>
    </xf>
    <xf numFmtId="49" fontId="22" fillId="0" borderId="89" xfId="44" applyNumberFormat="1" applyFont="1" applyFill="1" applyBorder="1" applyAlignment="1">
      <alignment horizontal="center" vertical="center"/>
    </xf>
    <xf numFmtId="49" fontId="22" fillId="0" borderId="90" xfId="44" applyNumberFormat="1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center" vertical="center"/>
    </xf>
    <xf numFmtId="0" fontId="0" fillId="0" borderId="38" xfId="44" applyFont="1" applyFill="1" applyBorder="1" applyAlignment="1">
      <alignment horizontal="center" vertical="center"/>
    </xf>
    <xf numFmtId="0" fontId="19" fillId="0" borderId="91" xfId="44" applyFont="1" applyFill="1" applyBorder="1" applyAlignment="1">
      <alignment horizontal="center" vertical="center"/>
    </xf>
    <xf numFmtId="0" fontId="19" fillId="0" borderId="92" xfId="44" applyFont="1" applyFill="1" applyBorder="1" applyAlignment="1">
      <alignment horizontal="center" vertical="center"/>
    </xf>
    <xf numFmtId="0" fontId="19" fillId="0" borderId="93" xfId="44" applyFont="1" applyFill="1" applyBorder="1" applyAlignment="1">
      <alignment horizontal="center" vertical="center"/>
    </xf>
    <xf numFmtId="185" fontId="19" fillId="0" borderId="14" xfId="44" applyNumberFormat="1" applyFont="1" applyFill="1" applyBorder="1" applyAlignment="1" applyProtection="1">
      <alignment horizontal="right" vertical="center"/>
    </xf>
    <xf numFmtId="0" fontId="19" fillId="0" borderId="47" xfId="44" applyFont="1" applyFill="1" applyBorder="1" applyAlignment="1">
      <alignment horizontal="center" vertical="top" wrapText="1"/>
    </xf>
    <xf numFmtId="0" fontId="19" fillId="0" borderId="48" xfId="44" applyFont="1" applyFill="1" applyBorder="1" applyAlignment="1">
      <alignment horizontal="center" vertical="top" wrapText="1"/>
    </xf>
    <xf numFmtId="0" fontId="0" fillId="0" borderId="47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4" xfId="44" applyFont="1" applyFill="1" applyBorder="1" applyAlignment="1">
      <alignment horizontal="center" vertical="top" wrapText="1"/>
    </xf>
    <xf numFmtId="0" fontId="0" fillId="0" borderId="52" xfId="44" applyFont="1" applyFill="1" applyBorder="1" applyAlignment="1">
      <alignment horizontal="center" vertical="top" wrapText="1"/>
    </xf>
    <xf numFmtId="0" fontId="19" fillId="0" borderId="36" xfId="44" applyFont="1" applyFill="1" applyBorder="1" applyAlignment="1">
      <alignment horizontal="center" vertical="top" wrapText="1"/>
    </xf>
    <xf numFmtId="0" fontId="19" fillId="0" borderId="68" xfId="44" applyFont="1" applyFill="1" applyBorder="1" applyAlignment="1">
      <alignment horizontal="center" vertical="top" wrapText="1"/>
    </xf>
    <xf numFmtId="0" fontId="0" fillId="0" borderId="94" xfId="44" applyFont="1" applyFill="1" applyBorder="1" applyAlignment="1">
      <alignment horizontal="center" vertical="center"/>
    </xf>
    <xf numFmtId="0" fontId="0" fillId="0" borderId="86" xfId="44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82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675039246467818"/>
          <c:y val="7.2368421052632637E-2"/>
          <c:w val="0.8069073783359495"/>
          <c:h val="0.71710526315789924"/>
        </c:manualLayout>
      </c:layout>
      <c:barChart>
        <c:barDir val="col"/>
        <c:grouping val="stacked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093144950287808E-3"/>
                  <c:y val="-8.771929824561403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771929824561403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8479532163742695E-3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5.8479532163743771E-3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8.771929824561403E-3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8.771929824561403E-3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1.4619883040935675E-2"/>
                </c:manualLayout>
              </c:layout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グラフ!$J$38:$J$44</c:f>
              <c:numCache>
                <c:formatCode>General</c:formatCode>
                <c:ptCount val="7"/>
                <c:pt idx="0">
                  <c:v>84</c:v>
                </c:pt>
                <c:pt idx="1">
                  <c:v>78</c:v>
                </c:pt>
                <c:pt idx="2">
                  <c:v>100</c:v>
                </c:pt>
                <c:pt idx="3">
                  <c:v>91</c:v>
                </c:pt>
                <c:pt idx="4">
                  <c:v>76</c:v>
                </c:pt>
                <c:pt idx="5">
                  <c:v>74</c:v>
                </c:pt>
                <c:pt idx="6">
                  <c:v>58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1.5136569467278425E-3"/>
                  <c:y val="2.5388865865451086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3457109070157622E-3"/>
                  <c:y val="-2.0460238522816282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4.3357767092300414E-3"/>
                  <c:y val="-1.8981903577842244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5.8870113763253955E-3"/>
                  <c:y val="-3.9541833586591378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5.6066618046373591E-3"/>
                  <c:y val="-3.556499516507799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3.3640300456948494E-3"/>
                  <c:y val="-2.0677349541833985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Val val="1"/>
            </c:dLbl>
            <c:numFmt formatCode="#,##0_ 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グラフ!$K$38:$K$44</c:f>
              <c:numCache>
                <c:formatCode>General</c:formatCode>
                <c:ptCount val="7"/>
                <c:pt idx="0">
                  <c:v>893</c:v>
                </c:pt>
                <c:pt idx="1">
                  <c:v>795</c:v>
                </c:pt>
                <c:pt idx="2">
                  <c:v>1146</c:v>
                </c:pt>
                <c:pt idx="3">
                  <c:v>966</c:v>
                </c:pt>
                <c:pt idx="4">
                  <c:v>761</c:v>
                </c:pt>
                <c:pt idx="5">
                  <c:v>729</c:v>
                </c:pt>
                <c:pt idx="6">
                  <c:v>624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3.3266171398904767E-2"/>
                  <c:y val="-9.2577243634013161E-4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2.2501308215594019E-2"/>
                  <c:y val="-3.6554312289911028E-3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2.1155762123141211E-2"/>
                  <c:y val="-1.8978219827783481E-3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2.2052847789631042E-2"/>
                  <c:y val="1.8672008104261796E-4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グラフ!$L$38:$L$44</c:f>
              <c:numCache>
                <c:formatCode>General</c:formatCode>
                <c:ptCount val="7"/>
                <c:pt idx="0">
                  <c:v>60</c:v>
                </c:pt>
                <c:pt idx="1">
                  <c:v>74</c:v>
                </c:pt>
                <c:pt idx="2">
                  <c:v>45</c:v>
                </c:pt>
                <c:pt idx="3">
                  <c:v>60</c:v>
                </c:pt>
                <c:pt idx="4">
                  <c:v>41</c:v>
                </c:pt>
                <c:pt idx="5">
                  <c:v>35</c:v>
                </c:pt>
                <c:pt idx="6">
                  <c:v>30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-1.7940065184159331E-3"/>
                  <c:y val="-1.083713220057925E-3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2.2426317589423189E-3"/>
                  <c:y val="-5.1613942993967632E-3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1.7268445839874424E-2"/>
                  <c:y val="-1.1730441589538095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2.8407438081228856E-3"/>
                  <c:y val="-5.3925496155085894E-3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-1.457718884040576E-2"/>
                  <c:y val="-3.4235852097424597E-4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グラフ!$M$38:$M$44</c:f>
              <c:numCache>
                <c:formatCode>General</c:formatCode>
                <c:ptCount val="7"/>
                <c:pt idx="0">
                  <c:v>196</c:v>
                </c:pt>
                <c:pt idx="1">
                  <c:v>182</c:v>
                </c:pt>
                <c:pt idx="2">
                  <c:v>228</c:v>
                </c:pt>
                <c:pt idx="3">
                  <c:v>234</c:v>
                </c:pt>
                <c:pt idx="4">
                  <c:v>176</c:v>
                </c:pt>
                <c:pt idx="5">
                  <c:v>170</c:v>
                </c:pt>
                <c:pt idx="6">
                  <c:v>123</c:v>
                </c:pt>
              </c:numCache>
            </c:numRef>
          </c:val>
        </c:ser>
        <c:gapWidth val="20"/>
        <c:overlap val="100"/>
        <c:axId val="139121792"/>
        <c:axId val="139123328"/>
      </c:barChart>
      <c:lineChart>
        <c:grouping val="standard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44579867077054E-2"/>
                  <c:y val="-3.8274853801169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1.3455460924527301E-3"/>
                  <c:y val="-1.3121057236266621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817546158378612E-2"/>
                  <c:y val="-2.774485426163822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920460491888993E-2"/>
                  <c:y val="-5.428005709812590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4743939974536156E-2"/>
                  <c:y val="4.17543859649122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7509857971050412E-2"/>
                  <c:y val="-4.1125846111341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5100475077978135E-2"/>
                  <c:y val="3.7342865036607241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Val val="1"/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</c:numCache>
            </c:numRef>
          </c:cat>
          <c:val>
            <c:numRef>
              <c:f>グラフ!$I$38:$I$44</c:f>
              <c:numCache>
                <c:formatCode>#,##0.0_ </c:formatCode>
                <c:ptCount val="7"/>
                <c:pt idx="0">
                  <c:v>30.1</c:v>
                </c:pt>
                <c:pt idx="1">
                  <c:v>22.9</c:v>
                </c:pt>
                <c:pt idx="2">
                  <c:v>36.9</c:v>
                </c:pt>
                <c:pt idx="3">
                  <c:v>34.4</c:v>
                </c:pt>
                <c:pt idx="4">
                  <c:v>34.799999999999997</c:v>
                </c:pt>
                <c:pt idx="5">
                  <c:v>39.700000000000003</c:v>
                </c:pt>
                <c:pt idx="6">
                  <c:v>41.6</c:v>
                </c:pt>
              </c:numCache>
            </c:numRef>
          </c:val>
        </c:ser>
        <c:marker val="1"/>
        <c:axId val="139305728"/>
        <c:axId val="139307264"/>
      </c:lineChart>
      <c:catAx>
        <c:axId val="139121792"/>
        <c:scaling>
          <c:orientation val="minMax"/>
        </c:scaling>
        <c:axPos val="b"/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23328"/>
        <c:crossesAt val="0"/>
        <c:auto val="1"/>
        <c:lblAlgn val="ctr"/>
        <c:lblOffset val="100"/>
        <c:tickLblSkip val="1"/>
        <c:tickMarkSkip val="1"/>
      </c:catAx>
      <c:valAx>
        <c:axId val="139123328"/>
        <c:scaling>
          <c:orientation val="minMax"/>
        </c:scaling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032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121792"/>
        <c:crosses val="autoZero"/>
        <c:crossBetween val="between"/>
      </c:valAx>
      <c:catAx>
        <c:axId val="139305728"/>
        <c:scaling>
          <c:orientation val="minMax"/>
        </c:scaling>
        <c:delete val="1"/>
        <c:axPos val="b"/>
        <c:numFmt formatCode="&quot;平成&quot;##&quot;年&quot;" sourceLinked="1"/>
        <c:tickLblPos val="none"/>
        <c:crossAx val="139307264"/>
        <c:crossesAt val="0"/>
        <c:auto val="1"/>
        <c:lblAlgn val="ctr"/>
        <c:lblOffset val="100"/>
      </c:catAx>
      <c:valAx>
        <c:axId val="139307264"/>
        <c:scaling>
          <c:orientation val="minMax"/>
          <c:max val="50"/>
          <c:min val="20"/>
        </c:scaling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8688"/>
              <c:y val="1.973684210526316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05728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7.3918407257916985E-2"/>
          <c:y val="9.4890766391428336E-2"/>
          <c:w val="0.85216318548416747"/>
          <c:h val="0.6812667394677854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グラフ!$H$6:$H$11</c:f>
              <c:strCache>
                <c:ptCount val="6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24年度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652</c:v>
                </c:pt>
                <c:pt idx="1">
                  <c:v>598</c:v>
                </c:pt>
                <c:pt idx="2">
                  <c:v>620</c:v>
                </c:pt>
                <c:pt idx="3">
                  <c:v>679</c:v>
                </c:pt>
                <c:pt idx="4">
                  <c:v>671</c:v>
                </c:pt>
                <c:pt idx="5">
                  <c:v>674</c:v>
                </c:pt>
              </c:numCache>
            </c:numRef>
          </c:val>
        </c:ser>
        <c:gapWidth val="30"/>
        <c:axId val="139342208"/>
        <c:axId val="139344128"/>
      </c:barChart>
      <c:lineChart>
        <c:grouping val="standard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24年度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</c:ser>
        <c:marker val="1"/>
        <c:axId val="139342208"/>
        <c:axId val="139344128"/>
      </c:lineChart>
      <c:lineChart>
        <c:grouping val="standard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24年度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64</c:v>
                </c:pt>
                <c:pt idx="1">
                  <c:v>45</c:v>
                </c:pt>
                <c:pt idx="2">
                  <c:v>73</c:v>
                </c:pt>
                <c:pt idx="3">
                  <c:v>76</c:v>
                </c:pt>
                <c:pt idx="4">
                  <c:v>86</c:v>
                </c:pt>
                <c:pt idx="5">
                  <c:v>73</c:v>
                </c:pt>
              </c:numCache>
            </c:numRef>
          </c:val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グラフ!$H$6:$H$11</c:f>
              <c:strCache>
                <c:ptCount val="6"/>
                <c:pt idx="0">
                  <c:v>平成19年度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24年度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693</c:v>
                </c:pt>
                <c:pt idx="1">
                  <c:v>628</c:v>
                </c:pt>
                <c:pt idx="2">
                  <c:v>543</c:v>
                </c:pt>
                <c:pt idx="3">
                  <c:v>632</c:v>
                </c:pt>
                <c:pt idx="4">
                  <c:v>675</c:v>
                </c:pt>
                <c:pt idx="5">
                  <c:v>714</c:v>
                </c:pt>
              </c:numCache>
            </c:numRef>
          </c:val>
        </c:ser>
        <c:marker val="1"/>
        <c:axId val="139345280"/>
        <c:axId val="139359744"/>
      </c:lineChart>
      <c:catAx>
        <c:axId val="139342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spPr>
            <a:noFill/>
            <a:ln w="25400">
              <a:noFill/>
            </a:ln>
          </c:spPr>
        </c:title>
        <c:numFmt formatCode="##&quot;年度&quot;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44128"/>
        <c:crossesAt val="0"/>
        <c:auto val="1"/>
        <c:lblAlgn val="ctr"/>
        <c:lblOffset val="100"/>
        <c:tickLblSkip val="1"/>
        <c:tickMarkSkip val="1"/>
      </c:catAx>
      <c:valAx>
        <c:axId val="139344128"/>
        <c:scaling>
          <c:orientation val="minMax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42208"/>
        <c:crosses val="autoZero"/>
        <c:crossBetween val="between"/>
      </c:valAx>
      <c:catAx>
        <c:axId val="1393452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59241860146"/>
              <c:y val="5.4339010543390492E-2"/>
            </c:manualLayout>
          </c:layout>
          <c:spPr>
            <a:noFill/>
            <a:ln w="25400">
              <a:noFill/>
            </a:ln>
          </c:spPr>
        </c:title>
        <c:tickLblPos val="none"/>
        <c:crossAx val="139359744"/>
        <c:crossesAt val="0"/>
        <c:auto val="1"/>
        <c:lblAlgn val="ctr"/>
        <c:lblOffset val="100"/>
      </c:catAx>
      <c:valAx>
        <c:axId val="139359744"/>
        <c:scaling>
          <c:orientation val="minMax"/>
        </c:scaling>
        <c:axPos val="r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452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684"/>
          <c:y val="0.86861313868613532"/>
          <c:w val="0.65428571428571924"/>
          <c:h val="0.1070559610705600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035"/>
          <c:h val="0.70049504950495045"/>
        </c:manualLayout>
      </c:layout>
      <c:barChart>
        <c:barDir val="col"/>
        <c:grouping val="stacked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 formatCode="##&quot;年度&quot;">
                  <c:v>24</c:v>
                </c:pt>
              </c:numCache>
            </c:num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598</c:v>
                </c:pt>
                <c:pt idx="1">
                  <c:v>620</c:v>
                </c:pt>
                <c:pt idx="2">
                  <c:v>679</c:v>
                </c:pt>
                <c:pt idx="3">
                  <c:v>671</c:v>
                </c:pt>
                <c:pt idx="4">
                  <c:v>674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 formatCode="##&quot;年度&quot;">
                  <c:v>24</c:v>
                </c:pt>
              </c:numCache>
            </c:num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225</c:v>
                </c:pt>
                <c:pt idx="1">
                  <c:v>214</c:v>
                </c:pt>
                <c:pt idx="2">
                  <c:v>180</c:v>
                </c:pt>
                <c:pt idx="3">
                  <c:v>186</c:v>
                </c:pt>
                <c:pt idx="4">
                  <c:v>176</c:v>
                </c:pt>
              </c:numCache>
            </c:numRef>
          </c:val>
        </c:ser>
        <c:gapWidth val="30"/>
        <c:overlap val="100"/>
        <c:axId val="139372800"/>
        <c:axId val="139468800"/>
      </c:barChart>
      <c:catAx>
        <c:axId val="139372800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68800"/>
        <c:crossesAt val="0"/>
        <c:auto val="1"/>
        <c:lblAlgn val="ctr"/>
        <c:lblOffset val="100"/>
        <c:tickLblSkip val="1"/>
        <c:tickMarkSkip val="1"/>
      </c:catAx>
      <c:valAx>
        <c:axId val="139468800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37280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548"/>
          <c:y val="0.89603960396039661"/>
          <c:w val="0.4925373134328358"/>
          <c:h val="7.178217821782180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004833960972267"/>
          <c:y val="0.14180946025159091"/>
          <c:w val="0.83961565673856287"/>
          <c:h val="0.70986247745926623"/>
        </c:manualLayout>
      </c:layout>
      <c:barChart>
        <c:barDir val="col"/>
        <c:grouping val="clustered"/>
        <c:ser>
          <c:idx val="0"/>
          <c:order val="0"/>
          <c:tx>
            <c:strRef>
              <c:f>グラフ!$H$70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グラフ!$I$69:$T$69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グラフ!$I$70:$T$70</c:f>
              <c:numCache>
                <c:formatCode>_ * #,##0_ ;_ * \-#,##0_ ;_ * \-_ ;_ @_ 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30"/>
        <c:axId val="139493376"/>
        <c:axId val="139494912"/>
      </c:barChart>
      <c:catAx>
        <c:axId val="139493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94912"/>
        <c:crossesAt val="0"/>
        <c:auto val="1"/>
        <c:lblAlgn val="ctr"/>
        <c:lblOffset val="100"/>
        <c:tickLblSkip val="1"/>
        <c:tickMarkSkip val="1"/>
      </c:catAx>
      <c:valAx>
        <c:axId val="13949491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9337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>
        <c:manualLayout>
          <c:layoutTarget val="inner"/>
          <c:xMode val="edge"/>
          <c:yMode val="edge"/>
          <c:x val="0.12536596190782273"/>
          <c:y val="0.15577889447236279"/>
          <c:w val="0.81632769270410366"/>
          <c:h val="0.70351758793969432"/>
        </c:manualLayout>
      </c:layout>
      <c:doughnutChart>
        <c:varyColors val="1"/>
        <c:ser>
          <c:idx val="0"/>
          <c:order val="0"/>
          <c:tx>
            <c:strRef>
              <c:f>グラフ!$H$75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2.6743493797969201E-2"/>
                  <c:y val="-0.20597185402075988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7.3858114674441214E-2"/>
                  <c:y val="-0.10050251256281409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3.8872691933916424E-2"/>
                  <c:y val="-1.0050251256281407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5.4421768707482956E-2"/>
                  <c:y val="1.3400335008375263E-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0"/>
                  <c:y val="-5.3601340033500776E-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グラフ!$I$74:$N$74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残火の不始末</c:v>
                </c:pt>
                <c:pt idx="3">
                  <c:v>放火</c:v>
                </c:pt>
                <c:pt idx="4">
                  <c:v>漏電</c:v>
                </c:pt>
                <c:pt idx="5">
                  <c:v>その他</c:v>
                </c:pt>
              </c:strCache>
            </c:strRef>
          </c:cat>
          <c:val>
            <c:numRef>
              <c:f>グラフ!$I$75:$N$75</c:f>
              <c:numCache>
                <c:formatCode>0"件"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20</c:v>
                </c:pt>
              </c:numCache>
            </c:numRef>
          </c:val>
        </c:ser>
        <c:dLbls>
          <c:showVal val="1"/>
          <c:showCatName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2"/>
          <c:h val="0.72687302845478774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グラフ!$I$103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layout>
                <c:manualLayout>
                  <c:x val="-2.6305866696240492E-3"/>
                  <c:y val="5.978933250083843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0790358951609992E-4"/>
                  <c:y val="5.8542439904263124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800"/>
                      <a:t>19,651</a:t>
                    </a:r>
                    <a:r>
                      <a:rPr lang="en-US" altLang="en-US"/>
                      <a:t> </a:t>
                    </a:r>
                  </a:p>
                </c:rich>
              </c:tx>
              <c:dLblPos val="outEnd"/>
              <c:showVal val="1"/>
            </c:dLbl>
            <c:dLbl>
              <c:idx val="4"/>
              <c:layout>
                <c:manualLayout>
                  <c:x val="-1.1829507227089669E-6"/>
                  <c:y val="6.4949876860106143E-2"/>
                </c:manualLayout>
              </c:layout>
              <c:dLblPos val="outEnd"/>
              <c:showVal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グラフ!$H$104:$H$108</c:f>
              <c:strCache>
                <c:ptCount val="5"/>
                <c:pt idx="0">
                  <c:v>平成20年</c:v>
                </c:pt>
                <c:pt idx="1">
                  <c:v>平成21年</c:v>
                </c:pt>
                <c:pt idx="2">
                  <c:v>平成22年</c:v>
                </c:pt>
                <c:pt idx="3">
                  <c:v>平成23年</c:v>
                </c:pt>
                <c:pt idx="4">
                  <c:v>平成24年</c:v>
                </c:pt>
              </c:strCache>
            </c:strRef>
          </c:cat>
          <c:val>
            <c:numRef>
              <c:f>グラフ!$I$104:$I$108</c:f>
              <c:numCache>
                <c:formatCode>#,##0_ </c:formatCode>
                <c:ptCount val="5"/>
                <c:pt idx="0">
                  <c:v>8569</c:v>
                </c:pt>
                <c:pt idx="1">
                  <c:v>84116</c:v>
                </c:pt>
                <c:pt idx="2">
                  <c:v>5494</c:v>
                </c:pt>
                <c:pt idx="3">
                  <c:v>19651</c:v>
                </c:pt>
                <c:pt idx="4">
                  <c:v>7219</c:v>
                </c:pt>
              </c:numCache>
            </c:numRef>
          </c:val>
        </c:ser>
        <c:gapWidth val="30"/>
        <c:axId val="139532928"/>
        <c:axId val="139539200"/>
      </c:barChart>
      <c:lineChart>
        <c:grouping val="standard"/>
        <c:ser>
          <c:idx val="0"/>
          <c:order val="1"/>
          <c:tx>
            <c:strRef>
              <c:f>グラフ!$J$103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0590992717626179E-2"/>
                  <c:y val="4.3775992026751824E-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9268181538194332E-2"/>
                  <c:y val="-4.3793502651228527E-2"/>
                </c:manualLayout>
              </c:layout>
              <c:dLblPos val="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グラフ!$H$104:$H$108</c:f>
              <c:strCache>
                <c:ptCount val="5"/>
                <c:pt idx="0">
                  <c:v>平成20年</c:v>
                </c:pt>
                <c:pt idx="1">
                  <c:v>平成21年</c:v>
                </c:pt>
                <c:pt idx="2">
                  <c:v>平成22年</c:v>
                </c:pt>
                <c:pt idx="3">
                  <c:v>平成23年</c:v>
                </c:pt>
                <c:pt idx="4">
                  <c:v>平成24年</c:v>
                </c:pt>
              </c:strCache>
            </c:strRef>
          </c:cat>
          <c:val>
            <c:numRef>
              <c:f>グラフ!$J$104:$J$108</c:f>
              <c:numCache>
                <c:formatCode>#,##0_ </c:formatCode>
                <c:ptCount val="5"/>
                <c:pt idx="0">
                  <c:v>252.02941176470588</c:v>
                </c:pt>
                <c:pt idx="1">
                  <c:v>1450.2758620689656</c:v>
                </c:pt>
                <c:pt idx="2">
                  <c:v>144.57894736842104</c:v>
                </c:pt>
                <c:pt idx="3">
                  <c:v>427.19565217391306</c:v>
                </c:pt>
                <c:pt idx="4">
                  <c:v>248.93103448275863</c:v>
                </c:pt>
              </c:numCache>
            </c:numRef>
          </c:val>
        </c:ser>
        <c:marker val="1"/>
        <c:axId val="139541120"/>
        <c:axId val="139559680"/>
      </c:lineChart>
      <c:catAx>
        <c:axId val="139532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3581E-2"/>
              <c:y val="1.2738793113415888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39200"/>
        <c:crossesAt val="0"/>
        <c:auto val="1"/>
        <c:lblAlgn val="ctr"/>
        <c:lblOffset val="100"/>
        <c:tickLblSkip val="1"/>
        <c:tickMarkSkip val="1"/>
      </c:catAx>
      <c:valAx>
        <c:axId val="139539200"/>
        <c:scaling>
          <c:orientation val="minMax"/>
          <c:max val="9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1927"/>
              <c:y val="5.0660847437757485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32928"/>
        <c:crosses val="autoZero"/>
        <c:crossBetween val="between"/>
        <c:majorUnit val="10000"/>
      </c:valAx>
      <c:catAx>
        <c:axId val="1395411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16"/>
              <c:y val="1.1013227703860345E-2"/>
            </c:manualLayout>
          </c:layout>
          <c:spPr>
            <a:noFill/>
            <a:ln w="25400">
              <a:noFill/>
            </a:ln>
          </c:spPr>
        </c:title>
        <c:numFmt formatCode="&quot;平成&quot;##&quot;年&quot;" sourceLinked="1"/>
        <c:tickLblPos val="none"/>
        <c:crossAx val="139559680"/>
        <c:crossesAt val="0"/>
        <c:auto val="1"/>
        <c:lblAlgn val="ctr"/>
        <c:lblOffset val="100"/>
      </c:catAx>
      <c:valAx>
        <c:axId val="139559680"/>
        <c:scaling>
          <c:orientation val="minMax"/>
          <c:max val="2100"/>
          <c:min val="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684"/>
              <c:y val="4.8458201896985513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411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649"/>
          <c:y val="0.90748996279809113"/>
          <c:w val="0.68450798375327859"/>
          <c:h val="6.607936622316197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24</a:t>
            </a:r>
            <a:r>
              <a:rPr lang="ja-JP" altLang="en-US"/>
              <a:t>年
（年間）  </a:t>
            </a:r>
            <a:r>
              <a:rPr lang="en-US" altLang="ja-JP"/>
              <a:t>4,172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8864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473828702446896"/>
          <c:y val="0.13808468631686541"/>
          <c:w val="0.74617069418047488"/>
          <c:h val="0.69042316258352165"/>
        </c:manualLayout>
      </c:layout>
      <c:barChart>
        <c:barDir val="col"/>
        <c:grouping val="clustered"/>
        <c:ser>
          <c:idx val="0"/>
          <c:order val="0"/>
          <c:tx>
            <c:strRef>
              <c:f>グラフ!$H$114</c:f>
              <c:strCache>
                <c:ptCount val="1"/>
                <c:pt idx="0">
                  <c:v>4172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グラフ!$I$113:$R$113</c:f>
              <c:strCache>
                <c:ptCount val="10"/>
                <c:pt idx="0">
                  <c:v>火災</c:v>
                </c:pt>
                <c:pt idx="1">
                  <c:v>水難事故</c:v>
                </c:pt>
                <c:pt idx="2">
                  <c:v>交通事故</c:v>
                </c:pt>
                <c:pt idx="3">
                  <c:v>労働災害</c:v>
                </c:pt>
                <c:pt idx="4">
                  <c:v>運動競技</c:v>
                </c:pt>
                <c:pt idx="5">
                  <c:v>一般負傷</c:v>
                </c:pt>
                <c:pt idx="6">
                  <c:v>加害</c:v>
                </c:pt>
                <c:pt idx="7">
                  <c:v>自損行為</c:v>
                </c:pt>
                <c:pt idx="8">
                  <c:v>急病</c:v>
                </c:pt>
                <c:pt idx="9">
                  <c:v>その他</c:v>
                </c:pt>
              </c:strCache>
            </c:strRef>
          </c:cat>
          <c:val>
            <c:numRef>
              <c:f>グラフ!$I$114:$R$114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474</c:v>
                </c:pt>
                <c:pt idx="3">
                  <c:v>25</c:v>
                </c:pt>
                <c:pt idx="4">
                  <c:v>25</c:v>
                </c:pt>
                <c:pt idx="5">
                  <c:v>559</c:v>
                </c:pt>
                <c:pt idx="6">
                  <c:v>28</c:v>
                </c:pt>
                <c:pt idx="7">
                  <c:v>37</c:v>
                </c:pt>
                <c:pt idx="8">
                  <c:v>2480</c:v>
                </c:pt>
                <c:pt idx="9">
                  <c:v>542</c:v>
                </c:pt>
              </c:numCache>
            </c:numRef>
          </c:val>
        </c:ser>
        <c:gapWidth val="30"/>
        <c:axId val="139657984"/>
        <c:axId val="139659520"/>
      </c:barChart>
      <c:catAx>
        <c:axId val="13965798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59520"/>
        <c:crossesAt val="0"/>
        <c:auto val="1"/>
        <c:lblAlgn val="ctr"/>
        <c:lblOffset val="100"/>
        <c:tickLblSkip val="1"/>
        <c:tickMarkSkip val="1"/>
      </c:catAx>
      <c:valAx>
        <c:axId val="139659520"/>
        <c:scaling>
          <c:orientation val="minMax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57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4144" name="Line 8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4145" name="Line 15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5168" name="Line 2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66675</xdr:rowOff>
    </xdr:to>
    <xdr:sp macro="" textlink="">
      <xdr:nvSpPr>
        <xdr:cNvPr id="5169" name="Line 7"/>
        <xdr:cNvSpPr>
          <a:spLocks noChangeShapeType="1"/>
        </xdr:cNvSpPr>
      </xdr:nvSpPr>
      <xdr:spPr bwMode="auto">
        <a:xfrm>
          <a:off x="0" y="0"/>
          <a:ext cx="0" cy="571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72</xdr:row>
      <xdr:rowOff>85725</xdr:rowOff>
    </xdr:from>
    <xdr:to>
      <xdr:col>5</xdr:col>
      <xdr:colOff>1085850</xdr:colOff>
      <xdr:row>97</xdr:row>
      <xdr:rowOff>66675</xdr:rowOff>
    </xdr:to>
    <xdr:graphicFrame macro="">
      <xdr:nvGraphicFramePr>
        <xdr:cNvPr id="769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466725</xdr:colOff>
      <xdr:row>83</xdr:row>
      <xdr:rowOff>104774</xdr:rowOff>
    </xdr:from>
    <xdr:to>
      <xdr:col>4</xdr:col>
      <xdr:colOff>876300</xdr:colOff>
      <xdr:row>86</xdr:row>
      <xdr:rowOff>85725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886325" y="128492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29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819150</xdr:colOff>
      <xdr:row>75</xdr:row>
      <xdr:rowOff>142875</xdr:rowOff>
    </xdr:from>
    <xdr:to>
      <xdr:col>4</xdr:col>
      <xdr:colOff>857250</xdr:colOff>
      <xdr:row>77</xdr:row>
      <xdr:rowOff>19050</xdr:rowOff>
    </xdr:to>
    <xdr:cxnSp macro="">
      <xdr:nvCxnSpPr>
        <xdr:cNvPr id="21" name="直線コネクタ 20"/>
        <xdr:cNvCxnSpPr/>
      </xdr:nvCxnSpPr>
      <xdr:spPr bwMode="auto">
        <a:xfrm flipH="1">
          <a:off x="5238750" y="11668125"/>
          <a:ext cx="38100" cy="1809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view="pageBreakPreview" zoomScaleNormal="100" workbookViewId="0">
      <selection activeCell="E7" sqref="E7"/>
    </sheetView>
  </sheetViews>
  <sheetFormatPr defaultRowHeight="17.45" customHeight="1"/>
  <cols>
    <col min="1" max="1" width="11.85546875" style="12" customWidth="1"/>
    <col min="2" max="3" width="7.42578125" style="12" customWidth="1"/>
    <col min="4" max="4" width="9.85546875" style="12" customWidth="1"/>
    <col min="5" max="5" width="5.140625" style="12" customWidth="1"/>
    <col min="6" max="6" width="8.85546875" style="12" customWidth="1"/>
    <col min="7" max="7" width="5.85546875" style="12" customWidth="1"/>
    <col min="8" max="13" width="7.42578125" style="12" customWidth="1"/>
    <col min="14" max="16384" width="9.140625" style="12"/>
  </cols>
  <sheetData>
    <row r="1" spans="1:13" ht="17.45" customHeight="1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15" customHeight="1"/>
    <row r="3" spans="1:13" ht="15" customHeight="1">
      <c r="A3" s="12" t="s">
        <v>211</v>
      </c>
      <c r="M3" s="11" t="s">
        <v>1</v>
      </c>
    </row>
    <row r="4" spans="1:13" ht="30" customHeight="1">
      <c r="A4" s="168" t="s">
        <v>2</v>
      </c>
      <c r="B4" s="266" t="s">
        <v>228</v>
      </c>
      <c r="C4" s="266"/>
      <c r="D4" s="266" t="s">
        <v>4</v>
      </c>
      <c r="E4" s="266"/>
      <c r="F4" s="266" t="s">
        <v>229</v>
      </c>
      <c r="G4" s="266"/>
      <c r="H4" s="266" t="s">
        <v>245</v>
      </c>
      <c r="I4" s="266"/>
      <c r="J4" s="270" t="s">
        <v>246</v>
      </c>
      <c r="K4" s="271"/>
      <c r="L4" s="270" t="s">
        <v>247</v>
      </c>
      <c r="M4" s="272"/>
    </row>
    <row r="5" spans="1:13" ht="18.95" customHeight="1">
      <c r="A5" s="55" t="s">
        <v>248</v>
      </c>
      <c r="B5" s="48">
        <v>834</v>
      </c>
      <c r="C5" s="49">
        <v>652</v>
      </c>
      <c r="D5" s="50">
        <v>2</v>
      </c>
      <c r="E5" s="49">
        <v>2</v>
      </c>
      <c r="F5" s="50">
        <v>71</v>
      </c>
      <c r="G5" s="51">
        <v>64</v>
      </c>
      <c r="H5" s="50">
        <v>894</v>
      </c>
      <c r="I5" s="49">
        <v>693</v>
      </c>
      <c r="J5" s="53">
        <v>2.2999999999999998</v>
      </c>
      <c r="K5" s="81">
        <v>1.8</v>
      </c>
      <c r="L5" s="50">
        <v>2.6</v>
      </c>
      <c r="M5" s="82">
        <v>2.1</v>
      </c>
    </row>
    <row r="6" spans="1:13" ht="18.95" customHeight="1">
      <c r="A6" s="54"/>
      <c r="B6" s="48"/>
      <c r="C6" s="49"/>
      <c r="D6" s="50"/>
      <c r="E6" s="49"/>
      <c r="F6" s="50"/>
      <c r="G6" s="51"/>
      <c r="H6" s="50"/>
      <c r="I6" s="49"/>
      <c r="J6" s="50"/>
      <c r="K6" s="81"/>
      <c r="L6" s="50"/>
      <c r="M6" s="82"/>
    </row>
    <row r="7" spans="1:13" ht="18.95" customHeight="1">
      <c r="A7" s="85">
        <v>20</v>
      </c>
      <c r="B7" s="48">
        <v>823</v>
      </c>
      <c r="C7" s="49">
        <v>598</v>
      </c>
      <c r="D7" s="50">
        <v>2</v>
      </c>
      <c r="E7" s="202">
        <v>0</v>
      </c>
      <c r="F7" s="50">
        <v>63</v>
      </c>
      <c r="G7" s="51">
        <v>45</v>
      </c>
      <c r="H7" s="50">
        <v>868</v>
      </c>
      <c r="I7" s="49">
        <v>628</v>
      </c>
      <c r="J7" s="53">
        <v>2.2999999999999998</v>
      </c>
      <c r="K7" s="81">
        <v>1.6</v>
      </c>
      <c r="L7" s="50">
        <v>2.6</v>
      </c>
      <c r="M7" s="82">
        <v>1.8</v>
      </c>
    </row>
    <row r="8" spans="1:13" ht="18.95" customHeight="1">
      <c r="A8" s="86"/>
      <c r="B8" s="48"/>
      <c r="C8" s="49"/>
      <c r="D8" s="50"/>
      <c r="E8" s="49"/>
      <c r="F8" s="50"/>
      <c r="G8" s="51"/>
      <c r="H8" s="50"/>
      <c r="I8" s="49"/>
      <c r="J8" s="50"/>
      <c r="K8" s="81"/>
      <c r="L8" s="50"/>
      <c r="M8" s="82"/>
    </row>
    <row r="9" spans="1:13" ht="18.95" customHeight="1">
      <c r="A9" s="87">
        <v>21</v>
      </c>
      <c r="B9" s="48">
        <v>834</v>
      </c>
      <c r="C9" s="49">
        <v>620</v>
      </c>
      <c r="D9" s="50">
        <v>4</v>
      </c>
      <c r="E9" s="56">
        <v>4</v>
      </c>
      <c r="F9" s="50">
        <v>92</v>
      </c>
      <c r="G9" s="51">
        <v>73</v>
      </c>
      <c r="H9" s="50">
        <v>738</v>
      </c>
      <c r="I9" s="49">
        <v>543</v>
      </c>
      <c r="J9" s="53">
        <v>2.2999999999999998</v>
      </c>
      <c r="K9" s="81">
        <v>1.7</v>
      </c>
      <c r="L9" s="50">
        <v>2.2999999999999998</v>
      </c>
      <c r="M9" s="82">
        <v>1.6</v>
      </c>
    </row>
    <row r="10" spans="1:13" ht="18.95" customHeight="1">
      <c r="A10" s="86"/>
      <c r="B10" s="48"/>
      <c r="C10" s="50"/>
      <c r="D10" s="50"/>
      <c r="E10" s="50"/>
      <c r="F10" s="50"/>
      <c r="G10" s="50"/>
      <c r="H10" s="50"/>
      <c r="I10" s="49"/>
      <c r="J10" s="50"/>
      <c r="K10" s="81"/>
      <c r="L10" s="50"/>
      <c r="M10" s="82"/>
    </row>
    <row r="11" spans="1:13" s="57" customFormat="1" ht="18.95" customHeight="1">
      <c r="A11" s="87">
        <v>22</v>
      </c>
      <c r="B11" s="48">
        <v>859</v>
      </c>
      <c r="C11" s="49">
        <v>679</v>
      </c>
      <c r="D11" s="50">
        <v>3</v>
      </c>
      <c r="E11" s="49">
        <v>3</v>
      </c>
      <c r="F11" s="50">
        <v>108</v>
      </c>
      <c r="G11" s="49">
        <v>76</v>
      </c>
      <c r="H11" s="50">
        <v>860</v>
      </c>
      <c r="I11" s="49">
        <v>632</v>
      </c>
      <c r="J11" s="53">
        <v>2.4</v>
      </c>
      <c r="K11" s="81">
        <v>1.9</v>
      </c>
      <c r="L11" s="50">
        <v>2.7</v>
      </c>
      <c r="M11" s="82">
        <v>1.9</v>
      </c>
    </row>
    <row r="12" spans="1:13" ht="18.95" customHeight="1">
      <c r="A12" s="87"/>
      <c r="B12" s="48"/>
      <c r="C12" s="58"/>
      <c r="D12" s="50"/>
      <c r="E12" s="59"/>
      <c r="F12" s="50"/>
      <c r="G12" s="52"/>
      <c r="H12" s="50"/>
      <c r="I12" s="49"/>
      <c r="J12" s="53"/>
      <c r="K12" s="81"/>
      <c r="L12" s="50"/>
      <c r="M12" s="82"/>
    </row>
    <row r="13" spans="1:13" ht="18.95" customHeight="1">
      <c r="A13" s="87">
        <v>23</v>
      </c>
      <c r="B13" s="48">
        <v>857</v>
      </c>
      <c r="C13" s="49">
        <v>671</v>
      </c>
      <c r="D13" s="50">
        <v>3</v>
      </c>
      <c r="E13" s="49">
        <v>3</v>
      </c>
      <c r="F13" s="50">
        <v>117</v>
      </c>
      <c r="G13" s="49">
        <v>86</v>
      </c>
      <c r="H13" s="50">
        <v>864</v>
      </c>
      <c r="I13" s="49">
        <v>675</v>
      </c>
      <c r="J13" s="53">
        <v>2.2999999999999998</v>
      </c>
      <c r="K13" s="81">
        <v>1.8</v>
      </c>
      <c r="L13" s="122">
        <v>2.6</v>
      </c>
      <c r="M13" s="82">
        <v>2</v>
      </c>
    </row>
    <row r="14" spans="1:13" ht="18.95" customHeight="1">
      <c r="A14" s="87"/>
      <c r="B14" s="48"/>
      <c r="C14" s="58"/>
      <c r="D14" s="50"/>
      <c r="E14" s="59"/>
      <c r="F14" s="50"/>
      <c r="G14" s="52"/>
      <c r="H14" s="50"/>
      <c r="I14" s="49"/>
      <c r="J14" s="53"/>
      <c r="K14" s="81"/>
      <c r="L14" s="50"/>
      <c r="M14" s="82"/>
    </row>
    <row r="15" spans="1:13" ht="18.95" customHeight="1" thickBot="1">
      <c r="A15" s="180">
        <v>24</v>
      </c>
      <c r="B15" s="181">
        <v>850</v>
      </c>
      <c r="C15" s="182">
        <v>674</v>
      </c>
      <c r="D15" s="183">
        <v>5</v>
      </c>
      <c r="E15" s="182">
        <v>4</v>
      </c>
      <c r="F15" s="183">
        <v>86</v>
      </c>
      <c r="G15" s="182">
        <v>73</v>
      </c>
      <c r="H15" s="183">
        <v>902</v>
      </c>
      <c r="I15" s="182">
        <v>714</v>
      </c>
      <c r="J15" s="184">
        <v>2.2999999999999998</v>
      </c>
      <c r="K15" s="185">
        <v>1.8</v>
      </c>
      <c r="L15" s="186">
        <v>2.7</v>
      </c>
      <c r="M15" s="187">
        <v>2.2000000000000002</v>
      </c>
    </row>
    <row r="16" spans="1:13" ht="15" customHeight="1">
      <c r="A16" s="12" t="s">
        <v>5</v>
      </c>
      <c r="M16" s="11" t="s">
        <v>6</v>
      </c>
    </row>
    <row r="17" spans="1:13" ht="15" customHeight="1">
      <c r="A17" s="12" t="s">
        <v>7</v>
      </c>
    </row>
    <row r="18" spans="1:13" ht="15" customHeight="1">
      <c r="A18" s="12" t="s">
        <v>8</v>
      </c>
    </row>
    <row r="19" spans="1:13" ht="15" customHeight="1"/>
    <row r="20" spans="1:13" ht="15" customHeight="1" thickBot="1">
      <c r="A20" s="12" t="s">
        <v>249</v>
      </c>
      <c r="M20" s="11" t="s">
        <v>9</v>
      </c>
    </row>
    <row r="21" spans="1:13" ht="30" customHeight="1">
      <c r="A21" s="258" t="s">
        <v>10</v>
      </c>
      <c r="B21" s="258"/>
      <c r="C21" s="258"/>
      <c r="D21" s="259" t="s">
        <v>12</v>
      </c>
      <c r="E21" s="260"/>
      <c r="F21" s="261" t="s">
        <v>187</v>
      </c>
      <c r="G21" s="260"/>
      <c r="H21" s="261" t="s">
        <v>208</v>
      </c>
      <c r="I21" s="260"/>
      <c r="J21" s="266" t="s">
        <v>209</v>
      </c>
      <c r="K21" s="266"/>
      <c r="L21" s="267" t="s">
        <v>250</v>
      </c>
      <c r="M21" s="268"/>
    </row>
    <row r="22" spans="1:13" s="123" customFormat="1" ht="20.100000000000001" customHeight="1">
      <c r="A22" s="262" t="s">
        <v>14</v>
      </c>
      <c r="B22" s="263"/>
      <c r="C22" s="264"/>
      <c r="D22" s="265">
        <f>SUM(D24:E42)</f>
        <v>5568</v>
      </c>
      <c r="E22" s="256"/>
      <c r="F22" s="256">
        <f>SUM(F24:G42)</f>
        <v>4633</v>
      </c>
      <c r="G22" s="256"/>
      <c r="H22" s="256">
        <f>SUM(H24:I42)</f>
        <v>4229</v>
      </c>
      <c r="I22" s="256"/>
      <c r="J22" s="256">
        <f>SUM(J24:K42)</f>
        <v>4953</v>
      </c>
      <c r="K22" s="256"/>
      <c r="L22" s="256">
        <f>SUM(L24:M42)</f>
        <v>4477</v>
      </c>
      <c r="M22" s="257"/>
    </row>
    <row r="23" spans="1:13" ht="18.95" customHeight="1">
      <c r="A23" s="124"/>
      <c r="B23" s="125"/>
      <c r="C23" s="126"/>
      <c r="D23" s="169"/>
      <c r="E23" s="169"/>
      <c r="F23" s="169"/>
      <c r="G23" s="169"/>
      <c r="H23" s="169"/>
      <c r="I23" s="169"/>
      <c r="J23" s="169"/>
      <c r="K23" s="169"/>
      <c r="L23" s="169"/>
      <c r="M23" s="47"/>
    </row>
    <row r="24" spans="1:13" ht="18.95" customHeight="1">
      <c r="A24" s="243" t="s">
        <v>15</v>
      </c>
      <c r="B24" s="243"/>
      <c r="C24" s="243"/>
      <c r="D24" s="245">
        <v>114</v>
      </c>
      <c r="E24" s="246"/>
      <c r="F24" s="246">
        <v>96</v>
      </c>
      <c r="G24" s="246"/>
      <c r="H24" s="246">
        <v>109</v>
      </c>
      <c r="I24" s="246"/>
      <c r="J24" s="246">
        <v>104</v>
      </c>
      <c r="K24" s="246"/>
      <c r="L24" s="250">
        <v>73</v>
      </c>
      <c r="M24" s="251"/>
    </row>
    <row r="25" spans="1:13" ht="18.95" customHeight="1">
      <c r="A25" s="124"/>
      <c r="B25" s="125"/>
      <c r="C25" s="126"/>
      <c r="D25" s="169"/>
      <c r="E25" s="169"/>
      <c r="F25" s="169"/>
      <c r="G25" s="169"/>
      <c r="H25" s="169"/>
      <c r="I25" s="169"/>
      <c r="J25" s="169"/>
      <c r="K25" s="169"/>
      <c r="L25" s="188"/>
      <c r="M25" s="189"/>
    </row>
    <row r="26" spans="1:13" ht="18.95" customHeight="1">
      <c r="A26" s="243" t="s">
        <v>251</v>
      </c>
      <c r="B26" s="243"/>
      <c r="C26" s="243"/>
      <c r="D26" s="245">
        <v>147</v>
      </c>
      <c r="E26" s="246"/>
      <c r="F26" s="246">
        <v>154</v>
      </c>
      <c r="G26" s="246"/>
      <c r="H26" s="246">
        <v>177</v>
      </c>
      <c r="I26" s="246"/>
      <c r="J26" s="246">
        <v>113</v>
      </c>
      <c r="K26" s="246"/>
      <c r="L26" s="250">
        <v>74</v>
      </c>
      <c r="M26" s="251"/>
    </row>
    <row r="27" spans="1:13" ht="18.95" customHeight="1">
      <c r="A27" s="124"/>
      <c r="B27" s="125"/>
      <c r="C27" s="126"/>
      <c r="D27" s="169"/>
      <c r="E27" s="169"/>
      <c r="F27" s="169"/>
      <c r="G27" s="169"/>
      <c r="H27" s="169"/>
      <c r="I27" s="169"/>
      <c r="J27" s="169"/>
      <c r="K27" s="169"/>
      <c r="L27" s="188"/>
      <c r="M27" s="189"/>
    </row>
    <row r="28" spans="1:13" ht="18.95" customHeight="1">
      <c r="A28" s="243" t="s">
        <v>16</v>
      </c>
      <c r="B28" s="243"/>
      <c r="C28" s="243"/>
      <c r="D28" s="245">
        <v>282</v>
      </c>
      <c r="E28" s="246"/>
      <c r="F28" s="246">
        <v>6</v>
      </c>
      <c r="G28" s="246"/>
      <c r="H28" s="246">
        <v>4</v>
      </c>
      <c r="I28" s="246"/>
      <c r="J28" s="246">
        <v>217</v>
      </c>
      <c r="K28" s="246"/>
      <c r="L28" s="250">
        <v>98</v>
      </c>
      <c r="M28" s="251"/>
    </row>
    <row r="29" spans="1:13" ht="18.95" customHeight="1">
      <c r="A29" s="124"/>
      <c r="B29" s="125"/>
      <c r="C29" s="126"/>
      <c r="D29" s="169"/>
      <c r="E29" s="169"/>
      <c r="F29" s="169"/>
      <c r="G29" s="169"/>
      <c r="H29" s="169"/>
      <c r="I29" s="169"/>
      <c r="J29" s="169"/>
      <c r="K29" s="169"/>
      <c r="L29" s="188"/>
      <c r="M29" s="189"/>
    </row>
    <row r="30" spans="1:13" ht="18.95" customHeight="1">
      <c r="A30" s="243" t="s">
        <v>252</v>
      </c>
      <c r="B30" s="243"/>
      <c r="C30" s="243"/>
      <c r="D30" s="245">
        <v>156</v>
      </c>
      <c r="E30" s="246"/>
      <c r="F30" s="246">
        <v>92</v>
      </c>
      <c r="G30" s="246"/>
      <c r="H30" s="246">
        <v>106</v>
      </c>
      <c r="I30" s="246"/>
      <c r="J30" s="246">
        <v>149</v>
      </c>
      <c r="K30" s="246"/>
      <c r="L30" s="250">
        <v>107</v>
      </c>
      <c r="M30" s="251"/>
    </row>
    <row r="31" spans="1:13" ht="18.95" customHeight="1">
      <c r="A31" s="124"/>
      <c r="B31" s="125"/>
      <c r="C31" s="126"/>
      <c r="D31" s="169"/>
      <c r="E31" s="169"/>
      <c r="F31" s="169"/>
      <c r="G31" s="169"/>
      <c r="H31" s="169"/>
      <c r="I31" s="169"/>
      <c r="J31" s="169"/>
      <c r="K31" s="169"/>
      <c r="L31" s="188"/>
      <c r="M31" s="189"/>
    </row>
    <row r="32" spans="1:13" ht="18.95" customHeight="1">
      <c r="A32" s="243" t="s">
        <v>253</v>
      </c>
      <c r="B32" s="243"/>
      <c r="C32" s="243"/>
      <c r="D32" s="245">
        <v>941</v>
      </c>
      <c r="E32" s="246"/>
      <c r="F32" s="246">
        <v>1261</v>
      </c>
      <c r="G32" s="246"/>
      <c r="H32" s="246">
        <v>1476</v>
      </c>
      <c r="I32" s="246"/>
      <c r="J32" s="246">
        <v>1503</v>
      </c>
      <c r="K32" s="246"/>
      <c r="L32" s="250">
        <v>1441</v>
      </c>
      <c r="M32" s="251"/>
    </row>
    <row r="33" spans="1:13" ht="18.95" customHeight="1">
      <c r="A33" s="124"/>
      <c r="B33" s="125"/>
      <c r="C33" s="126"/>
      <c r="D33" s="169"/>
      <c r="E33" s="169"/>
      <c r="F33" s="169"/>
      <c r="G33" s="169"/>
      <c r="H33" s="169"/>
      <c r="I33" s="169"/>
      <c r="J33" s="169"/>
      <c r="K33" s="169"/>
      <c r="L33" s="188"/>
      <c r="M33" s="189"/>
    </row>
    <row r="34" spans="1:13" ht="18.95" customHeight="1">
      <c r="A34" s="243" t="s">
        <v>254</v>
      </c>
      <c r="B34" s="243"/>
      <c r="C34" s="243"/>
      <c r="D34" s="245">
        <v>207</v>
      </c>
      <c r="E34" s="246"/>
      <c r="F34" s="246">
        <v>57</v>
      </c>
      <c r="G34" s="246"/>
      <c r="H34" s="246">
        <v>38</v>
      </c>
      <c r="I34" s="246"/>
      <c r="J34" s="246">
        <v>63</v>
      </c>
      <c r="K34" s="246"/>
      <c r="L34" s="250">
        <v>49</v>
      </c>
      <c r="M34" s="251"/>
    </row>
    <row r="35" spans="1:13" ht="18.95" customHeight="1">
      <c r="A35" s="124"/>
      <c r="B35" s="125"/>
      <c r="C35" s="126"/>
      <c r="D35" s="169"/>
      <c r="E35" s="169"/>
      <c r="F35" s="169"/>
      <c r="G35" s="169"/>
      <c r="H35" s="169"/>
      <c r="I35" s="169"/>
      <c r="J35" s="169"/>
      <c r="K35" s="169"/>
      <c r="L35" s="188"/>
      <c r="M35" s="189"/>
    </row>
    <row r="36" spans="1:13" ht="18.95" customHeight="1">
      <c r="A36" s="243" t="s">
        <v>17</v>
      </c>
      <c r="B36" s="243"/>
      <c r="C36" s="243"/>
      <c r="D36" s="245">
        <v>1246</v>
      </c>
      <c r="E36" s="246"/>
      <c r="F36" s="246">
        <v>1064</v>
      </c>
      <c r="G36" s="246"/>
      <c r="H36" s="246">
        <v>336</v>
      </c>
      <c r="I36" s="246"/>
      <c r="J36" s="246">
        <v>552</v>
      </c>
      <c r="K36" s="246"/>
      <c r="L36" s="250">
        <v>291</v>
      </c>
      <c r="M36" s="251"/>
    </row>
    <row r="37" spans="1:13" ht="18.95" customHeight="1">
      <c r="A37" s="124"/>
      <c r="B37" s="125"/>
      <c r="C37" s="126"/>
      <c r="D37" s="169"/>
      <c r="E37" s="169"/>
      <c r="F37" s="169"/>
      <c r="G37" s="169"/>
      <c r="H37" s="169"/>
      <c r="I37" s="169"/>
      <c r="J37" s="169"/>
      <c r="K37" s="169"/>
      <c r="L37" s="188"/>
      <c r="M37" s="189"/>
    </row>
    <row r="38" spans="1:13" ht="18.95" customHeight="1">
      <c r="A38" s="243" t="s">
        <v>18</v>
      </c>
      <c r="B38" s="243"/>
      <c r="C38" s="243"/>
      <c r="D38" s="245">
        <v>6</v>
      </c>
      <c r="E38" s="246"/>
      <c r="F38" s="246">
        <v>0</v>
      </c>
      <c r="G38" s="246"/>
      <c r="H38" s="244">
        <v>0</v>
      </c>
      <c r="I38" s="244"/>
      <c r="J38" s="244">
        <v>8</v>
      </c>
      <c r="K38" s="244"/>
      <c r="L38" s="254">
        <v>7</v>
      </c>
      <c r="M38" s="255"/>
    </row>
    <row r="39" spans="1:13" ht="18.95" customHeight="1">
      <c r="A39" s="124"/>
      <c r="B39" s="125"/>
      <c r="C39" s="126"/>
      <c r="D39" s="169"/>
      <c r="E39" s="169"/>
      <c r="F39" s="169"/>
      <c r="G39" s="169"/>
      <c r="H39" s="169"/>
      <c r="I39" s="169"/>
      <c r="J39" s="169"/>
      <c r="K39" s="169"/>
      <c r="L39" s="188"/>
      <c r="M39" s="189"/>
    </row>
    <row r="40" spans="1:13" ht="18.95" customHeight="1">
      <c r="A40" s="243" t="s">
        <v>255</v>
      </c>
      <c r="B40" s="243"/>
      <c r="C40" s="243"/>
      <c r="D40" s="245">
        <v>35</v>
      </c>
      <c r="E40" s="246"/>
      <c r="F40" s="246">
        <v>41</v>
      </c>
      <c r="G40" s="246"/>
      <c r="H40" s="246">
        <v>33</v>
      </c>
      <c r="I40" s="246"/>
      <c r="J40" s="246">
        <v>40</v>
      </c>
      <c r="K40" s="246"/>
      <c r="L40" s="250">
        <v>47</v>
      </c>
      <c r="M40" s="251"/>
    </row>
    <row r="41" spans="1:13" ht="18.95" customHeight="1">
      <c r="A41" s="124"/>
      <c r="B41" s="125"/>
      <c r="C41" s="126"/>
      <c r="D41" s="169"/>
      <c r="E41" s="169"/>
      <c r="F41" s="169"/>
      <c r="G41" s="169"/>
      <c r="H41" s="169"/>
      <c r="I41" s="169"/>
      <c r="J41" s="169"/>
      <c r="K41" s="169"/>
      <c r="L41" s="188"/>
      <c r="M41" s="189"/>
    </row>
    <row r="42" spans="1:13" s="62" customFormat="1" ht="18.95" customHeight="1" thickBot="1">
      <c r="A42" s="247" t="s">
        <v>19</v>
      </c>
      <c r="B42" s="247"/>
      <c r="C42" s="247"/>
      <c r="D42" s="248">
        <v>2434</v>
      </c>
      <c r="E42" s="249"/>
      <c r="F42" s="249">
        <v>1862</v>
      </c>
      <c r="G42" s="249"/>
      <c r="H42" s="249">
        <v>1950</v>
      </c>
      <c r="I42" s="249"/>
      <c r="J42" s="249">
        <v>2204</v>
      </c>
      <c r="K42" s="249"/>
      <c r="L42" s="252">
        <v>2290</v>
      </c>
      <c r="M42" s="253"/>
    </row>
    <row r="43" spans="1:13" ht="15" customHeight="1">
      <c r="M43" s="11" t="s">
        <v>6</v>
      </c>
    </row>
  </sheetData>
  <sheetProtection selectLockedCells="1" selectUnlockedCells="1"/>
  <mergeCells count="79">
    <mergeCell ref="A1:M1"/>
    <mergeCell ref="B4:C4"/>
    <mergeCell ref="D4:E4"/>
    <mergeCell ref="F4:G4"/>
    <mergeCell ref="H4:I4"/>
    <mergeCell ref="J4:K4"/>
    <mergeCell ref="L4:M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J28:K28"/>
    <mergeCell ref="H30:I30"/>
    <mergeCell ref="J30:K30"/>
    <mergeCell ref="D28:E28"/>
    <mergeCell ref="F28:G28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view="pageBreakPreview" topLeftCell="A28" zoomScaleNormal="100" workbookViewId="0">
      <selection activeCell="A39" sqref="A39"/>
    </sheetView>
  </sheetViews>
  <sheetFormatPr defaultRowHeight="18" customHeight="1"/>
  <cols>
    <col min="1" max="1" width="12.140625" style="12" customWidth="1"/>
    <col min="2" max="2" width="11.42578125" style="12" customWidth="1"/>
    <col min="3" max="10" width="9.5703125" style="12" customWidth="1"/>
    <col min="11" max="16384" width="9.140625" style="12"/>
  </cols>
  <sheetData>
    <row r="1" spans="1:13" ht="5.0999999999999996" customHeight="1">
      <c r="J1" s="11"/>
    </row>
    <row r="2" spans="1:13" ht="15" customHeight="1">
      <c r="A2" s="12" t="s">
        <v>230</v>
      </c>
      <c r="J2" s="11" t="s">
        <v>20</v>
      </c>
    </row>
    <row r="3" spans="1:13" ht="24.95" customHeight="1">
      <c r="A3" s="281" t="s">
        <v>21</v>
      </c>
      <c r="B3" s="281"/>
      <c r="C3" s="282" t="s">
        <v>22</v>
      </c>
      <c r="D3" s="282"/>
      <c r="E3" s="282"/>
      <c r="F3" s="282"/>
      <c r="G3" s="282"/>
      <c r="H3" s="282"/>
      <c r="I3" s="282"/>
      <c r="J3" s="282"/>
    </row>
    <row r="4" spans="1:13" ht="24.95" customHeight="1">
      <c r="A4" s="281"/>
      <c r="B4" s="281"/>
      <c r="C4" s="273" t="s">
        <v>23</v>
      </c>
      <c r="D4" s="273"/>
      <c r="E4" s="60" t="s">
        <v>24</v>
      </c>
      <c r="F4" s="60" t="s">
        <v>25</v>
      </c>
      <c r="G4" s="60" t="s">
        <v>26</v>
      </c>
      <c r="H4" s="60" t="s">
        <v>27</v>
      </c>
      <c r="I4" s="60" t="s">
        <v>28</v>
      </c>
      <c r="J4" s="61" t="s">
        <v>29</v>
      </c>
      <c r="M4" s="11"/>
    </row>
    <row r="5" spans="1:13" ht="18" customHeight="1">
      <c r="A5" s="283">
        <v>17</v>
      </c>
      <c r="B5" s="283"/>
      <c r="C5" s="279">
        <f>SUM(E5:J5)</f>
        <v>143</v>
      </c>
      <c r="D5" s="279"/>
      <c r="E5" s="170">
        <v>1</v>
      </c>
      <c r="F5" s="169">
        <v>22</v>
      </c>
      <c r="G5" s="169">
        <v>103</v>
      </c>
      <c r="H5" s="170">
        <v>4</v>
      </c>
      <c r="I5" s="9">
        <v>0</v>
      </c>
      <c r="J5" s="47">
        <v>13</v>
      </c>
    </row>
    <row r="6" spans="1:13" ht="18" customHeight="1">
      <c r="A6" s="55"/>
      <c r="B6" s="125"/>
      <c r="C6" s="172"/>
      <c r="D6" s="169"/>
      <c r="E6" s="169"/>
      <c r="F6" s="169"/>
      <c r="G6" s="169"/>
      <c r="H6" s="169"/>
      <c r="I6" s="169"/>
      <c r="J6" s="47"/>
    </row>
    <row r="7" spans="1:13" ht="18" customHeight="1">
      <c r="A7" s="277">
        <v>18</v>
      </c>
      <c r="B7" s="278"/>
      <c r="C7" s="279">
        <f>SUM(E7:J7)</f>
        <v>116</v>
      </c>
      <c r="D7" s="279"/>
      <c r="E7" s="169">
        <v>1</v>
      </c>
      <c r="F7" s="169">
        <v>17</v>
      </c>
      <c r="G7" s="169">
        <v>86</v>
      </c>
      <c r="H7" s="169">
        <v>2</v>
      </c>
      <c r="I7" s="170" t="s">
        <v>30</v>
      </c>
      <c r="J7" s="47">
        <v>10</v>
      </c>
    </row>
    <row r="8" spans="1:13" ht="18" customHeight="1">
      <c r="A8" s="88"/>
      <c r="B8" s="76"/>
      <c r="C8" s="172"/>
      <c r="D8" s="169"/>
      <c r="E8" s="169"/>
      <c r="F8" s="169"/>
      <c r="G8" s="169"/>
      <c r="H8" s="169"/>
      <c r="I8" s="170"/>
      <c r="J8" s="47"/>
    </row>
    <row r="9" spans="1:13" ht="18" customHeight="1">
      <c r="A9" s="277">
        <v>19</v>
      </c>
      <c r="B9" s="278"/>
      <c r="C9" s="279">
        <f>SUM(E9:J9)</f>
        <v>114</v>
      </c>
      <c r="D9" s="279"/>
      <c r="E9" s="169">
        <v>1</v>
      </c>
      <c r="F9" s="169">
        <v>17</v>
      </c>
      <c r="G9" s="169">
        <v>77</v>
      </c>
      <c r="H9" s="169">
        <v>1</v>
      </c>
      <c r="I9" s="170">
        <v>2</v>
      </c>
      <c r="J9" s="47">
        <v>16</v>
      </c>
    </row>
    <row r="10" spans="1:13" ht="18" customHeight="1">
      <c r="A10" s="88"/>
      <c r="B10" s="76"/>
      <c r="C10" s="172"/>
      <c r="D10" s="169"/>
      <c r="E10" s="169"/>
      <c r="F10" s="169"/>
      <c r="G10" s="169"/>
      <c r="H10" s="169"/>
      <c r="I10" s="169"/>
      <c r="J10" s="47"/>
    </row>
    <row r="11" spans="1:13" ht="18" customHeight="1">
      <c r="A11" s="277">
        <v>20</v>
      </c>
      <c r="B11" s="278"/>
      <c r="C11" s="279">
        <f>SUM(E11:J11)</f>
        <v>124</v>
      </c>
      <c r="D11" s="279"/>
      <c r="E11" s="9">
        <v>0</v>
      </c>
      <c r="F11" s="169">
        <v>23</v>
      </c>
      <c r="G11" s="169">
        <v>88</v>
      </c>
      <c r="H11" s="9">
        <v>0</v>
      </c>
      <c r="I11" s="169">
        <v>1</v>
      </c>
      <c r="J11" s="47">
        <v>12</v>
      </c>
    </row>
    <row r="12" spans="1:13" ht="18" customHeight="1">
      <c r="A12" s="88"/>
      <c r="B12" s="76"/>
      <c r="C12" s="172"/>
      <c r="D12" s="169"/>
      <c r="E12" s="169"/>
      <c r="F12" s="169"/>
      <c r="G12" s="169"/>
      <c r="H12" s="169"/>
      <c r="I12" s="169"/>
      <c r="J12" s="47"/>
    </row>
    <row r="13" spans="1:13" s="62" customFormat="1" ht="18" customHeight="1">
      <c r="A13" s="277">
        <v>21</v>
      </c>
      <c r="B13" s="278"/>
      <c r="C13" s="279">
        <f>SUM(E13:J13)</f>
        <v>108</v>
      </c>
      <c r="D13" s="279"/>
      <c r="E13" s="170" t="s">
        <v>30</v>
      </c>
      <c r="F13" s="169">
        <v>18</v>
      </c>
      <c r="G13" s="169">
        <v>62</v>
      </c>
      <c r="H13" s="170">
        <v>1</v>
      </c>
      <c r="I13" s="9">
        <v>0</v>
      </c>
      <c r="J13" s="47">
        <v>27</v>
      </c>
    </row>
    <row r="14" spans="1:13" ht="18" customHeight="1">
      <c r="A14" s="88"/>
      <c r="B14" s="76"/>
      <c r="C14" s="172"/>
      <c r="D14" s="169"/>
      <c r="E14" s="170"/>
      <c r="F14" s="169"/>
      <c r="G14" s="169"/>
      <c r="H14" s="169"/>
      <c r="I14" s="169"/>
      <c r="J14" s="47"/>
    </row>
    <row r="15" spans="1:13" s="62" customFormat="1" ht="18" customHeight="1">
      <c r="A15" s="277">
        <v>22</v>
      </c>
      <c r="B15" s="278"/>
      <c r="C15" s="279">
        <f>SUM(E15:J15)</f>
        <v>107</v>
      </c>
      <c r="D15" s="279"/>
      <c r="E15" s="170">
        <v>0</v>
      </c>
      <c r="F15" s="169">
        <v>36</v>
      </c>
      <c r="G15" s="169">
        <v>55</v>
      </c>
      <c r="H15" s="169">
        <v>3</v>
      </c>
      <c r="I15" s="170">
        <v>1</v>
      </c>
      <c r="J15" s="47">
        <v>12</v>
      </c>
    </row>
    <row r="16" spans="1:13" ht="18" customHeight="1">
      <c r="A16" s="171"/>
      <c r="B16" s="89"/>
      <c r="C16" s="172"/>
      <c r="D16" s="169"/>
      <c r="E16" s="169"/>
      <c r="F16" s="169"/>
      <c r="G16" s="169"/>
      <c r="H16" s="169"/>
      <c r="I16" s="169"/>
      <c r="J16" s="47"/>
    </row>
    <row r="17" spans="1:13" s="62" customFormat="1" ht="18" customHeight="1">
      <c r="A17" s="280">
        <v>23</v>
      </c>
      <c r="B17" s="280"/>
      <c r="C17" s="279">
        <f>SUM(E17:J17)</f>
        <v>104</v>
      </c>
      <c r="D17" s="279"/>
      <c r="E17" s="170">
        <v>0</v>
      </c>
      <c r="F17" s="169">
        <v>14</v>
      </c>
      <c r="G17" s="169">
        <v>70</v>
      </c>
      <c r="H17" s="169">
        <v>1</v>
      </c>
      <c r="I17" s="169">
        <v>1</v>
      </c>
      <c r="J17" s="47">
        <v>18</v>
      </c>
    </row>
    <row r="18" spans="1:13" s="62" customFormat="1" ht="18" customHeight="1">
      <c r="A18" s="171"/>
      <c r="B18" s="89"/>
      <c r="C18" s="172"/>
      <c r="D18" s="169"/>
      <c r="E18" s="169"/>
      <c r="F18" s="169"/>
      <c r="G18" s="169"/>
      <c r="H18" s="169"/>
      <c r="I18" s="169"/>
      <c r="J18" s="47"/>
    </row>
    <row r="19" spans="1:13" s="62" customFormat="1" ht="18" customHeight="1" thickBot="1">
      <c r="A19" s="275">
        <v>24</v>
      </c>
      <c r="B19" s="275"/>
      <c r="C19" s="276">
        <f>SUM(E19:J19)</f>
        <v>119</v>
      </c>
      <c r="D19" s="276"/>
      <c r="E19" s="190">
        <v>1</v>
      </c>
      <c r="F19" s="191">
        <v>8</v>
      </c>
      <c r="G19" s="191">
        <v>86</v>
      </c>
      <c r="H19" s="191">
        <v>1</v>
      </c>
      <c r="I19" s="192">
        <v>0</v>
      </c>
      <c r="J19" s="193">
        <v>23</v>
      </c>
    </row>
    <row r="20" spans="1:13" ht="15" customHeight="1">
      <c r="A20" s="12" t="s">
        <v>31</v>
      </c>
      <c r="B20" s="57"/>
      <c r="J20" s="11" t="s">
        <v>32</v>
      </c>
    </row>
    <row r="21" spans="1:13" ht="15" customHeight="1">
      <c r="B21" s="57"/>
      <c r="J21" s="11"/>
    </row>
    <row r="22" spans="1:13" ht="15" customHeight="1">
      <c r="M22" s="11"/>
    </row>
    <row r="23" spans="1:13" ht="15" customHeight="1">
      <c r="A23" s="12" t="s">
        <v>256</v>
      </c>
      <c r="J23" s="11" t="s">
        <v>33</v>
      </c>
    </row>
    <row r="24" spans="1:13" ht="20.100000000000001" customHeight="1">
      <c r="A24" s="127"/>
      <c r="B24" s="128"/>
      <c r="C24" s="129"/>
      <c r="D24" s="129"/>
      <c r="E24" s="129"/>
      <c r="F24" s="129"/>
      <c r="G24" s="129"/>
      <c r="H24" s="129"/>
      <c r="I24" s="128"/>
      <c r="J24" s="130"/>
    </row>
    <row r="25" spans="1:13" ht="20.100000000000001" customHeight="1">
      <c r="A25" s="124" t="s">
        <v>34</v>
      </c>
      <c r="B25" s="63" t="s">
        <v>35</v>
      </c>
      <c r="C25" s="273" t="s">
        <v>24</v>
      </c>
      <c r="D25" s="273" t="s">
        <v>25</v>
      </c>
      <c r="E25" s="273" t="s">
        <v>26</v>
      </c>
      <c r="F25" s="273" t="s">
        <v>27</v>
      </c>
      <c r="G25" s="273" t="s">
        <v>28</v>
      </c>
      <c r="H25" s="64" t="s">
        <v>36</v>
      </c>
      <c r="I25" s="63" t="s">
        <v>37</v>
      </c>
      <c r="J25" s="65" t="s">
        <v>38</v>
      </c>
    </row>
    <row r="26" spans="1:13" ht="20.100000000000001" customHeight="1">
      <c r="A26" s="131"/>
      <c r="B26" s="132"/>
      <c r="C26" s="273"/>
      <c r="D26" s="273"/>
      <c r="E26" s="273"/>
      <c r="F26" s="273"/>
      <c r="G26" s="273"/>
      <c r="H26" s="132" t="s">
        <v>39</v>
      </c>
      <c r="I26" s="132"/>
      <c r="J26" s="133"/>
      <c r="K26" s="57"/>
    </row>
    <row r="27" spans="1:13" ht="18" customHeight="1">
      <c r="A27" s="90">
        <v>18</v>
      </c>
      <c r="B27" s="43">
        <f>SUM(C27:H27)</f>
        <v>1233</v>
      </c>
      <c r="C27" s="44">
        <v>3</v>
      </c>
      <c r="D27" s="44">
        <v>84</v>
      </c>
      <c r="E27" s="44">
        <v>893</v>
      </c>
      <c r="F27" s="44">
        <v>60</v>
      </c>
      <c r="G27" s="44">
        <v>4</v>
      </c>
      <c r="H27" s="44">
        <v>189</v>
      </c>
      <c r="I27" s="44">
        <v>372</v>
      </c>
      <c r="J27" s="45">
        <v>30.1</v>
      </c>
      <c r="K27" s="57"/>
    </row>
    <row r="28" spans="1:13" ht="18" customHeight="1">
      <c r="A28" s="171"/>
      <c r="B28" s="43"/>
      <c r="C28" s="44"/>
      <c r="D28" s="44"/>
      <c r="E28" s="44"/>
      <c r="F28" s="44"/>
      <c r="G28" s="44"/>
      <c r="H28" s="44"/>
      <c r="I28" s="44"/>
      <c r="J28" s="45"/>
      <c r="K28" s="57"/>
    </row>
    <row r="29" spans="1:13" ht="18" customHeight="1">
      <c r="A29" s="171">
        <v>19</v>
      </c>
      <c r="B29" s="43">
        <f>SUM(C29:H29)</f>
        <v>1129</v>
      </c>
      <c r="C29" s="44">
        <v>10</v>
      </c>
      <c r="D29" s="44">
        <v>78</v>
      </c>
      <c r="E29" s="44">
        <v>795</v>
      </c>
      <c r="F29" s="44">
        <v>74</v>
      </c>
      <c r="G29" s="44">
        <v>1</v>
      </c>
      <c r="H29" s="44">
        <v>171</v>
      </c>
      <c r="I29" s="44">
        <v>259</v>
      </c>
      <c r="J29" s="45">
        <v>22.9</v>
      </c>
      <c r="K29" s="57"/>
    </row>
    <row r="30" spans="1:13" ht="18" customHeight="1">
      <c r="A30" s="171"/>
      <c r="B30" s="43"/>
      <c r="C30" s="44"/>
      <c r="D30" s="44"/>
      <c r="E30" s="44"/>
      <c r="F30" s="44"/>
      <c r="G30" s="44"/>
      <c r="H30" s="44"/>
      <c r="I30" s="44"/>
      <c r="J30" s="45"/>
      <c r="K30" s="57"/>
    </row>
    <row r="31" spans="1:13" ht="18" customHeight="1">
      <c r="A31" s="171">
        <v>20</v>
      </c>
      <c r="B31" s="43">
        <f>SUM(C31:H31)</f>
        <v>1519</v>
      </c>
      <c r="C31" s="44">
        <v>4</v>
      </c>
      <c r="D31" s="44">
        <v>100</v>
      </c>
      <c r="E31" s="44">
        <v>1146</v>
      </c>
      <c r="F31" s="44">
        <v>45</v>
      </c>
      <c r="G31" s="44">
        <v>7</v>
      </c>
      <c r="H31" s="44">
        <v>217</v>
      </c>
      <c r="I31" s="44">
        <v>561</v>
      </c>
      <c r="J31" s="45">
        <v>36.9</v>
      </c>
      <c r="K31" s="57"/>
    </row>
    <row r="32" spans="1:13" ht="18" customHeight="1">
      <c r="A32" s="171"/>
      <c r="B32" s="43"/>
      <c r="C32" s="44"/>
      <c r="D32" s="44"/>
      <c r="E32" s="44"/>
      <c r="F32" s="44"/>
      <c r="G32" s="44"/>
      <c r="H32" s="44"/>
      <c r="I32" s="44"/>
      <c r="J32" s="45"/>
      <c r="K32" s="57"/>
    </row>
    <row r="33" spans="1:11" s="62" customFormat="1" ht="18" customHeight="1">
      <c r="A33" s="171">
        <v>21</v>
      </c>
      <c r="B33" s="43">
        <f>SUM(C33:H33)</f>
        <v>1351</v>
      </c>
      <c r="C33" s="44">
        <v>12</v>
      </c>
      <c r="D33" s="44">
        <v>91</v>
      </c>
      <c r="E33" s="44">
        <v>966</v>
      </c>
      <c r="F33" s="44">
        <v>60</v>
      </c>
      <c r="G33" s="44">
        <v>11</v>
      </c>
      <c r="H33" s="44">
        <v>211</v>
      </c>
      <c r="I33" s="44">
        <v>465</v>
      </c>
      <c r="J33" s="45">
        <v>34.4</v>
      </c>
      <c r="K33" s="67"/>
    </row>
    <row r="34" spans="1:11" ht="18" customHeight="1">
      <c r="A34" s="171"/>
      <c r="B34" s="43"/>
      <c r="C34" s="57"/>
      <c r="D34" s="57"/>
      <c r="E34" s="57"/>
      <c r="F34" s="57"/>
      <c r="G34" s="57"/>
      <c r="H34" s="57"/>
      <c r="I34" s="57"/>
      <c r="J34" s="66"/>
      <c r="K34" s="57"/>
    </row>
    <row r="35" spans="1:11" s="62" customFormat="1" ht="18" customHeight="1">
      <c r="A35" s="171">
        <v>22</v>
      </c>
      <c r="B35" s="43">
        <f>SUM(C35:H35)</f>
        <v>1054</v>
      </c>
      <c r="C35" s="44">
        <v>2</v>
      </c>
      <c r="D35" s="44">
        <v>76</v>
      </c>
      <c r="E35" s="44">
        <v>761</v>
      </c>
      <c r="F35" s="44">
        <v>41</v>
      </c>
      <c r="G35" s="44">
        <v>7</v>
      </c>
      <c r="H35" s="44">
        <v>167</v>
      </c>
      <c r="I35" s="44">
        <v>367</v>
      </c>
      <c r="J35" s="45">
        <v>34.799999999999997</v>
      </c>
      <c r="K35" s="67"/>
    </row>
    <row r="36" spans="1:11" ht="18" customHeight="1">
      <c r="A36" s="171"/>
      <c r="B36" s="68"/>
      <c r="C36" s="44"/>
      <c r="D36" s="44"/>
      <c r="E36" s="44"/>
      <c r="F36" s="44"/>
      <c r="G36" s="44"/>
      <c r="H36" s="44"/>
      <c r="I36" s="44"/>
      <c r="J36" s="45"/>
      <c r="K36" s="57"/>
    </row>
    <row r="37" spans="1:11" s="62" customFormat="1" ht="18" customHeight="1">
      <c r="A37" s="171">
        <v>23</v>
      </c>
      <c r="B37" s="43">
        <f>SUM(C37:H37)</f>
        <v>1008</v>
      </c>
      <c r="C37" s="44">
        <v>4</v>
      </c>
      <c r="D37" s="44">
        <v>74</v>
      </c>
      <c r="E37" s="44">
        <v>729</v>
      </c>
      <c r="F37" s="44">
        <v>35</v>
      </c>
      <c r="G37" s="44">
        <v>9</v>
      </c>
      <c r="H37" s="44">
        <v>157</v>
      </c>
      <c r="I37" s="44">
        <v>400</v>
      </c>
      <c r="J37" s="45">
        <v>39.700000000000003</v>
      </c>
      <c r="K37" s="67">
        <f>+I37/B37</f>
        <v>0.3968253968253968</v>
      </c>
    </row>
    <row r="38" spans="1:11" s="62" customFormat="1" ht="18" customHeight="1">
      <c r="A38" s="171"/>
      <c r="B38" s="43"/>
      <c r="C38" s="44"/>
      <c r="D38" s="44"/>
      <c r="E38" s="44"/>
      <c r="F38" s="44"/>
      <c r="G38" s="44"/>
      <c r="H38" s="44"/>
      <c r="I38" s="44"/>
      <c r="J38" s="45"/>
      <c r="K38" s="67"/>
    </row>
    <row r="39" spans="1:11" s="62" customFormat="1" ht="18" customHeight="1" thickBot="1">
      <c r="A39" s="83">
        <v>24</v>
      </c>
      <c r="B39" s="69">
        <f>SUM(C39:H39)</f>
        <v>835</v>
      </c>
      <c r="C39" s="194">
        <v>4</v>
      </c>
      <c r="D39" s="194">
        <v>58</v>
      </c>
      <c r="E39" s="194">
        <v>624</v>
      </c>
      <c r="F39" s="194">
        <v>30</v>
      </c>
      <c r="G39" s="194">
        <v>4</v>
      </c>
      <c r="H39" s="194">
        <v>115</v>
      </c>
      <c r="I39" s="194">
        <v>347</v>
      </c>
      <c r="J39" s="195">
        <f>ROUND(I39/B39,3)*100</f>
        <v>41.6</v>
      </c>
      <c r="K39" s="67">
        <f>+I39/B39</f>
        <v>0.41556886227544909</v>
      </c>
    </row>
    <row r="40" spans="1:11" ht="15" customHeight="1">
      <c r="A40" s="12" t="s">
        <v>40</v>
      </c>
      <c r="J40" s="95" t="s">
        <v>32</v>
      </c>
      <c r="K40" s="57"/>
    </row>
    <row r="41" spans="1:11" s="62" customFormat="1" ht="15" customHeight="1">
      <c r="A41" s="274" t="s">
        <v>257</v>
      </c>
      <c r="B41" s="274"/>
      <c r="C41" s="274"/>
      <c r="D41" s="274"/>
      <c r="E41" s="274"/>
      <c r="F41" s="274"/>
      <c r="G41" s="12"/>
      <c r="H41" s="12"/>
      <c r="I41" s="12"/>
      <c r="J41" s="11"/>
      <c r="K41" s="67"/>
    </row>
    <row r="42" spans="1:11" ht="15" customHeight="1">
      <c r="A42" s="274" t="s">
        <v>258</v>
      </c>
      <c r="B42" s="274"/>
      <c r="C42" s="274"/>
      <c r="D42" s="274"/>
      <c r="E42" s="274"/>
      <c r="F42" s="274"/>
      <c r="G42" s="274"/>
      <c r="I42" s="134"/>
      <c r="J42" s="11"/>
    </row>
    <row r="43" spans="1:11" ht="15" customHeight="1">
      <c r="A43" s="274" t="s">
        <v>259</v>
      </c>
      <c r="B43" s="274"/>
      <c r="C43" s="274"/>
      <c r="D43" s="274"/>
      <c r="E43" s="274"/>
      <c r="F43" s="274"/>
      <c r="G43" s="274"/>
      <c r="I43" s="134"/>
    </row>
    <row r="44" spans="1:11" ht="15" customHeight="1">
      <c r="A44" s="274" t="s">
        <v>260</v>
      </c>
      <c r="B44" s="274"/>
      <c r="C44" s="274"/>
      <c r="D44" s="274"/>
      <c r="E44" s="274"/>
    </row>
    <row r="45" spans="1:11" ht="15" customHeight="1">
      <c r="A45" s="274" t="s">
        <v>261</v>
      </c>
      <c r="B45" s="274"/>
      <c r="C45" s="274"/>
      <c r="D45" s="274"/>
      <c r="E45" s="274"/>
      <c r="F45" s="274"/>
      <c r="G45" s="274"/>
      <c r="H45" s="274"/>
    </row>
    <row r="46" spans="1:11" ht="15.75" customHeight="1"/>
    <row r="47" spans="1:11" ht="15.75" customHeight="1"/>
  </sheetData>
  <sheetProtection selectLockedCells="1" selectUnlockedCells="1"/>
  <mergeCells count="29">
    <mergeCell ref="A7:B7"/>
    <mergeCell ref="C7:D7"/>
    <mergeCell ref="C17:D17"/>
    <mergeCell ref="A9:B9"/>
    <mergeCell ref="C9:D9"/>
    <mergeCell ref="A11:B11"/>
    <mergeCell ref="C11:D11"/>
    <mergeCell ref="A13:B13"/>
    <mergeCell ref="C13:D13"/>
    <mergeCell ref="A3:B4"/>
    <mergeCell ref="C3:J3"/>
    <mergeCell ref="C4:D4"/>
    <mergeCell ref="A5:B5"/>
    <mergeCell ref="C5:D5"/>
    <mergeCell ref="A19:B19"/>
    <mergeCell ref="C25:C26"/>
    <mergeCell ref="D25:D26"/>
    <mergeCell ref="C19:D19"/>
    <mergeCell ref="A15:B15"/>
    <mergeCell ref="C15:D15"/>
    <mergeCell ref="A17:B17"/>
    <mergeCell ref="G25:G26"/>
    <mergeCell ref="E25:E26"/>
    <mergeCell ref="F25:F26"/>
    <mergeCell ref="A45:H45"/>
    <mergeCell ref="A41:F41"/>
    <mergeCell ref="A42:G42"/>
    <mergeCell ref="A43:G43"/>
    <mergeCell ref="A44:E4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27:B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view="pageBreakPreview" topLeftCell="A28" zoomScaleNormal="100" workbookViewId="0">
      <selection activeCell="B5" sqref="B5"/>
    </sheetView>
  </sheetViews>
  <sheetFormatPr defaultRowHeight="20.100000000000001" customHeight="1"/>
  <cols>
    <col min="1" max="2" width="9.140625" style="25"/>
    <col min="3" max="14" width="6.85546875" style="25" customWidth="1"/>
    <col min="15" max="16384" width="9.140625" style="25"/>
  </cols>
  <sheetData>
    <row r="1" spans="1:14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</row>
    <row r="2" spans="1:14" ht="15" customHeight="1" thickBot="1">
      <c r="A2" s="101" t="s">
        <v>231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35" t="s">
        <v>9</v>
      </c>
    </row>
    <row r="3" spans="1:14" ht="30" customHeight="1">
      <c r="A3" s="136" t="s">
        <v>2</v>
      </c>
      <c r="B3" s="137" t="s">
        <v>213</v>
      </c>
      <c r="C3" s="137" t="s">
        <v>41</v>
      </c>
      <c r="D3" s="137" t="s">
        <v>42</v>
      </c>
      <c r="E3" s="137" t="s">
        <v>43</v>
      </c>
      <c r="F3" s="137" t="s">
        <v>44</v>
      </c>
      <c r="G3" s="137" t="s">
        <v>45</v>
      </c>
      <c r="H3" s="137" t="s">
        <v>46</v>
      </c>
      <c r="I3" s="137" t="s">
        <v>47</v>
      </c>
      <c r="J3" s="137" t="s">
        <v>48</v>
      </c>
      <c r="K3" s="137" t="s">
        <v>49</v>
      </c>
      <c r="L3" s="137" t="s">
        <v>50</v>
      </c>
      <c r="M3" s="137" t="s">
        <v>51</v>
      </c>
      <c r="N3" s="173" t="s">
        <v>52</v>
      </c>
    </row>
    <row r="4" spans="1:14" ht="21.95" customHeight="1">
      <c r="A4" s="108" t="s">
        <v>262</v>
      </c>
      <c r="B4" s="174">
        <f>SUM(C4:N4)</f>
        <v>34</v>
      </c>
      <c r="C4" s="138">
        <v>3</v>
      </c>
      <c r="D4" s="138">
        <v>3</v>
      </c>
      <c r="E4" s="138">
        <v>2</v>
      </c>
      <c r="F4" s="138">
        <v>2</v>
      </c>
      <c r="G4" s="138">
        <v>1</v>
      </c>
      <c r="H4" s="138">
        <v>1</v>
      </c>
      <c r="I4" s="138">
        <v>3</v>
      </c>
      <c r="J4" s="138">
        <v>1</v>
      </c>
      <c r="K4" s="138">
        <v>4</v>
      </c>
      <c r="L4" s="138">
        <v>4</v>
      </c>
      <c r="M4" s="138">
        <v>1</v>
      </c>
      <c r="N4" s="139">
        <v>9</v>
      </c>
    </row>
    <row r="5" spans="1:14" ht="21.95" customHeight="1">
      <c r="A5" s="140">
        <v>21</v>
      </c>
      <c r="B5" s="177">
        <f>SUM(C5:N5)</f>
        <v>58</v>
      </c>
      <c r="C5" s="141">
        <v>7</v>
      </c>
      <c r="D5" s="141">
        <v>5</v>
      </c>
      <c r="E5" s="141">
        <v>5</v>
      </c>
      <c r="F5" s="141">
        <v>7</v>
      </c>
      <c r="G5" s="141">
        <v>8</v>
      </c>
      <c r="H5" s="141">
        <v>1</v>
      </c>
      <c r="I5" s="141">
        <v>2</v>
      </c>
      <c r="J5" s="141">
        <v>5</v>
      </c>
      <c r="K5" s="141">
        <v>2</v>
      </c>
      <c r="L5" s="141">
        <v>6</v>
      </c>
      <c r="M5" s="141">
        <v>4</v>
      </c>
      <c r="N5" s="142">
        <v>6</v>
      </c>
    </row>
    <row r="6" spans="1:14" ht="21.95" customHeight="1">
      <c r="A6" s="108">
        <v>22</v>
      </c>
      <c r="B6" s="174">
        <f>SUM(C6:N6)</f>
        <v>38</v>
      </c>
      <c r="C6" s="141">
        <v>2</v>
      </c>
      <c r="D6" s="141">
        <v>3</v>
      </c>
      <c r="E6" s="141">
        <v>5</v>
      </c>
      <c r="F6" s="141">
        <v>3</v>
      </c>
      <c r="G6" s="141">
        <v>6</v>
      </c>
      <c r="H6" s="141">
        <v>1</v>
      </c>
      <c r="I6" s="141">
        <v>4</v>
      </c>
      <c r="J6" s="141">
        <v>1</v>
      </c>
      <c r="K6" s="141">
        <v>4</v>
      </c>
      <c r="L6" s="141">
        <v>3</v>
      </c>
      <c r="M6" s="141">
        <v>5</v>
      </c>
      <c r="N6" s="142">
        <v>1</v>
      </c>
    </row>
    <row r="7" spans="1:14" s="70" customFormat="1" ht="21.95" customHeight="1">
      <c r="A7" s="140">
        <v>23</v>
      </c>
      <c r="B7" s="174">
        <f>SUM(C7:N7)</f>
        <v>46</v>
      </c>
      <c r="C7" s="141">
        <v>4</v>
      </c>
      <c r="D7" s="141">
        <v>5</v>
      </c>
      <c r="E7" s="141">
        <v>6</v>
      </c>
      <c r="F7" s="141">
        <v>3</v>
      </c>
      <c r="G7" s="141">
        <v>4</v>
      </c>
      <c r="H7" s="141">
        <v>6</v>
      </c>
      <c r="I7" s="141">
        <v>3</v>
      </c>
      <c r="J7" s="141">
        <v>5</v>
      </c>
      <c r="K7" s="141">
        <v>3</v>
      </c>
      <c r="L7" s="141">
        <v>3</v>
      </c>
      <c r="M7" s="141">
        <v>4</v>
      </c>
      <c r="N7" s="142">
        <v>0</v>
      </c>
    </row>
    <row r="8" spans="1:14" s="70" customFormat="1" ht="21.95" customHeight="1" thickBot="1">
      <c r="A8" s="97">
        <v>24</v>
      </c>
      <c r="B8" s="98">
        <f>SUM(C8:N8)</f>
        <v>29</v>
      </c>
      <c r="C8" s="117">
        <v>4</v>
      </c>
      <c r="D8" s="117">
        <v>3</v>
      </c>
      <c r="E8" s="117">
        <v>3</v>
      </c>
      <c r="F8" s="117">
        <v>3</v>
      </c>
      <c r="G8" s="117">
        <v>3</v>
      </c>
      <c r="H8" s="117">
        <v>1</v>
      </c>
      <c r="I8" s="117">
        <v>4</v>
      </c>
      <c r="J8" s="117">
        <v>4</v>
      </c>
      <c r="K8" s="117">
        <v>1</v>
      </c>
      <c r="L8" s="117">
        <v>3</v>
      </c>
      <c r="M8" s="117" t="s">
        <v>263</v>
      </c>
      <c r="N8" s="118" t="s">
        <v>263</v>
      </c>
    </row>
    <row r="9" spans="1:14" ht="15" customHeight="1">
      <c r="A9" s="7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s">
        <v>53</v>
      </c>
    </row>
    <row r="10" spans="1:14" ht="15" customHeight="1">
      <c r="A10" s="7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</row>
    <row r="11" spans="1:14" ht="15" customHeight="1">
      <c r="A11" s="7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customHeight="1" thickBot="1">
      <c r="A12" s="102" t="s">
        <v>264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35" t="s">
        <v>9</v>
      </c>
    </row>
    <row r="13" spans="1:14" ht="30" customHeight="1">
      <c r="A13" s="347" t="s">
        <v>2</v>
      </c>
      <c r="B13" s="347"/>
      <c r="C13" s="301" t="s">
        <v>23</v>
      </c>
      <c r="D13" s="301"/>
      <c r="E13" s="301" t="s">
        <v>54</v>
      </c>
      <c r="F13" s="301" t="s">
        <v>55</v>
      </c>
      <c r="G13" s="301" t="s">
        <v>56</v>
      </c>
      <c r="H13" s="301" t="s">
        <v>55</v>
      </c>
      <c r="I13" s="301" t="s">
        <v>57</v>
      </c>
      <c r="J13" s="301" t="s">
        <v>55</v>
      </c>
      <c r="K13" s="301" t="s">
        <v>58</v>
      </c>
      <c r="L13" s="301"/>
      <c r="M13" s="348" t="s">
        <v>59</v>
      </c>
      <c r="N13" s="348"/>
    </row>
    <row r="14" spans="1:14" ht="21.95" customHeight="1">
      <c r="A14" s="296" t="s">
        <v>262</v>
      </c>
      <c r="B14" s="296"/>
      <c r="C14" s="341">
        <f>SUM(E14:N14)</f>
        <v>34</v>
      </c>
      <c r="D14" s="344"/>
      <c r="E14" s="345">
        <v>14</v>
      </c>
      <c r="F14" s="345"/>
      <c r="G14" s="345">
        <v>3</v>
      </c>
      <c r="H14" s="345"/>
      <c r="I14" s="345">
        <v>5</v>
      </c>
      <c r="J14" s="345"/>
      <c r="K14" s="311" t="s">
        <v>30</v>
      </c>
      <c r="L14" s="311"/>
      <c r="M14" s="345">
        <v>12</v>
      </c>
      <c r="N14" s="346"/>
    </row>
    <row r="15" spans="1:14" ht="21.95" customHeight="1">
      <c r="A15" s="298" t="s">
        <v>289</v>
      </c>
      <c r="B15" s="299"/>
      <c r="C15" s="343">
        <f>SUM(E15:N15)</f>
        <v>58</v>
      </c>
      <c r="D15" s="339"/>
      <c r="E15" s="339">
        <v>35</v>
      </c>
      <c r="F15" s="339"/>
      <c r="G15" s="319" t="s">
        <v>30</v>
      </c>
      <c r="H15" s="319"/>
      <c r="I15" s="339">
        <v>2</v>
      </c>
      <c r="J15" s="339"/>
      <c r="K15" s="319" t="s">
        <v>30</v>
      </c>
      <c r="L15" s="319"/>
      <c r="M15" s="339">
        <v>21</v>
      </c>
      <c r="N15" s="340"/>
    </row>
    <row r="16" spans="1:14" ht="21.95" customHeight="1">
      <c r="A16" s="298" t="s">
        <v>290</v>
      </c>
      <c r="B16" s="299"/>
      <c r="C16" s="341">
        <f>SUM(E16:N16)</f>
        <v>38</v>
      </c>
      <c r="D16" s="341"/>
      <c r="E16" s="339">
        <v>31</v>
      </c>
      <c r="F16" s="339"/>
      <c r="G16" s="319">
        <v>0</v>
      </c>
      <c r="H16" s="319"/>
      <c r="I16" s="339">
        <v>2</v>
      </c>
      <c r="J16" s="339"/>
      <c r="K16" s="319">
        <v>0</v>
      </c>
      <c r="L16" s="319"/>
      <c r="M16" s="340">
        <v>5</v>
      </c>
      <c r="N16" s="340"/>
    </row>
    <row r="17" spans="1:16" ht="21.95" customHeight="1">
      <c r="A17" s="342" t="s">
        <v>339</v>
      </c>
      <c r="B17" s="342"/>
      <c r="C17" s="341">
        <f>SUM(E17:N17)</f>
        <v>46</v>
      </c>
      <c r="D17" s="341"/>
      <c r="E17" s="339">
        <v>25</v>
      </c>
      <c r="F17" s="339"/>
      <c r="G17" s="319">
        <v>0</v>
      </c>
      <c r="H17" s="319"/>
      <c r="I17" s="339">
        <v>5</v>
      </c>
      <c r="J17" s="339"/>
      <c r="K17" s="319">
        <v>0</v>
      </c>
      <c r="L17" s="319"/>
      <c r="M17" s="340">
        <v>16</v>
      </c>
      <c r="N17" s="340"/>
    </row>
    <row r="18" spans="1:16" ht="21.95" customHeight="1" thickBot="1">
      <c r="A18" s="335" t="s">
        <v>347</v>
      </c>
      <c r="B18" s="336"/>
      <c r="C18" s="337">
        <f>SUM(E18:N18)</f>
        <v>29</v>
      </c>
      <c r="D18" s="337"/>
      <c r="E18" s="338">
        <v>12</v>
      </c>
      <c r="F18" s="338"/>
      <c r="G18" s="332" t="s">
        <v>263</v>
      </c>
      <c r="H18" s="332"/>
      <c r="I18" s="338">
        <v>7</v>
      </c>
      <c r="J18" s="338"/>
      <c r="K18" s="332">
        <v>0</v>
      </c>
      <c r="L18" s="332"/>
      <c r="M18" s="329">
        <v>10</v>
      </c>
      <c r="N18" s="329"/>
    </row>
    <row r="19" spans="1:16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" t="s">
        <v>53</v>
      </c>
    </row>
    <row r="20" spans="1:16" ht="1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/>
    </row>
    <row r="21" spans="1:16" ht="1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6" ht="15" customHeight="1" thickBot="1">
      <c r="A22" s="101" t="s">
        <v>265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35" t="s">
        <v>9</v>
      </c>
    </row>
    <row r="23" spans="1:16" ht="20.100000000000001" customHeight="1" thickBot="1">
      <c r="A23" s="322" t="s">
        <v>2</v>
      </c>
      <c r="B23" s="323"/>
      <c r="C23" s="325" t="s">
        <v>60</v>
      </c>
      <c r="D23" s="325"/>
      <c r="E23" s="325" t="s">
        <v>61</v>
      </c>
      <c r="F23" s="325"/>
      <c r="G23" s="326" t="s">
        <v>62</v>
      </c>
      <c r="H23" s="326"/>
      <c r="I23" s="143" t="s">
        <v>63</v>
      </c>
      <c r="J23" s="325" t="s">
        <v>64</v>
      </c>
      <c r="K23" s="325" t="s">
        <v>65</v>
      </c>
      <c r="L23" s="325" t="s">
        <v>29</v>
      </c>
      <c r="M23" s="330" t="s">
        <v>66</v>
      </c>
      <c r="N23" s="331"/>
      <c r="O23" s="12"/>
      <c r="P23" s="12"/>
    </row>
    <row r="24" spans="1:16" ht="20.100000000000001" customHeight="1">
      <c r="A24" s="324"/>
      <c r="B24" s="300"/>
      <c r="C24" s="301"/>
      <c r="D24" s="301"/>
      <c r="E24" s="301"/>
      <c r="F24" s="301"/>
      <c r="G24" s="334" t="s">
        <v>67</v>
      </c>
      <c r="H24" s="334"/>
      <c r="I24" s="144" t="s">
        <v>68</v>
      </c>
      <c r="J24" s="301"/>
      <c r="K24" s="301"/>
      <c r="L24" s="301"/>
      <c r="M24" s="307" t="s">
        <v>69</v>
      </c>
      <c r="N24" s="333"/>
      <c r="O24" s="12"/>
      <c r="P24" s="12"/>
    </row>
    <row r="25" spans="1:16" s="72" customFormat="1" ht="21.95" customHeight="1">
      <c r="A25" s="327" t="s">
        <v>266</v>
      </c>
      <c r="B25" s="296"/>
      <c r="C25" s="318">
        <f>SUM(E25:L25)</f>
        <v>34</v>
      </c>
      <c r="D25" s="318"/>
      <c r="E25" s="328">
        <v>1</v>
      </c>
      <c r="F25" s="328"/>
      <c r="G25" s="311" t="s">
        <v>30</v>
      </c>
      <c r="H25" s="311"/>
      <c r="I25" s="176">
        <v>4</v>
      </c>
      <c r="J25" s="176">
        <v>3</v>
      </c>
      <c r="K25" s="175">
        <v>3</v>
      </c>
      <c r="L25" s="175">
        <v>23</v>
      </c>
      <c r="M25" s="319">
        <v>8569</v>
      </c>
      <c r="N25" s="321"/>
      <c r="O25" s="71"/>
      <c r="P25" s="71"/>
    </row>
    <row r="26" spans="1:16" ht="21.95" customHeight="1">
      <c r="A26" s="317" t="s">
        <v>267</v>
      </c>
      <c r="B26" s="299"/>
      <c r="C26" s="320">
        <f>SUM(E26:L26)</f>
        <v>58</v>
      </c>
      <c r="D26" s="320"/>
      <c r="E26" s="316">
        <v>4</v>
      </c>
      <c r="F26" s="316"/>
      <c r="G26" s="311" t="s">
        <v>30</v>
      </c>
      <c r="H26" s="311"/>
      <c r="I26" s="176">
        <v>5</v>
      </c>
      <c r="J26" s="176">
        <v>12</v>
      </c>
      <c r="K26" s="176">
        <v>2</v>
      </c>
      <c r="L26" s="176">
        <v>35</v>
      </c>
      <c r="M26" s="316">
        <v>84116</v>
      </c>
      <c r="N26" s="303"/>
      <c r="O26" s="12"/>
      <c r="P26" s="12"/>
    </row>
    <row r="27" spans="1:16" ht="21.95" customHeight="1">
      <c r="A27" s="317" t="s">
        <v>290</v>
      </c>
      <c r="B27" s="299"/>
      <c r="C27" s="318">
        <f>SUM(E27:L27)</f>
        <v>38</v>
      </c>
      <c r="D27" s="318"/>
      <c r="E27" s="319">
        <v>0</v>
      </c>
      <c r="F27" s="319"/>
      <c r="G27" s="311">
        <v>0</v>
      </c>
      <c r="H27" s="311"/>
      <c r="I27" s="176">
        <v>4</v>
      </c>
      <c r="J27" s="176">
        <v>2</v>
      </c>
      <c r="K27" s="176">
        <v>5</v>
      </c>
      <c r="L27" s="176">
        <v>27</v>
      </c>
      <c r="M27" s="302">
        <v>5494</v>
      </c>
      <c r="N27" s="303"/>
      <c r="O27" s="12"/>
      <c r="P27" s="12"/>
    </row>
    <row r="28" spans="1:16" s="70" customFormat="1" ht="21.95" customHeight="1">
      <c r="A28" s="308" t="s">
        <v>291</v>
      </c>
      <c r="B28" s="284"/>
      <c r="C28" s="309">
        <v>46</v>
      </c>
      <c r="D28" s="309"/>
      <c r="E28" s="310">
        <v>4</v>
      </c>
      <c r="F28" s="310"/>
      <c r="G28" s="311">
        <v>2</v>
      </c>
      <c r="H28" s="311"/>
      <c r="I28" s="176">
        <v>4</v>
      </c>
      <c r="J28" s="241">
        <v>1</v>
      </c>
      <c r="K28" s="241">
        <v>6</v>
      </c>
      <c r="L28" s="241">
        <v>29</v>
      </c>
      <c r="M28" s="302">
        <v>19651</v>
      </c>
      <c r="N28" s="303"/>
      <c r="O28" s="57"/>
      <c r="P28" s="57"/>
    </row>
    <row r="29" spans="1:16" s="70" customFormat="1" ht="21.95" customHeight="1" thickBot="1">
      <c r="A29" s="312" t="s">
        <v>346</v>
      </c>
      <c r="B29" s="313"/>
      <c r="C29" s="314">
        <f>SUM(E29:L29)</f>
        <v>29</v>
      </c>
      <c r="D29" s="314"/>
      <c r="E29" s="315" t="s">
        <v>268</v>
      </c>
      <c r="F29" s="315"/>
      <c r="G29" s="315">
        <v>1</v>
      </c>
      <c r="H29" s="315"/>
      <c r="I29" s="119">
        <v>3</v>
      </c>
      <c r="J29" s="119">
        <v>3</v>
      </c>
      <c r="K29" s="119">
        <v>2</v>
      </c>
      <c r="L29" s="119">
        <v>20</v>
      </c>
      <c r="M29" s="304">
        <v>7219</v>
      </c>
      <c r="N29" s="305"/>
      <c r="O29" s="57"/>
      <c r="P29" s="57"/>
    </row>
    <row r="30" spans="1:16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" t="s">
        <v>53</v>
      </c>
    </row>
    <row r="31" spans="1:16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</row>
    <row r="32" spans="1:16" ht="1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" customHeight="1" thickBot="1">
      <c r="A33" s="101" t="s">
        <v>269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45" t="s">
        <v>70</v>
      </c>
    </row>
    <row r="34" spans="1:14" ht="20.100000000000001" customHeight="1" thickBot="1">
      <c r="A34" s="300" t="s">
        <v>2</v>
      </c>
      <c r="B34" s="300"/>
      <c r="C34" s="301" t="s">
        <v>71</v>
      </c>
      <c r="D34" s="301"/>
      <c r="E34" s="301" t="s">
        <v>72</v>
      </c>
      <c r="F34" s="301"/>
      <c r="G34" s="301" t="s">
        <v>73</v>
      </c>
      <c r="H34" s="301"/>
      <c r="I34" s="301" t="s">
        <v>74</v>
      </c>
      <c r="J34" s="301"/>
      <c r="K34" s="301"/>
      <c r="L34" s="306" t="s">
        <v>75</v>
      </c>
      <c r="M34" s="306"/>
      <c r="N34" s="306"/>
    </row>
    <row r="35" spans="1:14" ht="20.100000000000001" customHeight="1">
      <c r="A35" s="300"/>
      <c r="B35" s="300"/>
      <c r="C35" s="301"/>
      <c r="D35" s="301"/>
      <c r="E35" s="301"/>
      <c r="F35" s="301"/>
      <c r="G35" s="301"/>
      <c r="H35" s="301"/>
      <c r="I35" s="301"/>
      <c r="J35" s="301"/>
      <c r="K35" s="301"/>
      <c r="L35" s="307" t="s">
        <v>76</v>
      </c>
      <c r="M35" s="307"/>
      <c r="N35" s="307"/>
    </row>
    <row r="36" spans="1:14" ht="21.95" customHeight="1">
      <c r="A36" s="296" t="s">
        <v>266</v>
      </c>
      <c r="B36" s="296"/>
      <c r="C36" s="297">
        <v>34</v>
      </c>
      <c r="D36" s="292"/>
      <c r="E36" s="292">
        <v>113</v>
      </c>
      <c r="F36" s="292"/>
      <c r="G36" s="292">
        <v>333</v>
      </c>
      <c r="H36" s="292"/>
      <c r="I36" s="292">
        <v>47025</v>
      </c>
      <c r="J36" s="292"/>
      <c r="K36" s="292"/>
      <c r="L36" s="293">
        <v>10.7</v>
      </c>
      <c r="M36" s="293"/>
      <c r="N36" s="294"/>
    </row>
    <row r="37" spans="1:14" ht="21.95" customHeight="1">
      <c r="A37" s="298" t="s">
        <v>289</v>
      </c>
      <c r="B37" s="299"/>
      <c r="C37" s="285">
        <v>58</v>
      </c>
      <c r="D37" s="286"/>
      <c r="E37" s="286">
        <v>191</v>
      </c>
      <c r="F37" s="286"/>
      <c r="G37" s="286">
        <v>551</v>
      </c>
      <c r="H37" s="286"/>
      <c r="I37" s="286">
        <v>151436</v>
      </c>
      <c r="J37" s="286"/>
      <c r="K37" s="286"/>
      <c r="L37" s="295">
        <v>6.3</v>
      </c>
      <c r="M37" s="295"/>
      <c r="N37" s="291"/>
    </row>
    <row r="38" spans="1:14" ht="21.95" customHeight="1">
      <c r="A38" s="298" t="s">
        <v>290</v>
      </c>
      <c r="B38" s="299"/>
      <c r="C38" s="285">
        <v>38</v>
      </c>
      <c r="D38" s="285"/>
      <c r="E38" s="286">
        <v>157</v>
      </c>
      <c r="F38" s="286"/>
      <c r="G38" s="286">
        <v>418</v>
      </c>
      <c r="H38" s="286"/>
      <c r="I38" s="286">
        <v>30200</v>
      </c>
      <c r="J38" s="286"/>
      <c r="K38" s="286"/>
      <c r="L38" s="291">
        <v>9.6</v>
      </c>
      <c r="M38" s="291"/>
      <c r="N38" s="291"/>
    </row>
    <row r="39" spans="1:14" s="70" customFormat="1" ht="21.95" customHeight="1">
      <c r="A39" s="284" t="s">
        <v>291</v>
      </c>
      <c r="B39" s="284"/>
      <c r="C39" s="285">
        <v>46</v>
      </c>
      <c r="D39" s="285"/>
      <c r="E39" s="286">
        <v>161</v>
      </c>
      <c r="F39" s="286"/>
      <c r="G39" s="286">
        <v>449</v>
      </c>
      <c r="H39" s="286"/>
      <c r="I39" s="286">
        <v>47850</v>
      </c>
      <c r="J39" s="286"/>
      <c r="K39" s="286"/>
      <c r="L39" s="291">
        <v>7.9</v>
      </c>
      <c r="M39" s="291"/>
      <c r="N39" s="291"/>
    </row>
    <row r="40" spans="1:14" s="70" customFormat="1" ht="21.95" customHeight="1" thickBot="1">
      <c r="A40" s="289" t="s">
        <v>346</v>
      </c>
      <c r="B40" s="289"/>
      <c r="C40" s="290">
        <v>29</v>
      </c>
      <c r="D40" s="290"/>
      <c r="E40" s="287">
        <v>100</v>
      </c>
      <c r="F40" s="287"/>
      <c r="G40" s="287">
        <v>259</v>
      </c>
      <c r="H40" s="287"/>
      <c r="I40" s="287">
        <v>86610</v>
      </c>
      <c r="J40" s="287"/>
      <c r="K40" s="287"/>
      <c r="L40" s="288">
        <v>12.5</v>
      </c>
      <c r="M40" s="288"/>
      <c r="N40" s="288"/>
    </row>
    <row r="41" spans="1:14" ht="18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1" t="s">
        <v>53</v>
      </c>
    </row>
    <row r="42" spans="1:14" ht="20.10000000000000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20.10000000000000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</sheetData>
  <sheetProtection selectLockedCells="1" selectUnlockedCells="1"/>
  <mergeCells count="114"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52"/>
  <sheetViews>
    <sheetView view="pageBreakPreview" topLeftCell="A37" zoomScaleNormal="100" zoomScaleSheetLayoutView="100" workbookViewId="0">
      <selection activeCell="F61" sqref="F61"/>
    </sheetView>
  </sheetViews>
  <sheetFormatPr defaultRowHeight="15.95" customHeight="1"/>
  <cols>
    <col min="1" max="1" width="4.140625" style="25" customWidth="1"/>
    <col min="2" max="2" width="5.85546875" style="25" customWidth="1"/>
    <col min="3" max="3" width="8.7109375" style="25" customWidth="1"/>
    <col min="4" max="17" width="6.85546875" style="25" customWidth="1"/>
    <col min="18" max="16384" width="9.140625" style="25"/>
  </cols>
  <sheetData>
    <row r="1" spans="1:17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  <c r="O1" s="11"/>
      <c r="P1" s="11"/>
      <c r="Q1" s="11"/>
    </row>
    <row r="2" spans="1:17" ht="15" customHeight="1" thickBot="1">
      <c r="A2" s="99" t="s">
        <v>270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46"/>
      <c r="N2" s="99"/>
      <c r="O2" s="147" t="s">
        <v>9</v>
      </c>
      <c r="P2" s="11"/>
      <c r="Q2" s="11"/>
    </row>
    <row r="3" spans="1:17" ht="30" customHeight="1">
      <c r="A3" s="362" t="s">
        <v>214</v>
      </c>
      <c r="B3" s="363"/>
      <c r="C3" s="363"/>
      <c r="D3" s="363"/>
      <c r="E3" s="364"/>
      <c r="F3" s="395" t="s">
        <v>11</v>
      </c>
      <c r="G3" s="364"/>
      <c r="H3" s="395" t="s">
        <v>12</v>
      </c>
      <c r="I3" s="364"/>
      <c r="J3" s="394" t="s">
        <v>13</v>
      </c>
      <c r="K3" s="394"/>
      <c r="L3" s="394" t="s">
        <v>232</v>
      </c>
      <c r="M3" s="394"/>
      <c r="N3" s="403" t="s">
        <v>215</v>
      </c>
      <c r="O3" s="404"/>
    </row>
    <row r="4" spans="1:17" ht="20.100000000000001" customHeight="1">
      <c r="A4" s="357" t="s">
        <v>77</v>
      </c>
      <c r="B4" s="358"/>
      <c r="C4" s="358"/>
      <c r="D4" s="358"/>
      <c r="E4" s="359"/>
      <c r="F4" s="405">
        <f>SUM(F5:G24)</f>
        <v>34</v>
      </c>
      <c r="G4" s="405"/>
      <c r="H4" s="406">
        <f>SUM(H5:I24)</f>
        <v>58</v>
      </c>
      <c r="I4" s="406"/>
      <c r="J4" s="407">
        <f>SUM(J5:K24)</f>
        <v>38</v>
      </c>
      <c r="K4" s="407"/>
      <c r="L4" s="407">
        <f>SUM(L5:M24)</f>
        <v>46</v>
      </c>
      <c r="M4" s="407"/>
      <c r="N4" s="408">
        <f>SUM(N5:O24)</f>
        <v>29</v>
      </c>
      <c r="O4" s="408"/>
    </row>
    <row r="5" spans="1:17" ht="15" customHeight="1">
      <c r="A5" s="148"/>
      <c r="B5" s="349" t="s">
        <v>78</v>
      </c>
      <c r="C5" s="349"/>
      <c r="D5" s="349"/>
      <c r="E5" s="350"/>
      <c r="F5" s="381">
        <v>0</v>
      </c>
      <c r="G5" s="381"/>
      <c r="H5" s="402">
        <v>4</v>
      </c>
      <c r="I5" s="402"/>
      <c r="J5" s="390">
        <v>1</v>
      </c>
      <c r="K5" s="390"/>
      <c r="L5" s="390">
        <v>2</v>
      </c>
      <c r="M5" s="390"/>
      <c r="N5" s="397">
        <v>0</v>
      </c>
      <c r="O5" s="398"/>
    </row>
    <row r="6" spans="1:17" ht="15" customHeight="1">
      <c r="A6" s="148"/>
      <c r="B6" s="349" t="s">
        <v>79</v>
      </c>
      <c r="C6" s="349"/>
      <c r="D6" s="349"/>
      <c r="E6" s="350"/>
      <c r="F6" s="396">
        <v>1</v>
      </c>
      <c r="G6" s="396"/>
      <c r="H6" s="390">
        <v>4</v>
      </c>
      <c r="I6" s="390"/>
      <c r="J6" s="390">
        <v>1</v>
      </c>
      <c r="K6" s="390"/>
      <c r="L6" s="390">
        <v>2</v>
      </c>
      <c r="M6" s="390"/>
      <c r="N6" s="397">
        <v>1</v>
      </c>
      <c r="O6" s="398"/>
    </row>
    <row r="7" spans="1:17" ht="15" customHeight="1">
      <c r="A7" s="148"/>
      <c r="B7" s="349" t="s">
        <v>80</v>
      </c>
      <c r="C7" s="349"/>
      <c r="D7" s="349"/>
      <c r="E7" s="350"/>
      <c r="F7" s="396">
        <v>2</v>
      </c>
      <c r="G7" s="396"/>
      <c r="H7" s="390">
        <v>3</v>
      </c>
      <c r="I7" s="390"/>
      <c r="J7" s="390">
        <v>2</v>
      </c>
      <c r="K7" s="390"/>
      <c r="L7" s="390">
        <v>1</v>
      </c>
      <c r="M7" s="390"/>
      <c r="N7" s="399">
        <v>2</v>
      </c>
      <c r="O7" s="400"/>
    </row>
    <row r="8" spans="1:17" ht="15" customHeight="1">
      <c r="A8" s="148"/>
      <c r="B8" s="355" t="s">
        <v>81</v>
      </c>
      <c r="C8" s="355"/>
      <c r="D8" s="355"/>
      <c r="E8" s="356"/>
      <c r="F8" s="396">
        <v>4</v>
      </c>
      <c r="G8" s="396"/>
      <c r="H8" s="390">
        <v>2</v>
      </c>
      <c r="I8" s="390"/>
      <c r="J8" s="390">
        <v>3</v>
      </c>
      <c r="K8" s="390"/>
      <c r="L8" s="390">
        <v>5</v>
      </c>
      <c r="M8" s="390"/>
      <c r="N8" s="399">
        <v>3</v>
      </c>
      <c r="O8" s="400"/>
    </row>
    <row r="9" spans="1:17" ht="15" customHeight="1">
      <c r="A9" s="148"/>
      <c r="B9" s="355" t="s">
        <v>82</v>
      </c>
      <c r="C9" s="355"/>
      <c r="D9" s="355"/>
      <c r="E9" s="356"/>
      <c r="F9" s="396">
        <v>1</v>
      </c>
      <c r="G9" s="396"/>
      <c r="H9" s="390">
        <v>3</v>
      </c>
      <c r="I9" s="390"/>
      <c r="J9" s="390">
        <v>5</v>
      </c>
      <c r="K9" s="390"/>
      <c r="L9" s="390">
        <v>2</v>
      </c>
      <c r="M9" s="390"/>
      <c r="N9" s="397">
        <v>0</v>
      </c>
      <c r="O9" s="398"/>
    </row>
    <row r="10" spans="1:17" ht="15" customHeight="1">
      <c r="A10" s="148"/>
      <c r="B10" s="355" t="s">
        <v>83</v>
      </c>
      <c r="C10" s="355"/>
      <c r="D10" s="355"/>
      <c r="E10" s="356"/>
      <c r="F10" s="396">
        <v>3</v>
      </c>
      <c r="G10" s="396"/>
      <c r="H10" s="390">
        <v>5</v>
      </c>
      <c r="I10" s="390"/>
      <c r="J10" s="390">
        <v>5</v>
      </c>
      <c r="K10" s="390"/>
      <c r="L10" s="390">
        <v>6</v>
      </c>
      <c r="M10" s="390"/>
      <c r="N10" s="399">
        <v>2</v>
      </c>
      <c r="O10" s="400"/>
    </row>
    <row r="11" spans="1:17" ht="15" customHeight="1">
      <c r="A11" s="148"/>
      <c r="B11" s="355" t="s">
        <v>84</v>
      </c>
      <c r="C11" s="355"/>
      <c r="D11" s="355"/>
      <c r="E11" s="356"/>
      <c r="F11" s="396">
        <v>2</v>
      </c>
      <c r="G11" s="396"/>
      <c r="H11" s="390">
        <v>6</v>
      </c>
      <c r="I11" s="390"/>
      <c r="J11" s="390">
        <v>1</v>
      </c>
      <c r="K11" s="390"/>
      <c r="L11" s="390">
        <v>2</v>
      </c>
      <c r="M11" s="390"/>
      <c r="N11" s="399">
        <v>1</v>
      </c>
      <c r="O11" s="400"/>
    </row>
    <row r="12" spans="1:17" ht="15" customHeight="1">
      <c r="A12" s="148"/>
      <c r="B12" s="355" t="s">
        <v>85</v>
      </c>
      <c r="C12" s="355"/>
      <c r="D12" s="355"/>
      <c r="E12" s="356"/>
      <c r="F12" s="396">
        <v>2</v>
      </c>
      <c r="G12" s="396"/>
      <c r="H12" s="390">
        <v>8</v>
      </c>
      <c r="I12" s="390"/>
      <c r="J12" s="390">
        <v>4</v>
      </c>
      <c r="K12" s="390"/>
      <c r="L12" s="390">
        <v>2</v>
      </c>
      <c r="M12" s="390"/>
      <c r="N12" s="399">
        <v>1</v>
      </c>
      <c r="O12" s="400"/>
    </row>
    <row r="13" spans="1:17" ht="15" customHeight="1">
      <c r="A13" s="148"/>
      <c r="B13" s="355" t="s">
        <v>86</v>
      </c>
      <c r="C13" s="355"/>
      <c r="D13" s="355"/>
      <c r="E13" s="356"/>
      <c r="F13" s="396">
        <v>1</v>
      </c>
      <c r="G13" s="396"/>
      <c r="H13" s="390">
        <v>1</v>
      </c>
      <c r="I13" s="390"/>
      <c r="J13" s="390">
        <v>1</v>
      </c>
      <c r="K13" s="390"/>
      <c r="L13" s="401">
        <v>0</v>
      </c>
      <c r="M13" s="401"/>
      <c r="N13" s="399">
        <v>1</v>
      </c>
      <c r="O13" s="400"/>
    </row>
    <row r="14" spans="1:17" ht="15" customHeight="1">
      <c r="A14" s="148"/>
      <c r="B14" s="355" t="s">
        <v>87</v>
      </c>
      <c r="C14" s="355"/>
      <c r="D14" s="355"/>
      <c r="E14" s="356"/>
      <c r="F14" s="396">
        <v>1</v>
      </c>
      <c r="G14" s="396"/>
      <c r="H14" s="390">
        <v>1</v>
      </c>
      <c r="I14" s="390"/>
      <c r="J14" s="390">
        <v>2</v>
      </c>
      <c r="K14" s="390"/>
      <c r="L14" s="401">
        <v>0</v>
      </c>
      <c r="M14" s="401"/>
      <c r="N14" s="379">
        <v>0</v>
      </c>
      <c r="O14" s="380"/>
    </row>
    <row r="15" spans="1:17" ht="15" customHeight="1">
      <c r="A15" s="148"/>
      <c r="B15" s="355" t="s">
        <v>88</v>
      </c>
      <c r="C15" s="355"/>
      <c r="D15" s="355"/>
      <c r="E15" s="356"/>
      <c r="F15" s="396">
        <v>2</v>
      </c>
      <c r="G15" s="396"/>
      <c r="H15" s="390">
        <v>5</v>
      </c>
      <c r="I15" s="390"/>
      <c r="J15" s="391">
        <v>0</v>
      </c>
      <c r="K15" s="391"/>
      <c r="L15" s="391">
        <v>2</v>
      </c>
      <c r="M15" s="391"/>
      <c r="N15" s="397">
        <v>1</v>
      </c>
      <c r="O15" s="398"/>
    </row>
    <row r="16" spans="1:17" ht="15" customHeight="1">
      <c r="A16" s="148"/>
      <c r="B16" s="355" t="s">
        <v>89</v>
      </c>
      <c r="C16" s="355"/>
      <c r="D16" s="355"/>
      <c r="E16" s="356"/>
      <c r="F16" s="396">
        <v>2</v>
      </c>
      <c r="G16" s="396"/>
      <c r="H16" s="390">
        <v>4</v>
      </c>
      <c r="I16" s="390"/>
      <c r="J16" s="390">
        <v>2</v>
      </c>
      <c r="K16" s="390"/>
      <c r="L16" s="390">
        <v>4</v>
      </c>
      <c r="M16" s="390"/>
      <c r="N16" s="399">
        <v>4</v>
      </c>
      <c r="O16" s="400"/>
    </row>
    <row r="17" spans="1:17" ht="15" customHeight="1">
      <c r="A17" s="148"/>
      <c r="B17" s="349" t="s">
        <v>90</v>
      </c>
      <c r="C17" s="349"/>
      <c r="D17" s="349"/>
      <c r="E17" s="350"/>
      <c r="F17" s="396">
        <v>1</v>
      </c>
      <c r="G17" s="396"/>
      <c r="H17" s="391">
        <v>0</v>
      </c>
      <c r="I17" s="391"/>
      <c r="J17" s="390">
        <v>1</v>
      </c>
      <c r="K17" s="390"/>
      <c r="L17" s="390">
        <v>3</v>
      </c>
      <c r="M17" s="390"/>
      <c r="N17" s="397">
        <v>0</v>
      </c>
      <c r="O17" s="398"/>
    </row>
    <row r="18" spans="1:17" ht="15" customHeight="1">
      <c r="A18" s="148"/>
      <c r="B18" s="349" t="s">
        <v>91</v>
      </c>
      <c r="C18" s="349"/>
      <c r="D18" s="349"/>
      <c r="E18" s="350"/>
      <c r="F18" s="381">
        <v>0</v>
      </c>
      <c r="G18" s="381"/>
      <c r="H18" s="390">
        <v>1</v>
      </c>
      <c r="I18" s="390"/>
      <c r="J18" s="391">
        <v>0</v>
      </c>
      <c r="K18" s="391"/>
      <c r="L18" s="391">
        <v>1</v>
      </c>
      <c r="M18" s="391"/>
      <c r="N18" s="397">
        <v>4</v>
      </c>
      <c r="O18" s="398"/>
    </row>
    <row r="19" spans="1:17" ht="15" customHeight="1">
      <c r="A19" s="148"/>
      <c r="B19" s="349" t="s">
        <v>92</v>
      </c>
      <c r="C19" s="349"/>
      <c r="D19" s="349"/>
      <c r="E19" s="350"/>
      <c r="F19" s="396">
        <v>5</v>
      </c>
      <c r="G19" s="396"/>
      <c r="H19" s="390">
        <v>4</v>
      </c>
      <c r="I19" s="390"/>
      <c r="J19" s="390">
        <v>5</v>
      </c>
      <c r="K19" s="390"/>
      <c r="L19" s="390">
        <v>2</v>
      </c>
      <c r="M19" s="390"/>
      <c r="N19" s="397">
        <v>3</v>
      </c>
      <c r="O19" s="398"/>
    </row>
    <row r="20" spans="1:17" ht="15" customHeight="1">
      <c r="A20" s="148"/>
      <c r="B20" s="349" t="s">
        <v>93</v>
      </c>
      <c r="C20" s="349"/>
      <c r="D20" s="349"/>
      <c r="E20" s="350"/>
      <c r="F20" s="396">
        <v>4</v>
      </c>
      <c r="G20" s="396"/>
      <c r="H20" s="390">
        <v>1</v>
      </c>
      <c r="I20" s="390"/>
      <c r="J20" s="390">
        <v>2</v>
      </c>
      <c r="K20" s="390"/>
      <c r="L20" s="390">
        <v>5</v>
      </c>
      <c r="M20" s="390"/>
      <c r="N20" s="397">
        <v>2</v>
      </c>
      <c r="O20" s="398"/>
    </row>
    <row r="21" spans="1:17" ht="15" customHeight="1">
      <c r="A21" s="148"/>
      <c r="B21" s="349" t="s">
        <v>94</v>
      </c>
      <c r="C21" s="349"/>
      <c r="D21" s="349"/>
      <c r="E21" s="350"/>
      <c r="F21" s="381">
        <v>0</v>
      </c>
      <c r="G21" s="381"/>
      <c r="H21" s="390">
        <v>2</v>
      </c>
      <c r="I21" s="390"/>
      <c r="J21" s="391">
        <v>0</v>
      </c>
      <c r="K21" s="391"/>
      <c r="L21" s="391">
        <v>1</v>
      </c>
      <c r="M21" s="391"/>
      <c r="N21" s="397">
        <v>1</v>
      </c>
      <c r="O21" s="398"/>
    </row>
    <row r="22" spans="1:17" ht="15" customHeight="1">
      <c r="A22" s="148"/>
      <c r="B22" s="349" t="s">
        <v>95</v>
      </c>
      <c r="C22" s="349"/>
      <c r="D22" s="349"/>
      <c r="E22" s="350"/>
      <c r="F22" s="396">
        <v>1</v>
      </c>
      <c r="G22" s="396"/>
      <c r="H22" s="390">
        <v>2</v>
      </c>
      <c r="I22" s="390"/>
      <c r="J22" s="390">
        <v>3</v>
      </c>
      <c r="K22" s="390"/>
      <c r="L22" s="390">
        <v>3</v>
      </c>
      <c r="M22" s="390"/>
      <c r="N22" s="397">
        <v>0</v>
      </c>
      <c r="O22" s="398"/>
    </row>
    <row r="23" spans="1:17" ht="15" customHeight="1">
      <c r="A23" s="148"/>
      <c r="B23" s="349" t="s">
        <v>96</v>
      </c>
      <c r="C23" s="349"/>
      <c r="D23" s="349"/>
      <c r="E23" s="350"/>
      <c r="F23" s="381">
        <v>0</v>
      </c>
      <c r="G23" s="381"/>
      <c r="H23" s="390">
        <v>1</v>
      </c>
      <c r="I23" s="390"/>
      <c r="J23" s="391">
        <v>0</v>
      </c>
      <c r="K23" s="391"/>
      <c r="L23" s="391">
        <v>0</v>
      </c>
      <c r="M23" s="391"/>
      <c r="N23" s="397">
        <v>3</v>
      </c>
      <c r="O23" s="398"/>
    </row>
    <row r="24" spans="1:17" ht="15" customHeight="1" thickBot="1">
      <c r="A24" s="149"/>
      <c r="B24" s="360" t="s">
        <v>97</v>
      </c>
      <c r="C24" s="360"/>
      <c r="D24" s="360"/>
      <c r="E24" s="361"/>
      <c r="F24" s="385">
        <v>2</v>
      </c>
      <c r="G24" s="385"/>
      <c r="H24" s="386">
        <v>1</v>
      </c>
      <c r="I24" s="386"/>
      <c r="J24" s="387">
        <v>0</v>
      </c>
      <c r="K24" s="387"/>
      <c r="L24" s="387">
        <v>3</v>
      </c>
      <c r="M24" s="387"/>
      <c r="N24" s="388">
        <v>0</v>
      </c>
      <c r="O24" s="389"/>
    </row>
    <row r="25" spans="1:17" ht="15" customHeight="1">
      <c r="A25" s="12"/>
      <c r="B25" s="12"/>
      <c r="C25" s="12"/>
      <c r="F25" s="12"/>
      <c r="G25" s="12"/>
      <c r="H25" s="12"/>
      <c r="J25" s="12"/>
      <c r="K25" s="12"/>
      <c r="L25" s="12"/>
      <c r="M25" s="12"/>
      <c r="N25" s="12"/>
      <c r="O25" s="11" t="s">
        <v>53</v>
      </c>
      <c r="P25" s="11"/>
      <c r="Q25" s="11"/>
    </row>
    <row r="26" spans="1:17" ht="1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" customHeight="1" thickBot="1">
      <c r="A27" s="99" t="s">
        <v>271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46"/>
      <c r="N27" s="147"/>
      <c r="O27" s="147" t="s">
        <v>9</v>
      </c>
      <c r="P27" s="11"/>
      <c r="Q27" s="11"/>
    </row>
    <row r="28" spans="1:17" ht="30" customHeight="1">
      <c r="A28" s="362" t="s">
        <v>216</v>
      </c>
      <c r="B28" s="363"/>
      <c r="C28" s="363"/>
      <c r="D28" s="363"/>
      <c r="E28" s="364"/>
      <c r="F28" s="395" t="s">
        <v>11</v>
      </c>
      <c r="G28" s="364"/>
      <c r="H28" s="395" t="s">
        <v>12</v>
      </c>
      <c r="I28" s="364"/>
      <c r="J28" s="394" t="s">
        <v>13</v>
      </c>
      <c r="K28" s="394"/>
      <c r="L28" s="394" t="s">
        <v>272</v>
      </c>
      <c r="M28" s="394"/>
      <c r="N28" s="392" t="s">
        <v>273</v>
      </c>
      <c r="O28" s="393"/>
    </row>
    <row r="29" spans="1:17" ht="20.100000000000001" customHeight="1">
      <c r="A29" s="357" t="s">
        <v>274</v>
      </c>
      <c r="B29" s="358"/>
      <c r="C29" s="358"/>
      <c r="D29" s="358"/>
      <c r="E29" s="359"/>
      <c r="F29" s="382">
        <f>SUM(F30:G41)</f>
        <v>34</v>
      </c>
      <c r="G29" s="382"/>
      <c r="H29" s="383">
        <f>SUM(H30:I41)</f>
        <v>58</v>
      </c>
      <c r="I29" s="383"/>
      <c r="J29" s="382">
        <f>SUM(J30:K41)</f>
        <v>38</v>
      </c>
      <c r="K29" s="382"/>
      <c r="L29" s="382">
        <f>SUM(L30:M41)</f>
        <v>46</v>
      </c>
      <c r="M29" s="382"/>
      <c r="N29" s="384">
        <f>SUM(N30:O41)</f>
        <v>29</v>
      </c>
      <c r="O29" s="384"/>
    </row>
    <row r="30" spans="1:17" ht="15" customHeight="1">
      <c r="A30" s="148"/>
      <c r="B30" s="353" t="s">
        <v>275</v>
      </c>
      <c r="C30" s="353"/>
      <c r="D30" s="353"/>
      <c r="E30" s="354"/>
      <c r="F30" s="365">
        <v>1</v>
      </c>
      <c r="G30" s="365"/>
      <c r="H30" s="366">
        <v>7</v>
      </c>
      <c r="I30" s="366"/>
      <c r="J30" s="366">
        <v>2</v>
      </c>
      <c r="K30" s="366"/>
      <c r="L30" s="366">
        <v>7</v>
      </c>
      <c r="M30" s="366"/>
      <c r="N30" s="367">
        <v>2</v>
      </c>
      <c r="O30" s="368"/>
    </row>
    <row r="31" spans="1:17" ht="15" customHeight="1">
      <c r="A31" s="148"/>
      <c r="B31" s="353" t="s">
        <v>276</v>
      </c>
      <c r="C31" s="353"/>
      <c r="D31" s="353"/>
      <c r="E31" s="354"/>
      <c r="F31" s="365">
        <v>1</v>
      </c>
      <c r="G31" s="365"/>
      <c r="H31" s="366">
        <v>4</v>
      </c>
      <c r="I31" s="366"/>
      <c r="J31" s="366">
        <v>2</v>
      </c>
      <c r="K31" s="366"/>
      <c r="L31" s="366">
        <v>2</v>
      </c>
      <c r="M31" s="366"/>
      <c r="N31" s="379">
        <v>0</v>
      </c>
      <c r="O31" s="380"/>
    </row>
    <row r="32" spans="1:17" ht="15" customHeight="1">
      <c r="A32" s="148"/>
      <c r="B32" s="353" t="s">
        <v>277</v>
      </c>
      <c r="C32" s="353"/>
      <c r="D32" s="353"/>
      <c r="E32" s="354"/>
      <c r="F32" s="365">
        <v>5</v>
      </c>
      <c r="G32" s="365"/>
      <c r="H32" s="366">
        <v>4</v>
      </c>
      <c r="I32" s="366"/>
      <c r="J32" s="366">
        <v>2</v>
      </c>
      <c r="K32" s="366"/>
      <c r="L32" s="366">
        <v>2</v>
      </c>
      <c r="M32" s="366"/>
      <c r="N32" s="367">
        <v>1</v>
      </c>
      <c r="O32" s="368"/>
    </row>
    <row r="33" spans="1:17" ht="15" customHeight="1">
      <c r="A33" s="148"/>
      <c r="B33" s="353" t="s">
        <v>278</v>
      </c>
      <c r="C33" s="353"/>
      <c r="D33" s="353"/>
      <c r="E33" s="354"/>
      <c r="F33" s="381" t="s">
        <v>30</v>
      </c>
      <c r="G33" s="381"/>
      <c r="H33" s="366">
        <v>3</v>
      </c>
      <c r="I33" s="366"/>
      <c r="J33" s="366">
        <v>2</v>
      </c>
      <c r="K33" s="366"/>
      <c r="L33" s="366">
        <v>1</v>
      </c>
      <c r="M33" s="366"/>
      <c r="N33" s="379">
        <v>0</v>
      </c>
      <c r="O33" s="380"/>
    </row>
    <row r="34" spans="1:17" ht="15" customHeight="1">
      <c r="A34" s="148"/>
      <c r="B34" s="353" t="s">
        <v>279</v>
      </c>
      <c r="C34" s="353"/>
      <c r="D34" s="353"/>
      <c r="E34" s="354"/>
      <c r="F34" s="365">
        <v>3</v>
      </c>
      <c r="G34" s="365"/>
      <c r="H34" s="366">
        <v>4</v>
      </c>
      <c r="I34" s="366"/>
      <c r="J34" s="366">
        <v>2</v>
      </c>
      <c r="K34" s="366"/>
      <c r="L34" s="366">
        <v>2</v>
      </c>
      <c r="M34" s="366"/>
      <c r="N34" s="379">
        <v>0</v>
      </c>
      <c r="O34" s="380"/>
    </row>
    <row r="35" spans="1:17" ht="15" customHeight="1">
      <c r="A35" s="148"/>
      <c r="B35" s="353" t="s">
        <v>280</v>
      </c>
      <c r="C35" s="353"/>
      <c r="D35" s="353"/>
      <c r="E35" s="354"/>
      <c r="F35" s="365">
        <v>2</v>
      </c>
      <c r="G35" s="365"/>
      <c r="H35" s="366">
        <v>1</v>
      </c>
      <c r="I35" s="366"/>
      <c r="J35" s="366">
        <v>3</v>
      </c>
      <c r="K35" s="366"/>
      <c r="L35" s="366">
        <v>3</v>
      </c>
      <c r="M35" s="366"/>
      <c r="N35" s="367">
        <v>6</v>
      </c>
      <c r="O35" s="368"/>
    </row>
    <row r="36" spans="1:17" ht="15" customHeight="1">
      <c r="A36" s="148"/>
      <c r="B36" s="353" t="s">
        <v>281</v>
      </c>
      <c r="C36" s="353"/>
      <c r="D36" s="353"/>
      <c r="E36" s="354"/>
      <c r="F36" s="365">
        <v>2</v>
      </c>
      <c r="G36" s="365"/>
      <c r="H36" s="366">
        <v>5</v>
      </c>
      <c r="I36" s="366"/>
      <c r="J36" s="366">
        <v>3</v>
      </c>
      <c r="K36" s="366"/>
      <c r="L36" s="366">
        <v>5</v>
      </c>
      <c r="M36" s="366"/>
      <c r="N36" s="367">
        <v>3</v>
      </c>
      <c r="O36" s="368"/>
    </row>
    <row r="37" spans="1:17" ht="15" customHeight="1">
      <c r="A37" s="148"/>
      <c r="B37" s="353" t="s">
        <v>282</v>
      </c>
      <c r="C37" s="353"/>
      <c r="D37" s="353"/>
      <c r="E37" s="354"/>
      <c r="F37" s="365">
        <v>4</v>
      </c>
      <c r="G37" s="365"/>
      <c r="H37" s="366">
        <v>5</v>
      </c>
      <c r="I37" s="366"/>
      <c r="J37" s="366">
        <v>8</v>
      </c>
      <c r="K37" s="366"/>
      <c r="L37" s="366">
        <v>2</v>
      </c>
      <c r="M37" s="366"/>
      <c r="N37" s="367">
        <v>4</v>
      </c>
      <c r="O37" s="368"/>
    </row>
    <row r="38" spans="1:17" ht="15" customHeight="1">
      <c r="A38" s="148"/>
      <c r="B38" s="353" t="s">
        <v>283</v>
      </c>
      <c r="C38" s="353"/>
      <c r="D38" s="353"/>
      <c r="E38" s="354"/>
      <c r="F38" s="365">
        <v>3</v>
      </c>
      <c r="G38" s="365"/>
      <c r="H38" s="366">
        <v>8</v>
      </c>
      <c r="I38" s="366"/>
      <c r="J38" s="366">
        <v>4</v>
      </c>
      <c r="K38" s="366"/>
      <c r="L38" s="366">
        <v>7</v>
      </c>
      <c r="M38" s="366"/>
      <c r="N38" s="367">
        <v>4</v>
      </c>
      <c r="O38" s="368"/>
    </row>
    <row r="39" spans="1:17" ht="15" customHeight="1">
      <c r="A39" s="148"/>
      <c r="B39" s="353" t="s">
        <v>284</v>
      </c>
      <c r="C39" s="353"/>
      <c r="D39" s="353"/>
      <c r="E39" s="354"/>
      <c r="F39" s="365">
        <v>6</v>
      </c>
      <c r="G39" s="365"/>
      <c r="H39" s="366">
        <v>5</v>
      </c>
      <c r="I39" s="366"/>
      <c r="J39" s="366">
        <v>6</v>
      </c>
      <c r="K39" s="366"/>
      <c r="L39" s="366">
        <v>4</v>
      </c>
      <c r="M39" s="366"/>
      <c r="N39" s="367">
        <v>4</v>
      </c>
      <c r="O39" s="368"/>
    </row>
    <row r="40" spans="1:17" ht="15" customHeight="1">
      <c r="A40" s="148"/>
      <c r="B40" s="353" t="s">
        <v>285</v>
      </c>
      <c r="C40" s="353"/>
      <c r="D40" s="353"/>
      <c r="E40" s="354"/>
      <c r="F40" s="365">
        <v>7</v>
      </c>
      <c r="G40" s="365"/>
      <c r="H40" s="366">
        <v>7</v>
      </c>
      <c r="I40" s="366"/>
      <c r="J40" s="366">
        <v>1</v>
      </c>
      <c r="K40" s="366"/>
      <c r="L40" s="366">
        <v>6</v>
      </c>
      <c r="M40" s="366"/>
      <c r="N40" s="367">
        <v>3</v>
      </c>
      <c r="O40" s="368"/>
    </row>
    <row r="41" spans="1:17" ht="15" customHeight="1" thickBot="1">
      <c r="A41" s="149"/>
      <c r="B41" s="351" t="s">
        <v>286</v>
      </c>
      <c r="C41" s="351"/>
      <c r="D41" s="351"/>
      <c r="E41" s="352"/>
      <c r="F41" s="377" t="s">
        <v>30</v>
      </c>
      <c r="G41" s="377"/>
      <c r="H41" s="378">
        <v>5</v>
      </c>
      <c r="I41" s="378"/>
      <c r="J41" s="378">
        <v>3</v>
      </c>
      <c r="K41" s="378"/>
      <c r="L41" s="378">
        <v>5</v>
      </c>
      <c r="M41" s="378"/>
      <c r="N41" s="375">
        <v>2</v>
      </c>
      <c r="O41" s="376"/>
    </row>
    <row r="42" spans="1:17" ht="15" customHeight="1">
      <c r="A42" s="12"/>
      <c r="B42" s="12"/>
      <c r="C42" s="12"/>
      <c r="F42" s="12"/>
      <c r="G42" s="12"/>
      <c r="H42" s="12"/>
      <c r="I42" s="12"/>
      <c r="J42" s="12"/>
      <c r="K42" s="12"/>
      <c r="L42" s="12"/>
      <c r="M42" s="12"/>
      <c r="N42" s="12"/>
      <c r="O42" s="11" t="s">
        <v>53</v>
      </c>
      <c r="P42" s="11"/>
      <c r="Q42" s="11"/>
    </row>
    <row r="43" spans="1:17" ht="1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15" customHeight="1" thickBot="1">
      <c r="A44" s="99" t="s">
        <v>287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47" t="s">
        <v>20</v>
      </c>
      <c r="P44" s="11"/>
      <c r="Q44" s="11"/>
    </row>
    <row r="45" spans="1:17" ht="30" customHeight="1">
      <c r="A45" s="362" t="s">
        <v>98</v>
      </c>
      <c r="B45" s="364"/>
      <c r="C45" s="178" t="s">
        <v>99</v>
      </c>
      <c r="D45" s="178" t="s">
        <v>41</v>
      </c>
      <c r="E45" s="178" t="s">
        <v>42</v>
      </c>
      <c r="F45" s="178" t="s">
        <v>43</v>
      </c>
      <c r="G45" s="178" t="s">
        <v>44</v>
      </c>
      <c r="H45" s="178" t="s">
        <v>45</v>
      </c>
      <c r="I45" s="178" t="s">
        <v>46</v>
      </c>
      <c r="J45" s="178" t="s">
        <v>47</v>
      </c>
      <c r="K45" s="178" t="s">
        <v>48</v>
      </c>
      <c r="L45" s="178" t="s">
        <v>49</v>
      </c>
      <c r="M45" s="178" t="s">
        <v>50</v>
      </c>
      <c r="N45" s="178" t="s">
        <v>51</v>
      </c>
      <c r="O45" s="150" t="s">
        <v>52</v>
      </c>
      <c r="P45" s="125"/>
      <c r="Q45" s="125"/>
    </row>
    <row r="46" spans="1:17" ht="15" customHeight="1">
      <c r="A46" s="373" t="s">
        <v>288</v>
      </c>
      <c r="B46" s="374"/>
      <c r="C46" s="151">
        <f>SUM(D46,E46,F46,G46,H46,I46,J46,K46,L46,M46,N46,O46,)</f>
        <v>333</v>
      </c>
      <c r="D46" s="152">
        <v>18</v>
      </c>
      <c r="E46" s="152">
        <v>12</v>
      </c>
      <c r="F46" s="152">
        <v>13</v>
      </c>
      <c r="G46" s="152">
        <v>22</v>
      </c>
      <c r="H46" s="152">
        <v>10</v>
      </c>
      <c r="I46" s="152">
        <v>14</v>
      </c>
      <c r="J46" s="152">
        <v>30</v>
      </c>
      <c r="K46" s="152">
        <v>12</v>
      </c>
      <c r="L46" s="152">
        <v>51</v>
      </c>
      <c r="M46" s="152">
        <v>42</v>
      </c>
      <c r="N46" s="152">
        <v>3</v>
      </c>
      <c r="O46" s="153">
        <v>106</v>
      </c>
      <c r="P46" s="9"/>
      <c r="Q46" s="9"/>
    </row>
    <row r="47" spans="1:17" ht="15" customHeight="1">
      <c r="A47" s="371" t="s">
        <v>337</v>
      </c>
      <c r="B47" s="372"/>
      <c r="C47" s="151">
        <f>SUM(D47,E47,F47,G47,H47,I47,J47,K47,L47,M47,N47,O47,)</f>
        <v>551</v>
      </c>
      <c r="D47" s="179">
        <v>68</v>
      </c>
      <c r="E47" s="179">
        <v>56</v>
      </c>
      <c r="F47" s="179">
        <v>27</v>
      </c>
      <c r="G47" s="179">
        <v>96</v>
      </c>
      <c r="H47" s="179">
        <v>115</v>
      </c>
      <c r="I47" s="179">
        <v>21</v>
      </c>
      <c r="J47" s="179">
        <v>38</v>
      </c>
      <c r="K47" s="179">
        <v>32</v>
      </c>
      <c r="L47" s="179">
        <v>10</v>
      </c>
      <c r="M47" s="179">
        <v>29</v>
      </c>
      <c r="N47" s="179">
        <v>32</v>
      </c>
      <c r="O47" s="154">
        <v>27</v>
      </c>
      <c r="P47" s="9"/>
      <c r="Q47" s="9"/>
    </row>
    <row r="48" spans="1:17" ht="15" customHeight="1">
      <c r="A48" s="371" t="s">
        <v>338</v>
      </c>
      <c r="B48" s="372"/>
      <c r="C48" s="151">
        <f>SUM(D48,E48,F48,G48,H48,I48,J48,K48,L48,M48,N48,O48,)</f>
        <v>418</v>
      </c>
      <c r="D48" s="179">
        <v>30</v>
      </c>
      <c r="E48" s="179">
        <v>58</v>
      </c>
      <c r="F48" s="179">
        <v>51</v>
      </c>
      <c r="G48" s="179">
        <v>54</v>
      </c>
      <c r="H48" s="179">
        <v>52</v>
      </c>
      <c r="I48" s="179">
        <v>2</v>
      </c>
      <c r="J48" s="179">
        <v>25</v>
      </c>
      <c r="K48" s="179">
        <v>12</v>
      </c>
      <c r="L48" s="179">
        <v>43</v>
      </c>
      <c r="M48" s="179">
        <v>41</v>
      </c>
      <c r="N48" s="179">
        <v>43</v>
      </c>
      <c r="O48" s="154">
        <v>7</v>
      </c>
      <c r="P48" s="9"/>
      <c r="Q48" s="9"/>
    </row>
    <row r="49" spans="1:17" ht="15" customHeight="1">
      <c r="A49" s="371" t="s">
        <v>339</v>
      </c>
      <c r="B49" s="372"/>
      <c r="C49" s="151">
        <f>SUM(D49,E49,F49,G49,H49,I49,J49,K49,L49,M49,N49,O49,)</f>
        <v>439</v>
      </c>
      <c r="D49" s="179">
        <v>63</v>
      </c>
      <c r="E49" s="179">
        <v>57</v>
      </c>
      <c r="F49" s="179">
        <v>52</v>
      </c>
      <c r="G49" s="179">
        <v>27</v>
      </c>
      <c r="H49" s="179">
        <v>30</v>
      </c>
      <c r="I49" s="179">
        <v>48</v>
      </c>
      <c r="J49" s="179">
        <v>23</v>
      </c>
      <c r="K49" s="179">
        <v>47</v>
      </c>
      <c r="L49" s="179">
        <v>51</v>
      </c>
      <c r="M49" s="179">
        <v>7</v>
      </c>
      <c r="N49" s="179">
        <v>34</v>
      </c>
      <c r="O49" s="154">
        <v>0</v>
      </c>
      <c r="P49" s="9"/>
      <c r="Q49" s="9"/>
    </row>
    <row r="50" spans="1:17" ht="15" customHeight="1" thickBot="1">
      <c r="A50" s="369" t="s">
        <v>292</v>
      </c>
      <c r="B50" s="370"/>
      <c r="C50" s="100">
        <f>SUM(D50,E50,F50,G50,H50,I50,J50,K50,L50,M50,N50,O50,)</f>
        <v>259</v>
      </c>
      <c r="D50" s="120">
        <v>18</v>
      </c>
      <c r="E50" s="120">
        <v>27</v>
      </c>
      <c r="F50" s="120">
        <v>48</v>
      </c>
      <c r="G50" s="120">
        <v>31</v>
      </c>
      <c r="H50" s="120">
        <v>31</v>
      </c>
      <c r="I50" s="120">
        <v>19</v>
      </c>
      <c r="J50" s="120">
        <v>23</v>
      </c>
      <c r="K50" s="120">
        <v>42</v>
      </c>
      <c r="L50" s="120">
        <v>3</v>
      </c>
      <c r="M50" s="120">
        <v>17</v>
      </c>
      <c r="N50" s="120">
        <v>0</v>
      </c>
      <c r="O50" s="121">
        <v>0</v>
      </c>
      <c r="P50" s="9"/>
      <c r="Q50" s="9"/>
    </row>
    <row r="51" spans="1:17" ht="15" customHeight="1">
      <c r="A51" s="73"/>
      <c r="B51" s="7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 t="s">
        <v>53</v>
      </c>
      <c r="O51" s="12"/>
      <c r="P51" s="12"/>
      <c r="Q51" s="12"/>
    </row>
    <row r="52" spans="1:17" ht="15.95" customHeight="1">
      <c r="A52" s="70"/>
      <c r="B52" s="70"/>
    </row>
  </sheetData>
  <sheetProtection selectLockedCells="1" selectUnlockedCells="1"/>
  <mergeCells count="222"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25" zoomScaleNormal="100" workbookViewId="0">
      <selection activeCell="M9" sqref="M9"/>
    </sheetView>
  </sheetViews>
  <sheetFormatPr defaultRowHeight="18.95" customHeight="1"/>
  <cols>
    <col min="1" max="1" width="13.7109375" style="12" customWidth="1"/>
    <col min="2" max="2" width="9.28515625" style="12" customWidth="1"/>
    <col min="3" max="5" width="6.7109375" style="12" customWidth="1"/>
    <col min="6" max="6" width="7" style="12" customWidth="1"/>
    <col min="7" max="8" width="6.7109375" style="12" customWidth="1"/>
    <col min="9" max="9" width="7" style="12" customWidth="1"/>
    <col min="10" max="11" width="6.7109375" style="12" customWidth="1"/>
    <col min="12" max="12" width="9.7109375" style="12" bestFit="1" customWidth="1"/>
    <col min="13" max="13" width="7" style="12" customWidth="1"/>
    <col min="14" max="16384" width="9.140625" style="12"/>
  </cols>
  <sheetData>
    <row r="1" spans="1:13" ht="5.0999999999999996" customHeight="1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1"/>
    </row>
    <row r="2" spans="1:13" ht="15" customHeight="1" thickBot="1">
      <c r="A2" s="12" t="s">
        <v>212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1" t="s">
        <v>20</v>
      </c>
    </row>
    <row r="3" spans="1:13" ht="20.100000000000001" customHeight="1" thickBot="1">
      <c r="A3" s="412" t="s">
        <v>100</v>
      </c>
      <c r="B3" s="409" t="s">
        <v>101</v>
      </c>
      <c r="C3" s="409" t="s">
        <v>102</v>
      </c>
      <c r="D3" s="203" t="s">
        <v>103</v>
      </c>
      <c r="E3" s="203" t="s">
        <v>104</v>
      </c>
      <c r="F3" s="203" t="s">
        <v>105</v>
      </c>
      <c r="G3" s="203" t="s">
        <v>106</v>
      </c>
      <c r="H3" s="203" t="s">
        <v>107</v>
      </c>
      <c r="I3" s="203" t="s">
        <v>108</v>
      </c>
      <c r="J3" s="409" t="s">
        <v>109</v>
      </c>
      <c r="K3" s="203" t="s">
        <v>110</v>
      </c>
      <c r="L3" s="409" t="s">
        <v>111</v>
      </c>
      <c r="M3" s="411" t="s">
        <v>29</v>
      </c>
    </row>
    <row r="4" spans="1:13" ht="20.100000000000001" customHeight="1">
      <c r="A4" s="412"/>
      <c r="B4" s="409"/>
      <c r="C4" s="409"/>
      <c r="D4" s="204" t="s">
        <v>112</v>
      </c>
      <c r="E4" s="204" t="s">
        <v>113</v>
      </c>
      <c r="F4" s="204" t="s">
        <v>113</v>
      </c>
      <c r="G4" s="204" t="s">
        <v>112</v>
      </c>
      <c r="H4" s="204" t="s">
        <v>114</v>
      </c>
      <c r="I4" s="204" t="s">
        <v>115</v>
      </c>
      <c r="J4" s="409"/>
      <c r="K4" s="204" t="s">
        <v>116</v>
      </c>
      <c r="L4" s="409"/>
      <c r="M4" s="411"/>
    </row>
    <row r="5" spans="1:13" ht="20.100000000000001" customHeight="1">
      <c r="A5" s="205" t="s">
        <v>293</v>
      </c>
      <c r="B5" s="155">
        <f>SUM(C5:M5)</f>
        <v>3835</v>
      </c>
      <c r="C5" s="156">
        <v>2</v>
      </c>
      <c r="D5" s="156">
        <v>0</v>
      </c>
      <c r="E5" s="156">
        <v>5</v>
      </c>
      <c r="F5" s="156">
        <v>399</v>
      </c>
      <c r="G5" s="156">
        <v>39</v>
      </c>
      <c r="H5" s="156">
        <v>29</v>
      </c>
      <c r="I5" s="156">
        <v>474</v>
      </c>
      <c r="J5" s="156">
        <v>40</v>
      </c>
      <c r="K5" s="156">
        <v>47</v>
      </c>
      <c r="L5" s="156">
        <v>2103</v>
      </c>
      <c r="M5" s="157">
        <v>697</v>
      </c>
    </row>
    <row r="6" spans="1:13" ht="20.100000000000001" customHeight="1">
      <c r="A6" s="218" t="s">
        <v>340</v>
      </c>
      <c r="B6" s="155">
        <f>SUM(C6:M6)</f>
        <v>3961</v>
      </c>
      <c r="C6" s="156">
        <v>4</v>
      </c>
      <c r="D6" s="156">
        <v>0</v>
      </c>
      <c r="E6" s="156">
        <v>2</v>
      </c>
      <c r="F6" s="156">
        <v>463</v>
      </c>
      <c r="G6" s="156">
        <v>20</v>
      </c>
      <c r="H6" s="156">
        <v>22</v>
      </c>
      <c r="I6" s="156">
        <v>472</v>
      </c>
      <c r="J6" s="156">
        <v>39</v>
      </c>
      <c r="K6" s="156">
        <v>57</v>
      </c>
      <c r="L6" s="156">
        <v>2197</v>
      </c>
      <c r="M6" s="157">
        <v>685</v>
      </c>
    </row>
    <row r="7" spans="1:13" ht="20.100000000000001" customHeight="1">
      <c r="A7" s="218" t="s">
        <v>341</v>
      </c>
      <c r="B7" s="155">
        <f>SUM(C7:M7)</f>
        <v>4052</v>
      </c>
      <c r="C7" s="156">
        <v>4</v>
      </c>
      <c r="D7" s="156">
        <v>0</v>
      </c>
      <c r="E7" s="156">
        <v>2</v>
      </c>
      <c r="F7" s="156">
        <v>417</v>
      </c>
      <c r="G7" s="156">
        <v>19</v>
      </c>
      <c r="H7" s="156">
        <v>19</v>
      </c>
      <c r="I7" s="156">
        <v>535</v>
      </c>
      <c r="J7" s="156">
        <v>31</v>
      </c>
      <c r="K7" s="156">
        <v>63</v>
      </c>
      <c r="L7" s="156">
        <v>2338</v>
      </c>
      <c r="M7" s="157">
        <v>624</v>
      </c>
    </row>
    <row r="8" spans="1:13" ht="20.100000000000001" customHeight="1">
      <c r="A8" s="218" t="s">
        <v>342</v>
      </c>
      <c r="B8" s="155">
        <f>SUM(C8:M8)</f>
        <v>4245</v>
      </c>
      <c r="C8" s="156">
        <v>4</v>
      </c>
      <c r="D8" s="156">
        <v>3</v>
      </c>
      <c r="E8" s="156">
        <v>3</v>
      </c>
      <c r="F8" s="156">
        <v>445</v>
      </c>
      <c r="G8" s="156">
        <v>23</v>
      </c>
      <c r="H8" s="156">
        <v>35</v>
      </c>
      <c r="I8" s="156">
        <v>545</v>
      </c>
      <c r="J8" s="156">
        <v>31</v>
      </c>
      <c r="K8" s="156">
        <v>52</v>
      </c>
      <c r="L8" s="156">
        <v>2527</v>
      </c>
      <c r="M8" s="157">
        <v>577</v>
      </c>
    </row>
    <row r="9" spans="1:13" ht="20.100000000000001" customHeight="1" thickBot="1">
      <c r="A9" s="219" t="s">
        <v>343</v>
      </c>
      <c r="B9" s="103">
        <f>SUM(C9:M9)</f>
        <v>4179</v>
      </c>
      <c r="C9" s="206">
        <v>0</v>
      </c>
      <c r="D9" s="206">
        <v>7</v>
      </c>
      <c r="E9" s="206">
        <v>2</v>
      </c>
      <c r="F9" s="206">
        <v>474</v>
      </c>
      <c r="G9" s="206">
        <v>25</v>
      </c>
      <c r="H9" s="206">
        <v>25</v>
      </c>
      <c r="I9" s="206">
        <v>559</v>
      </c>
      <c r="J9" s="206">
        <v>28</v>
      </c>
      <c r="K9" s="206">
        <v>37</v>
      </c>
      <c r="L9" s="206">
        <v>2480</v>
      </c>
      <c r="M9" s="207">
        <v>542</v>
      </c>
    </row>
    <row r="10" spans="1:13" ht="15" customHeight="1">
      <c r="A10" s="75"/>
      <c r="J10" s="410" t="s">
        <v>117</v>
      </c>
      <c r="K10" s="410"/>
      <c r="L10" s="410"/>
      <c r="M10" s="410"/>
    </row>
    <row r="11" spans="1:13" ht="15" customHeight="1">
      <c r="A11" s="75"/>
    </row>
    <row r="12" spans="1:13" ht="15" customHeight="1" thickBot="1">
      <c r="A12" s="75" t="s">
        <v>294</v>
      </c>
      <c r="M12" s="11" t="s">
        <v>20</v>
      </c>
    </row>
    <row r="13" spans="1:13" ht="20.100000000000001" customHeight="1" thickBot="1">
      <c r="A13" s="413" t="s">
        <v>118</v>
      </c>
      <c r="B13" s="409" t="s">
        <v>101</v>
      </c>
      <c r="C13" s="409" t="s">
        <v>102</v>
      </c>
      <c r="D13" s="208" t="s">
        <v>103</v>
      </c>
      <c r="E13" s="208" t="s">
        <v>104</v>
      </c>
      <c r="F13" s="208" t="s">
        <v>105</v>
      </c>
      <c r="G13" s="208" t="s">
        <v>106</v>
      </c>
      <c r="H13" s="208" t="s">
        <v>107</v>
      </c>
      <c r="I13" s="208" t="s">
        <v>108</v>
      </c>
      <c r="J13" s="409" t="s">
        <v>109</v>
      </c>
      <c r="K13" s="208" t="s">
        <v>110</v>
      </c>
      <c r="L13" s="409" t="s">
        <v>111</v>
      </c>
      <c r="M13" s="411" t="s">
        <v>29</v>
      </c>
    </row>
    <row r="14" spans="1:13" ht="20.100000000000001" customHeight="1">
      <c r="A14" s="413"/>
      <c r="B14" s="409"/>
      <c r="C14" s="409"/>
      <c r="D14" s="209" t="s">
        <v>112</v>
      </c>
      <c r="E14" s="209" t="s">
        <v>113</v>
      </c>
      <c r="F14" s="209" t="s">
        <v>113</v>
      </c>
      <c r="G14" s="209" t="s">
        <v>112</v>
      </c>
      <c r="H14" s="209" t="s">
        <v>114</v>
      </c>
      <c r="I14" s="209" t="s">
        <v>115</v>
      </c>
      <c r="J14" s="409"/>
      <c r="K14" s="209" t="s">
        <v>116</v>
      </c>
      <c r="L14" s="409"/>
      <c r="M14" s="411"/>
    </row>
    <row r="15" spans="1:13" ht="20.100000000000001" customHeight="1">
      <c r="A15" s="210" t="s">
        <v>60</v>
      </c>
      <c r="B15" s="104">
        <f t="shared" ref="B15:B27" si="0">SUM(C15:M15)</f>
        <v>4179</v>
      </c>
      <c r="C15" s="105">
        <f t="shared" ref="C15:M15" si="1">SUM(C16:C27)</f>
        <v>0</v>
      </c>
      <c r="D15" s="105">
        <f t="shared" si="1"/>
        <v>7</v>
      </c>
      <c r="E15" s="105">
        <f t="shared" si="1"/>
        <v>2</v>
      </c>
      <c r="F15" s="105">
        <f t="shared" si="1"/>
        <v>474</v>
      </c>
      <c r="G15" s="105">
        <f t="shared" si="1"/>
        <v>25</v>
      </c>
      <c r="H15" s="105">
        <f t="shared" si="1"/>
        <v>25</v>
      </c>
      <c r="I15" s="105">
        <f t="shared" si="1"/>
        <v>559</v>
      </c>
      <c r="J15" s="105">
        <f t="shared" si="1"/>
        <v>28</v>
      </c>
      <c r="K15" s="105">
        <f t="shared" si="1"/>
        <v>37</v>
      </c>
      <c r="L15" s="105">
        <f t="shared" si="1"/>
        <v>2480</v>
      </c>
      <c r="M15" s="106">
        <f t="shared" si="1"/>
        <v>542</v>
      </c>
    </row>
    <row r="16" spans="1:13" ht="20.100000000000001" customHeight="1">
      <c r="A16" s="211" t="s">
        <v>119</v>
      </c>
      <c r="B16" s="155">
        <f t="shared" si="0"/>
        <v>227</v>
      </c>
      <c r="C16" s="156">
        <v>0</v>
      </c>
      <c r="D16" s="156">
        <v>1</v>
      </c>
      <c r="E16" s="156">
        <v>0</v>
      </c>
      <c r="F16" s="156">
        <v>10</v>
      </c>
      <c r="G16" s="156">
        <v>0</v>
      </c>
      <c r="H16" s="156">
        <v>0</v>
      </c>
      <c r="I16" s="156">
        <v>36</v>
      </c>
      <c r="J16" s="156">
        <v>6</v>
      </c>
      <c r="K16" s="156">
        <v>2</v>
      </c>
      <c r="L16" s="156">
        <v>163</v>
      </c>
      <c r="M16" s="157">
        <v>9</v>
      </c>
    </row>
    <row r="17" spans="1:13" ht="20.100000000000001" customHeight="1">
      <c r="A17" s="212" t="s">
        <v>120</v>
      </c>
      <c r="B17" s="155">
        <f t="shared" si="0"/>
        <v>216</v>
      </c>
      <c r="C17" s="156">
        <v>0</v>
      </c>
      <c r="D17" s="156">
        <v>0</v>
      </c>
      <c r="E17" s="156">
        <v>0</v>
      </c>
      <c r="F17" s="156">
        <v>27</v>
      </c>
      <c r="G17" s="156">
        <v>0</v>
      </c>
      <c r="H17" s="156">
        <v>0</v>
      </c>
      <c r="I17" s="156">
        <v>31</v>
      </c>
      <c r="J17" s="156">
        <v>3</v>
      </c>
      <c r="K17" s="156">
        <v>4</v>
      </c>
      <c r="L17" s="156">
        <v>148</v>
      </c>
      <c r="M17" s="157">
        <v>3</v>
      </c>
    </row>
    <row r="18" spans="1:13" ht="20.100000000000001" customHeight="1">
      <c r="A18" s="212" t="s">
        <v>121</v>
      </c>
      <c r="B18" s="155">
        <f t="shared" si="0"/>
        <v>163</v>
      </c>
      <c r="C18" s="156">
        <v>0</v>
      </c>
      <c r="D18" s="156">
        <v>0</v>
      </c>
      <c r="E18" s="156">
        <v>0</v>
      </c>
      <c r="F18" s="156">
        <v>18</v>
      </c>
      <c r="G18" s="156">
        <v>0</v>
      </c>
      <c r="H18" s="156">
        <v>0</v>
      </c>
      <c r="I18" s="156">
        <v>23</v>
      </c>
      <c r="J18" s="156">
        <v>7</v>
      </c>
      <c r="K18" s="156">
        <v>3</v>
      </c>
      <c r="L18" s="156">
        <v>111</v>
      </c>
      <c r="M18" s="157">
        <v>1</v>
      </c>
    </row>
    <row r="19" spans="1:13" ht="20.100000000000001" customHeight="1">
      <c r="A19" s="212" t="s">
        <v>122</v>
      </c>
      <c r="B19" s="155">
        <f t="shared" si="0"/>
        <v>243</v>
      </c>
      <c r="C19" s="156">
        <v>0</v>
      </c>
      <c r="D19" s="156">
        <v>0</v>
      </c>
      <c r="E19" s="156">
        <v>0</v>
      </c>
      <c r="F19" s="156">
        <v>32</v>
      </c>
      <c r="G19" s="156">
        <v>1</v>
      </c>
      <c r="H19" s="156">
        <v>0</v>
      </c>
      <c r="I19" s="156">
        <v>36</v>
      </c>
      <c r="J19" s="156">
        <v>3</v>
      </c>
      <c r="K19" s="156">
        <v>0</v>
      </c>
      <c r="L19" s="156">
        <v>163</v>
      </c>
      <c r="M19" s="157">
        <v>8</v>
      </c>
    </row>
    <row r="20" spans="1:13" ht="20.100000000000001" customHeight="1">
      <c r="A20" s="212" t="s">
        <v>123</v>
      </c>
      <c r="B20" s="155">
        <f t="shared" si="0"/>
        <v>453</v>
      </c>
      <c r="C20" s="156">
        <v>0</v>
      </c>
      <c r="D20" s="156">
        <v>2</v>
      </c>
      <c r="E20" s="156">
        <v>1</v>
      </c>
      <c r="F20" s="156">
        <v>64</v>
      </c>
      <c r="G20" s="156">
        <v>4</v>
      </c>
      <c r="H20" s="156">
        <v>2</v>
      </c>
      <c r="I20" s="156">
        <v>85</v>
      </c>
      <c r="J20" s="156">
        <v>0</v>
      </c>
      <c r="K20" s="156">
        <v>2</v>
      </c>
      <c r="L20" s="156">
        <v>252</v>
      </c>
      <c r="M20" s="157">
        <v>41</v>
      </c>
    </row>
    <row r="21" spans="1:13" ht="20.100000000000001" customHeight="1">
      <c r="A21" s="212" t="s">
        <v>124</v>
      </c>
      <c r="B21" s="155">
        <f t="shared" si="0"/>
        <v>486</v>
      </c>
      <c r="C21" s="156">
        <v>0</v>
      </c>
      <c r="D21" s="156">
        <v>1</v>
      </c>
      <c r="E21" s="156">
        <v>0</v>
      </c>
      <c r="F21" s="156">
        <v>37</v>
      </c>
      <c r="G21" s="156">
        <v>6</v>
      </c>
      <c r="H21" s="156">
        <v>9</v>
      </c>
      <c r="I21" s="156">
        <v>52</v>
      </c>
      <c r="J21" s="156">
        <v>0</v>
      </c>
      <c r="K21" s="156">
        <v>3</v>
      </c>
      <c r="L21" s="156">
        <v>256</v>
      </c>
      <c r="M21" s="157">
        <v>122</v>
      </c>
    </row>
    <row r="22" spans="1:13" ht="20.100000000000001" customHeight="1">
      <c r="A22" s="212" t="s">
        <v>125</v>
      </c>
      <c r="B22" s="155">
        <f t="shared" si="0"/>
        <v>434</v>
      </c>
      <c r="C22" s="156">
        <v>0</v>
      </c>
      <c r="D22" s="156">
        <v>2</v>
      </c>
      <c r="E22" s="156">
        <v>0</v>
      </c>
      <c r="F22" s="156">
        <v>45</v>
      </c>
      <c r="G22" s="156">
        <v>4</v>
      </c>
      <c r="H22" s="156">
        <v>3</v>
      </c>
      <c r="I22" s="156">
        <v>38</v>
      </c>
      <c r="J22" s="156">
        <v>0</v>
      </c>
      <c r="K22" s="156">
        <v>7</v>
      </c>
      <c r="L22" s="156">
        <v>231</v>
      </c>
      <c r="M22" s="157">
        <v>104</v>
      </c>
    </row>
    <row r="23" spans="1:13" ht="20.100000000000001" customHeight="1">
      <c r="A23" s="212" t="s">
        <v>126</v>
      </c>
      <c r="B23" s="155">
        <f t="shared" si="0"/>
        <v>428</v>
      </c>
      <c r="C23" s="156">
        <v>0</v>
      </c>
      <c r="D23" s="156">
        <v>1</v>
      </c>
      <c r="E23" s="156">
        <v>0</v>
      </c>
      <c r="F23" s="156">
        <v>52</v>
      </c>
      <c r="G23" s="156">
        <v>4</v>
      </c>
      <c r="H23" s="156">
        <v>3</v>
      </c>
      <c r="I23" s="156">
        <v>64</v>
      </c>
      <c r="J23" s="156">
        <v>3</v>
      </c>
      <c r="K23" s="156">
        <v>2</v>
      </c>
      <c r="L23" s="156">
        <v>219</v>
      </c>
      <c r="M23" s="157">
        <v>80</v>
      </c>
    </row>
    <row r="24" spans="1:13" ht="20.100000000000001" customHeight="1">
      <c r="A24" s="212" t="s">
        <v>127</v>
      </c>
      <c r="B24" s="155">
        <f t="shared" si="0"/>
        <v>424</v>
      </c>
      <c r="C24" s="156">
        <v>0</v>
      </c>
      <c r="D24" s="156">
        <v>0</v>
      </c>
      <c r="E24" s="156">
        <v>0</v>
      </c>
      <c r="F24" s="156">
        <v>53</v>
      </c>
      <c r="G24" s="156">
        <v>6</v>
      </c>
      <c r="H24" s="156">
        <v>5</v>
      </c>
      <c r="I24" s="156">
        <v>54</v>
      </c>
      <c r="J24" s="156">
        <v>0</v>
      </c>
      <c r="K24" s="156">
        <v>2</v>
      </c>
      <c r="L24" s="156">
        <v>206</v>
      </c>
      <c r="M24" s="157">
        <v>98</v>
      </c>
    </row>
    <row r="25" spans="1:13" ht="20.100000000000001" customHeight="1">
      <c r="A25" s="212" t="s">
        <v>128</v>
      </c>
      <c r="B25" s="155">
        <f t="shared" si="0"/>
        <v>430</v>
      </c>
      <c r="C25" s="156">
        <v>0</v>
      </c>
      <c r="D25" s="156">
        <v>0</v>
      </c>
      <c r="E25" s="156">
        <v>1</v>
      </c>
      <c r="F25" s="156">
        <v>58</v>
      </c>
      <c r="G25" s="156">
        <v>0</v>
      </c>
      <c r="H25" s="156">
        <v>3</v>
      </c>
      <c r="I25" s="156">
        <v>58</v>
      </c>
      <c r="J25" s="156">
        <v>3</v>
      </c>
      <c r="K25" s="156">
        <v>4</v>
      </c>
      <c r="L25" s="156">
        <v>256</v>
      </c>
      <c r="M25" s="157">
        <v>47</v>
      </c>
    </row>
    <row r="26" spans="1:13" ht="20.100000000000001" customHeight="1">
      <c r="A26" s="212" t="s">
        <v>129</v>
      </c>
      <c r="B26" s="155">
        <f t="shared" si="0"/>
        <v>373</v>
      </c>
      <c r="C26" s="156">
        <v>0</v>
      </c>
      <c r="D26" s="156">
        <v>0</v>
      </c>
      <c r="E26" s="156">
        <v>0</v>
      </c>
      <c r="F26" s="156">
        <v>36</v>
      </c>
      <c r="G26" s="156">
        <v>0</v>
      </c>
      <c r="H26" s="156">
        <v>0</v>
      </c>
      <c r="I26" s="156">
        <v>40</v>
      </c>
      <c r="J26" s="156">
        <v>1</v>
      </c>
      <c r="K26" s="156">
        <v>3</v>
      </c>
      <c r="L26" s="156">
        <v>276</v>
      </c>
      <c r="M26" s="157">
        <v>17</v>
      </c>
    </row>
    <row r="27" spans="1:13" ht="20.100000000000001" customHeight="1" thickBot="1">
      <c r="A27" s="213" t="s">
        <v>130</v>
      </c>
      <c r="B27" s="158">
        <f t="shared" si="0"/>
        <v>302</v>
      </c>
      <c r="C27" s="214">
        <v>0</v>
      </c>
      <c r="D27" s="214">
        <v>0</v>
      </c>
      <c r="E27" s="214">
        <v>0</v>
      </c>
      <c r="F27" s="214">
        <v>42</v>
      </c>
      <c r="G27" s="214">
        <v>0</v>
      </c>
      <c r="H27" s="214">
        <v>0</v>
      </c>
      <c r="I27" s="214">
        <v>42</v>
      </c>
      <c r="J27" s="214">
        <v>2</v>
      </c>
      <c r="K27" s="214">
        <v>5</v>
      </c>
      <c r="L27" s="214">
        <v>199</v>
      </c>
      <c r="M27" s="215">
        <v>12</v>
      </c>
    </row>
    <row r="28" spans="1:13" ht="15" customHeight="1">
      <c r="J28" s="410" t="s">
        <v>117</v>
      </c>
      <c r="K28" s="410"/>
      <c r="L28" s="410"/>
      <c r="M28" s="410"/>
    </row>
    <row r="29" spans="1:13" ht="15" customHeight="1"/>
    <row r="30" spans="1:13" ht="15" customHeight="1" thickBot="1">
      <c r="A30" s="12" t="s">
        <v>295</v>
      </c>
      <c r="M30" s="11" t="s">
        <v>9</v>
      </c>
    </row>
    <row r="31" spans="1:13" ht="20.100000000000001" customHeight="1" thickBot="1">
      <c r="A31" s="412" t="s">
        <v>131</v>
      </c>
      <c r="B31" s="409" t="s">
        <v>101</v>
      </c>
      <c r="C31" s="409" t="s">
        <v>102</v>
      </c>
      <c r="D31" s="208" t="s">
        <v>103</v>
      </c>
      <c r="E31" s="208" t="s">
        <v>104</v>
      </c>
      <c r="F31" s="208" t="s">
        <v>105</v>
      </c>
      <c r="G31" s="208" t="s">
        <v>106</v>
      </c>
      <c r="H31" s="208" t="s">
        <v>107</v>
      </c>
      <c r="I31" s="208" t="s">
        <v>108</v>
      </c>
      <c r="J31" s="409" t="s">
        <v>109</v>
      </c>
      <c r="K31" s="208" t="s">
        <v>110</v>
      </c>
      <c r="L31" s="409" t="s">
        <v>111</v>
      </c>
      <c r="M31" s="411" t="s">
        <v>29</v>
      </c>
    </row>
    <row r="32" spans="1:13" ht="20.100000000000001" customHeight="1">
      <c r="A32" s="412"/>
      <c r="B32" s="409"/>
      <c r="C32" s="409"/>
      <c r="D32" s="209" t="s">
        <v>112</v>
      </c>
      <c r="E32" s="209" t="s">
        <v>113</v>
      </c>
      <c r="F32" s="209" t="s">
        <v>113</v>
      </c>
      <c r="G32" s="209" t="s">
        <v>112</v>
      </c>
      <c r="H32" s="209" t="s">
        <v>114</v>
      </c>
      <c r="I32" s="209" t="s">
        <v>115</v>
      </c>
      <c r="J32" s="409"/>
      <c r="K32" s="209" t="s">
        <v>116</v>
      </c>
      <c r="L32" s="409"/>
      <c r="M32" s="411"/>
    </row>
    <row r="33" spans="1:13" ht="20.100000000000001" customHeight="1">
      <c r="A33" s="210" t="s">
        <v>60</v>
      </c>
      <c r="B33" s="104">
        <f t="shared" ref="B33:B40" si="2">SUM(C33:M33)</f>
        <v>4179</v>
      </c>
      <c r="C33" s="105">
        <f t="shared" ref="C33:M33" si="3">SUM(C34:C40)</f>
        <v>0</v>
      </c>
      <c r="D33" s="105">
        <f t="shared" si="3"/>
        <v>7</v>
      </c>
      <c r="E33" s="105">
        <f t="shared" si="3"/>
        <v>2</v>
      </c>
      <c r="F33" s="105">
        <f t="shared" si="3"/>
        <v>474</v>
      </c>
      <c r="G33" s="105">
        <f t="shared" si="3"/>
        <v>25</v>
      </c>
      <c r="H33" s="105">
        <f t="shared" si="3"/>
        <v>25</v>
      </c>
      <c r="I33" s="105">
        <f t="shared" si="3"/>
        <v>559</v>
      </c>
      <c r="J33" s="105">
        <f t="shared" si="3"/>
        <v>28</v>
      </c>
      <c r="K33" s="105">
        <f t="shared" si="3"/>
        <v>37</v>
      </c>
      <c r="L33" s="105">
        <f t="shared" si="3"/>
        <v>2480</v>
      </c>
      <c r="M33" s="106">
        <f t="shared" si="3"/>
        <v>542</v>
      </c>
    </row>
    <row r="34" spans="1:13" ht="20.100000000000001" customHeight="1">
      <c r="A34" s="212" t="s">
        <v>132</v>
      </c>
      <c r="B34" s="159">
        <f t="shared" si="2"/>
        <v>608</v>
      </c>
      <c r="C34" s="156">
        <v>0</v>
      </c>
      <c r="D34" s="156">
        <v>0</v>
      </c>
      <c r="E34" s="156">
        <v>1</v>
      </c>
      <c r="F34" s="141">
        <v>58</v>
      </c>
      <c r="G34" s="141">
        <v>6</v>
      </c>
      <c r="H34" s="141">
        <v>4</v>
      </c>
      <c r="I34" s="141">
        <v>70</v>
      </c>
      <c r="J34" s="141">
        <v>7</v>
      </c>
      <c r="K34" s="141">
        <v>5</v>
      </c>
      <c r="L34" s="141">
        <v>379</v>
      </c>
      <c r="M34" s="142">
        <v>78</v>
      </c>
    </row>
    <row r="35" spans="1:13" ht="20.100000000000001" customHeight="1">
      <c r="A35" s="212" t="s">
        <v>133</v>
      </c>
      <c r="B35" s="159">
        <f t="shared" si="2"/>
        <v>619</v>
      </c>
      <c r="C35" s="141">
        <v>0</v>
      </c>
      <c r="D35" s="156">
        <v>0</v>
      </c>
      <c r="E35" s="141">
        <v>0</v>
      </c>
      <c r="F35" s="141">
        <v>85</v>
      </c>
      <c r="G35" s="141">
        <v>8</v>
      </c>
      <c r="H35" s="156">
        <v>1</v>
      </c>
      <c r="I35" s="141">
        <v>70</v>
      </c>
      <c r="J35" s="141">
        <v>2</v>
      </c>
      <c r="K35" s="141">
        <v>6</v>
      </c>
      <c r="L35" s="141">
        <v>355</v>
      </c>
      <c r="M35" s="142">
        <v>92</v>
      </c>
    </row>
    <row r="36" spans="1:13" ht="20.100000000000001" customHeight="1">
      <c r="A36" s="212" t="s">
        <v>134</v>
      </c>
      <c r="B36" s="159">
        <f t="shared" si="2"/>
        <v>609</v>
      </c>
      <c r="C36" s="156">
        <v>0</v>
      </c>
      <c r="D36" s="156">
        <v>0</v>
      </c>
      <c r="E36" s="156">
        <v>0</v>
      </c>
      <c r="F36" s="141">
        <v>62</v>
      </c>
      <c r="G36" s="141">
        <v>3</v>
      </c>
      <c r="H36" s="156">
        <v>2</v>
      </c>
      <c r="I36" s="141">
        <v>83</v>
      </c>
      <c r="J36" s="141">
        <v>3</v>
      </c>
      <c r="K36" s="141">
        <v>9</v>
      </c>
      <c r="L36" s="141">
        <v>360</v>
      </c>
      <c r="M36" s="142">
        <v>87</v>
      </c>
    </row>
    <row r="37" spans="1:13" ht="20.100000000000001" customHeight="1">
      <c r="A37" s="212" t="s">
        <v>135</v>
      </c>
      <c r="B37" s="159">
        <f t="shared" si="2"/>
        <v>592</v>
      </c>
      <c r="C37" s="141">
        <v>0</v>
      </c>
      <c r="D37" s="156">
        <v>0</v>
      </c>
      <c r="E37" s="156">
        <v>0</v>
      </c>
      <c r="F37" s="141">
        <v>59</v>
      </c>
      <c r="G37" s="141">
        <v>2</v>
      </c>
      <c r="H37" s="156">
        <v>3</v>
      </c>
      <c r="I37" s="141">
        <v>74</v>
      </c>
      <c r="J37" s="141">
        <v>1</v>
      </c>
      <c r="K37" s="141">
        <v>7</v>
      </c>
      <c r="L37" s="141">
        <v>368</v>
      </c>
      <c r="M37" s="142">
        <v>78</v>
      </c>
    </row>
    <row r="38" spans="1:13" ht="20.100000000000001" customHeight="1">
      <c r="A38" s="212" t="s">
        <v>136</v>
      </c>
      <c r="B38" s="159">
        <f t="shared" si="2"/>
        <v>596</v>
      </c>
      <c r="C38" s="156">
        <v>0</v>
      </c>
      <c r="D38" s="156">
        <v>0</v>
      </c>
      <c r="E38" s="156">
        <v>0</v>
      </c>
      <c r="F38" s="141">
        <v>78</v>
      </c>
      <c r="G38" s="141">
        <v>5</v>
      </c>
      <c r="H38" s="141">
        <v>4</v>
      </c>
      <c r="I38" s="141">
        <v>78</v>
      </c>
      <c r="J38" s="141">
        <v>3</v>
      </c>
      <c r="K38" s="141">
        <v>4</v>
      </c>
      <c r="L38" s="141">
        <v>317</v>
      </c>
      <c r="M38" s="142">
        <v>107</v>
      </c>
    </row>
    <row r="39" spans="1:13" ht="20.100000000000001" customHeight="1">
      <c r="A39" s="212" t="s">
        <v>137</v>
      </c>
      <c r="B39" s="159">
        <f t="shared" si="2"/>
        <v>587</v>
      </c>
      <c r="C39" s="156">
        <v>0</v>
      </c>
      <c r="D39" s="156">
        <v>6</v>
      </c>
      <c r="E39" s="156">
        <v>0</v>
      </c>
      <c r="F39" s="141">
        <v>59</v>
      </c>
      <c r="G39" s="141">
        <v>1</v>
      </c>
      <c r="H39" s="141">
        <v>4</v>
      </c>
      <c r="I39" s="141">
        <v>95</v>
      </c>
      <c r="J39" s="141">
        <v>3</v>
      </c>
      <c r="K39" s="141">
        <v>3</v>
      </c>
      <c r="L39" s="141">
        <v>358</v>
      </c>
      <c r="M39" s="142">
        <v>58</v>
      </c>
    </row>
    <row r="40" spans="1:13" ht="20.100000000000001" customHeight="1" thickBot="1">
      <c r="A40" s="213" t="s">
        <v>138</v>
      </c>
      <c r="B40" s="160">
        <f t="shared" si="2"/>
        <v>568</v>
      </c>
      <c r="C40" s="216">
        <v>0</v>
      </c>
      <c r="D40" s="214">
        <v>1</v>
      </c>
      <c r="E40" s="214">
        <v>1</v>
      </c>
      <c r="F40" s="216">
        <v>73</v>
      </c>
      <c r="G40" s="216">
        <v>0</v>
      </c>
      <c r="H40" s="216">
        <v>7</v>
      </c>
      <c r="I40" s="216">
        <v>89</v>
      </c>
      <c r="J40" s="216">
        <v>9</v>
      </c>
      <c r="K40" s="216">
        <v>3</v>
      </c>
      <c r="L40" s="216">
        <v>343</v>
      </c>
      <c r="M40" s="217">
        <v>42</v>
      </c>
    </row>
    <row r="41" spans="1:13" ht="18" customHeight="1">
      <c r="J41" s="410" t="s">
        <v>117</v>
      </c>
      <c r="K41" s="410"/>
      <c r="L41" s="410"/>
      <c r="M41" s="410"/>
    </row>
  </sheetData>
  <sheetProtection selectLockedCells="1" selectUnlockedCells="1"/>
  <mergeCells count="21"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  <mergeCell ref="C31:C32"/>
    <mergeCell ref="J31:J32"/>
    <mergeCell ref="J41:M41"/>
    <mergeCell ref="L31:L32"/>
    <mergeCell ref="M31:M32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0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6"/>
  <sheetViews>
    <sheetView view="pageBreakPreview" zoomScale="115" zoomScaleNormal="100" zoomScaleSheetLayoutView="115" workbookViewId="0">
      <selection activeCell="AI7" sqref="AI7"/>
    </sheetView>
  </sheetViews>
  <sheetFormatPr defaultRowHeight="17.45" customHeight="1"/>
  <cols>
    <col min="1" max="1" width="9" style="25" customWidth="1"/>
    <col min="2" max="2" width="4.5703125" style="25" customWidth="1"/>
    <col min="3" max="3" width="4.42578125" style="25" customWidth="1"/>
    <col min="4" max="4" width="4.140625" style="25" customWidth="1"/>
    <col min="5" max="5" width="4.28515625" style="25" customWidth="1"/>
    <col min="6" max="6" width="3.85546875" style="25" customWidth="1"/>
    <col min="7" max="7" width="5" style="25" customWidth="1"/>
    <col min="8" max="8" width="2.140625" style="25" customWidth="1"/>
    <col min="9" max="9" width="2.28515625" style="25" customWidth="1"/>
    <col min="10" max="10" width="1.28515625" style="25" customWidth="1"/>
    <col min="11" max="11" width="3.140625" style="25" customWidth="1"/>
    <col min="12" max="12" width="4.28515625" style="25" customWidth="1"/>
    <col min="13" max="13" width="3.28515625" style="25" customWidth="1"/>
    <col min="14" max="14" width="1.28515625" style="25" customWidth="1"/>
    <col min="15" max="15" width="1.140625" style="25" customWidth="1"/>
    <col min="16" max="16" width="3.42578125" style="25" customWidth="1"/>
    <col min="17" max="17" width="2.42578125" style="25" customWidth="1"/>
    <col min="18" max="18" width="2" style="25" customWidth="1"/>
    <col min="19" max="20" width="2.28515625" style="25" customWidth="1"/>
    <col min="21" max="23" width="1.5703125" style="25" customWidth="1"/>
    <col min="24" max="24" width="1" style="25" customWidth="1"/>
    <col min="25" max="25" width="3.5703125" style="25" customWidth="1"/>
    <col min="26" max="26" width="1.85546875" style="25" customWidth="1"/>
    <col min="27" max="27" width="2.42578125" style="25" customWidth="1"/>
    <col min="28" max="28" width="2" style="25" customWidth="1"/>
    <col min="29" max="29" width="2.28515625" style="25" customWidth="1"/>
    <col min="30" max="30" width="2.5703125" style="25" customWidth="1"/>
    <col min="31" max="31" width="2.140625" style="25" customWidth="1"/>
    <col min="32" max="33" width="2.28515625" style="25" customWidth="1"/>
    <col min="34" max="34" width="1.85546875" style="25" customWidth="1"/>
    <col min="35" max="35" width="5.28515625" style="25" customWidth="1"/>
    <col min="36" max="16384" width="9.140625" style="25"/>
  </cols>
  <sheetData>
    <row r="1" spans="1:37" ht="5.0999999999999996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70"/>
      <c r="AK1" s="70"/>
    </row>
    <row r="2" spans="1:37" ht="15" customHeight="1" thickBot="1">
      <c r="A2" s="57" t="s">
        <v>296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1" t="s">
        <v>20</v>
      </c>
      <c r="AJ2" s="70"/>
      <c r="AK2" s="70"/>
    </row>
    <row r="3" spans="1:37" ht="15" customHeight="1">
      <c r="A3" s="220"/>
      <c r="B3" s="221"/>
      <c r="C3" s="221"/>
      <c r="D3" s="221"/>
      <c r="E3" s="221"/>
      <c r="F3" s="508" t="s">
        <v>217</v>
      </c>
      <c r="G3" s="509"/>
      <c r="H3" s="432" t="s">
        <v>297</v>
      </c>
      <c r="I3" s="432"/>
      <c r="J3" s="433"/>
      <c r="K3" s="432" t="s">
        <v>298</v>
      </c>
      <c r="L3" s="464"/>
      <c r="M3" s="510" t="s">
        <v>299</v>
      </c>
      <c r="N3" s="432"/>
      <c r="O3" s="432"/>
      <c r="P3" s="510" t="s">
        <v>300</v>
      </c>
      <c r="Q3" s="433"/>
      <c r="R3" s="431" t="s">
        <v>301</v>
      </c>
      <c r="S3" s="432"/>
      <c r="T3" s="464"/>
      <c r="U3" s="510" t="s">
        <v>302</v>
      </c>
      <c r="V3" s="432"/>
      <c r="W3" s="432"/>
      <c r="X3" s="464"/>
      <c r="Y3" s="510" t="s">
        <v>303</v>
      </c>
      <c r="Z3" s="433"/>
      <c r="AA3" s="432" t="s">
        <v>304</v>
      </c>
      <c r="AB3" s="432"/>
      <c r="AC3" s="464"/>
      <c r="AD3" s="510" t="s">
        <v>298</v>
      </c>
      <c r="AE3" s="433"/>
      <c r="AF3" s="432" t="s">
        <v>218</v>
      </c>
      <c r="AG3" s="432"/>
      <c r="AH3" s="433"/>
      <c r="AI3" s="458" t="s">
        <v>305</v>
      </c>
      <c r="AJ3" s="70"/>
      <c r="AK3" s="70"/>
    </row>
    <row r="4" spans="1:37" ht="15" customHeight="1">
      <c r="A4" s="222"/>
      <c r="B4" s="223"/>
      <c r="C4" s="223"/>
      <c r="D4" s="223"/>
      <c r="E4" s="223"/>
      <c r="F4" s="511"/>
      <c r="G4" s="512"/>
      <c r="H4" s="513"/>
      <c r="I4" s="513"/>
      <c r="J4" s="512"/>
      <c r="K4" s="419" t="s">
        <v>306</v>
      </c>
      <c r="L4" s="463"/>
      <c r="M4" s="472" t="s">
        <v>307</v>
      </c>
      <c r="N4" s="419"/>
      <c r="O4" s="419"/>
      <c r="P4" s="472" t="s">
        <v>308</v>
      </c>
      <c r="Q4" s="420"/>
      <c r="R4" s="418" t="s">
        <v>219</v>
      </c>
      <c r="S4" s="419"/>
      <c r="T4" s="463"/>
      <c r="U4" s="472" t="s">
        <v>309</v>
      </c>
      <c r="V4" s="419"/>
      <c r="W4" s="419"/>
      <c r="X4" s="463"/>
      <c r="Y4" s="472" t="s">
        <v>310</v>
      </c>
      <c r="Z4" s="420"/>
      <c r="AA4" s="419"/>
      <c r="AB4" s="419"/>
      <c r="AC4" s="463"/>
      <c r="AD4" s="472" t="s">
        <v>311</v>
      </c>
      <c r="AE4" s="420"/>
      <c r="AF4" s="419"/>
      <c r="AG4" s="419"/>
      <c r="AH4" s="420"/>
      <c r="AI4" s="459"/>
    </row>
    <row r="5" spans="1:37" ht="15" customHeight="1">
      <c r="A5" s="502" t="s">
        <v>139</v>
      </c>
      <c r="B5" s="503"/>
      <c r="C5" s="503"/>
      <c r="D5" s="503"/>
      <c r="E5" s="503"/>
      <c r="F5" s="511"/>
      <c r="G5" s="512"/>
      <c r="H5" s="513"/>
      <c r="I5" s="513"/>
      <c r="J5" s="512"/>
      <c r="K5" s="419" t="s">
        <v>312</v>
      </c>
      <c r="L5" s="463"/>
      <c r="M5" s="472" t="s">
        <v>313</v>
      </c>
      <c r="N5" s="419"/>
      <c r="O5" s="419"/>
      <c r="P5" s="472" t="s">
        <v>313</v>
      </c>
      <c r="Q5" s="420"/>
      <c r="R5" s="418" t="s">
        <v>312</v>
      </c>
      <c r="S5" s="419"/>
      <c r="T5" s="463"/>
      <c r="U5" s="472" t="s">
        <v>314</v>
      </c>
      <c r="V5" s="419"/>
      <c r="W5" s="419"/>
      <c r="X5" s="463"/>
      <c r="Y5" s="472" t="s">
        <v>315</v>
      </c>
      <c r="Z5" s="420"/>
      <c r="AA5" s="419"/>
      <c r="AB5" s="419"/>
      <c r="AC5" s="463"/>
      <c r="AD5" s="472" t="s">
        <v>316</v>
      </c>
      <c r="AE5" s="420"/>
      <c r="AF5" s="419"/>
      <c r="AG5" s="419"/>
      <c r="AH5" s="420"/>
      <c r="AI5" s="459"/>
      <c r="AJ5" s="70"/>
    </row>
    <row r="6" spans="1:37" ht="15" customHeight="1">
      <c r="A6" s="224"/>
      <c r="B6" s="223"/>
      <c r="C6" s="223"/>
      <c r="D6" s="223"/>
      <c r="E6" s="223"/>
      <c r="F6" s="514" t="s">
        <v>220</v>
      </c>
      <c r="G6" s="515"/>
      <c r="H6" s="421" t="s">
        <v>312</v>
      </c>
      <c r="I6" s="421"/>
      <c r="J6" s="424"/>
      <c r="K6" s="421" t="s">
        <v>317</v>
      </c>
      <c r="L6" s="422"/>
      <c r="M6" s="473" t="s">
        <v>318</v>
      </c>
      <c r="N6" s="421"/>
      <c r="O6" s="421"/>
      <c r="P6" s="473" t="s">
        <v>318</v>
      </c>
      <c r="Q6" s="424"/>
      <c r="R6" s="423" t="s">
        <v>317</v>
      </c>
      <c r="S6" s="421"/>
      <c r="T6" s="422"/>
      <c r="U6" s="473" t="s">
        <v>319</v>
      </c>
      <c r="V6" s="421"/>
      <c r="W6" s="421"/>
      <c r="X6" s="422"/>
      <c r="Y6" s="516" t="s">
        <v>320</v>
      </c>
      <c r="Z6" s="517"/>
      <c r="AA6" s="419" t="s">
        <v>317</v>
      </c>
      <c r="AB6" s="419"/>
      <c r="AC6" s="463"/>
      <c r="AD6" s="472" t="s">
        <v>321</v>
      </c>
      <c r="AE6" s="463"/>
      <c r="AF6" s="473" t="s">
        <v>221</v>
      </c>
      <c r="AG6" s="421"/>
      <c r="AH6" s="424"/>
      <c r="AI6" s="460"/>
    </row>
    <row r="7" spans="1:37" ht="24.95" customHeight="1">
      <c r="A7" s="504" t="s">
        <v>322</v>
      </c>
      <c r="B7" s="505"/>
      <c r="C7" s="505"/>
      <c r="D7" s="505"/>
      <c r="E7" s="506"/>
      <c r="F7" s="481">
        <f>SUM(H7:AI7)</f>
        <v>4179</v>
      </c>
      <c r="G7" s="474"/>
      <c r="H7" s="507">
        <f>SUM(H8:J17)</f>
        <v>0</v>
      </c>
      <c r="I7" s="507"/>
      <c r="J7" s="507"/>
      <c r="K7" s="474">
        <f>SUM(K8:L17)</f>
        <v>7</v>
      </c>
      <c r="L7" s="474"/>
      <c r="M7" s="474">
        <f>SUM(M8:O17)</f>
        <v>2</v>
      </c>
      <c r="N7" s="474"/>
      <c r="O7" s="474"/>
      <c r="P7" s="430">
        <f>SUM(P8:Q17)</f>
        <v>474</v>
      </c>
      <c r="Q7" s="430"/>
      <c r="R7" s="430">
        <f>SUM(R8:T17)</f>
        <v>25</v>
      </c>
      <c r="S7" s="430"/>
      <c r="T7" s="430"/>
      <c r="U7" s="430">
        <f>SUM(U8:X17)</f>
        <v>25</v>
      </c>
      <c r="V7" s="430"/>
      <c r="W7" s="430"/>
      <c r="X7" s="430"/>
      <c r="Y7" s="453">
        <f>SUM(Y8:Z17)</f>
        <v>559</v>
      </c>
      <c r="Z7" s="453"/>
      <c r="AA7" s="453">
        <f>SUM(AA8:AC17)</f>
        <v>28</v>
      </c>
      <c r="AB7" s="453"/>
      <c r="AC7" s="453"/>
      <c r="AD7" s="453">
        <f>SUM(AD8:AE17)</f>
        <v>37</v>
      </c>
      <c r="AE7" s="453"/>
      <c r="AF7" s="430">
        <f>SUM(AF8:AH17)</f>
        <v>2480</v>
      </c>
      <c r="AG7" s="430"/>
      <c r="AH7" s="430"/>
      <c r="AI7" s="107">
        <f>SUM(AI8:AI17)</f>
        <v>542</v>
      </c>
    </row>
    <row r="8" spans="1:37" ht="20.100000000000001" customHeight="1">
      <c r="A8" s="494" t="s">
        <v>140</v>
      </c>
      <c r="B8" s="495"/>
      <c r="C8" s="495"/>
      <c r="D8" s="495"/>
      <c r="E8" s="495"/>
      <c r="F8" s="479">
        <f>SUM(H8:AI9)</f>
        <v>35</v>
      </c>
      <c r="G8" s="480"/>
      <c r="H8" s="401">
        <v>0</v>
      </c>
      <c r="I8" s="401"/>
      <c r="J8" s="401"/>
      <c r="K8" s="401">
        <v>0</v>
      </c>
      <c r="L8" s="401"/>
      <c r="M8" s="401">
        <v>0</v>
      </c>
      <c r="N8" s="401"/>
      <c r="O8" s="401"/>
      <c r="P8" s="401">
        <v>0</v>
      </c>
      <c r="Q8" s="401"/>
      <c r="R8" s="401">
        <v>0</v>
      </c>
      <c r="S8" s="401"/>
      <c r="T8" s="401"/>
      <c r="U8" s="401">
        <v>0</v>
      </c>
      <c r="V8" s="401"/>
      <c r="W8" s="401"/>
      <c r="X8" s="401"/>
      <c r="Y8" s="401">
        <v>0</v>
      </c>
      <c r="Z8" s="401"/>
      <c r="AA8" s="401">
        <v>0</v>
      </c>
      <c r="AB8" s="401"/>
      <c r="AC8" s="401"/>
      <c r="AD8" s="401">
        <v>0</v>
      </c>
      <c r="AE8" s="401"/>
      <c r="AF8" s="428">
        <v>1</v>
      </c>
      <c r="AG8" s="428"/>
      <c r="AH8" s="428"/>
      <c r="AI8" s="461">
        <v>34</v>
      </c>
    </row>
    <row r="9" spans="1:37" ht="20.100000000000001" customHeight="1">
      <c r="A9" s="500" t="s">
        <v>141</v>
      </c>
      <c r="B9" s="501"/>
      <c r="C9" s="501"/>
      <c r="D9" s="501"/>
      <c r="E9" s="501"/>
      <c r="F9" s="479"/>
      <c r="G9" s="480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28"/>
      <c r="AG9" s="428"/>
      <c r="AH9" s="428"/>
      <c r="AI9" s="461"/>
    </row>
    <row r="10" spans="1:37" ht="20.100000000000001" customHeight="1">
      <c r="A10" s="494" t="s">
        <v>323</v>
      </c>
      <c r="B10" s="495"/>
      <c r="C10" s="495"/>
      <c r="D10" s="495"/>
      <c r="E10" s="495"/>
      <c r="F10" s="479">
        <f>SUM(H10:AI11)</f>
        <v>243</v>
      </c>
      <c r="G10" s="480"/>
      <c r="H10" s="401">
        <v>0</v>
      </c>
      <c r="I10" s="401"/>
      <c r="J10" s="401"/>
      <c r="K10" s="401">
        <v>0</v>
      </c>
      <c r="L10" s="401"/>
      <c r="M10" s="401">
        <v>0</v>
      </c>
      <c r="N10" s="401"/>
      <c r="O10" s="401"/>
      <c r="P10" s="428">
        <v>15</v>
      </c>
      <c r="Q10" s="428"/>
      <c r="R10" s="401">
        <v>0</v>
      </c>
      <c r="S10" s="401"/>
      <c r="T10" s="401"/>
      <c r="U10" s="401">
        <v>0</v>
      </c>
      <c r="V10" s="401"/>
      <c r="W10" s="401"/>
      <c r="X10" s="401"/>
      <c r="Y10" s="428">
        <v>42</v>
      </c>
      <c r="Z10" s="428"/>
      <c r="AA10" s="401">
        <v>0</v>
      </c>
      <c r="AB10" s="401"/>
      <c r="AC10" s="401"/>
      <c r="AD10" s="401">
        <v>0</v>
      </c>
      <c r="AE10" s="401"/>
      <c r="AF10" s="428">
        <v>172</v>
      </c>
      <c r="AG10" s="428"/>
      <c r="AH10" s="428"/>
      <c r="AI10" s="461">
        <v>14</v>
      </c>
    </row>
    <row r="11" spans="1:37" ht="20.100000000000001" customHeight="1">
      <c r="A11" s="496" t="s">
        <v>142</v>
      </c>
      <c r="B11" s="497"/>
      <c r="C11" s="497"/>
      <c r="D11" s="497"/>
      <c r="E11" s="497"/>
      <c r="F11" s="479"/>
      <c r="G11" s="480"/>
      <c r="H11" s="401"/>
      <c r="I11" s="401"/>
      <c r="J11" s="401"/>
      <c r="K11" s="401"/>
      <c r="L11" s="401"/>
      <c r="M11" s="401"/>
      <c r="N11" s="401"/>
      <c r="O11" s="401"/>
      <c r="P11" s="428"/>
      <c r="Q11" s="428"/>
      <c r="R11" s="401"/>
      <c r="S11" s="401"/>
      <c r="T11" s="401"/>
      <c r="U11" s="401"/>
      <c r="V11" s="401"/>
      <c r="W11" s="401"/>
      <c r="X11" s="401"/>
      <c r="Y11" s="428"/>
      <c r="Z11" s="428"/>
      <c r="AA11" s="401"/>
      <c r="AB11" s="401"/>
      <c r="AC11" s="401"/>
      <c r="AD11" s="401"/>
      <c r="AE11" s="401"/>
      <c r="AF11" s="428"/>
      <c r="AG11" s="428"/>
      <c r="AH11" s="428"/>
      <c r="AI11" s="461"/>
    </row>
    <row r="12" spans="1:37" ht="20.100000000000001" customHeight="1">
      <c r="A12" s="494" t="s">
        <v>324</v>
      </c>
      <c r="B12" s="495"/>
      <c r="C12" s="495"/>
      <c r="D12" s="495"/>
      <c r="E12" s="495"/>
      <c r="F12" s="479">
        <f>SUM(H12:AI13)</f>
        <v>267</v>
      </c>
      <c r="G12" s="480"/>
      <c r="H12" s="401">
        <v>0</v>
      </c>
      <c r="I12" s="401"/>
      <c r="J12" s="401"/>
      <c r="K12" s="401">
        <v>0</v>
      </c>
      <c r="L12" s="401"/>
      <c r="M12" s="428">
        <v>1</v>
      </c>
      <c r="N12" s="428"/>
      <c r="O12" s="428"/>
      <c r="P12" s="428">
        <v>65</v>
      </c>
      <c r="Q12" s="428"/>
      <c r="R12" s="401">
        <v>0</v>
      </c>
      <c r="S12" s="401"/>
      <c r="T12" s="401"/>
      <c r="U12" s="428">
        <v>21</v>
      </c>
      <c r="V12" s="428"/>
      <c r="W12" s="428"/>
      <c r="X12" s="428"/>
      <c r="Y12" s="428">
        <v>56</v>
      </c>
      <c r="Z12" s="428"/>
      <c r="AA12" s="428">
        <v>2</v>
      </c>
      <c r="AB12" s="428"/>
      <c r="AC12" s="428"/>
      <c r="AD12" s="428">
        <v>1</v>
      </c>
      <c r="AE12" s="428"/>
      <c r="AF12" s="428">
        <v>109</v>
      </c>
      <c r="AG12" s="428"/>
      <c r="AH12" s="428"/>
      <c r="AI12" s="461">
        <v>12</v>
      </c>
    </row>
    <row r="13" spans="1:37" ht="20.100000000000001" customHeight="1">
      <c r="A13" s="496" t="s">
        <v>143</v>
      </c>
      <c r="B13" s="497"/>
      <c r="C13" s="497"/>
      <c r="D13" s="497"/>
      <c r="E13" s="497"/>
      <c r="F13" s="479"/>
      <c r="G13" s="480"/>
      <c r="H13" s="401"/>
      <c r="I13" s="401"/>
      <c r="J13" s="401"/>
      <c r="K13" s="401"/>
      <c r="L13" s="401"/>
      <c r="M13" s="428"/>
      <c r="N13" s="428"/>
      <c r="O13" s="428"/>
      <c r="P13" s="428"/>
      <c r="Q13" s="428"/>
      <c r="R13" s="401"/>
      <c r="S13" s="401"/>
      <c r="T13" s="401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61"/>
    </row>
    <row r="14" spans="1:37" ht="20.100000000000001" customHeight="1">
      <c r="A14" s="494" t="s">
        <v>325</v>
      </c>
      <c r="B14" s="495"/>
      <c r="C14" s="495"/>
      <c r="D14" s="495"/>
      <c r="E14" s="495"/>
      <c r="F14" s="479">
        <f>SUM(H14:AI15)</f>
        <v>1827</v>
      </c>
      <c r="G14" s="480"/>
      <c r="H14" s="401">
        <v>0</v>
      </c>
      <c r="I14" s="401"/>
      <c r="J14" s="401"/>
      <c r="K14" s="428">
        <v>3</v>
      </c>
      <c r="L14" s="428"/>
      <c r="M14" s="428">
        <v>1</v>
      </c>
      <c r="N14" s="428"/>
      <c r="O14" s="428"/>
      <c r="P14" s="415">
        <v>344</v>
      </c>
      <c r="Q14" s="415"/>
      <c r="R14" s="428">
        <v>23</v>
      </c>
      <c r="S14" s="428"/>
      <c r="T14" s="428"/>
      <c r="U14" s="428">
        <v>3</v>
      </c>
      <c r="V14" s="428"/>
      <c r="W14" s="428"/>
      <c r="X14" s="428"/>
      <c r="Y14" s="428">
        <v>172</v>
      </c>
      <c r="Z14" s="428"/>
      <c r="AA14" s="428">
        <v>25</v>
      </c>
      <c r="AB14" s="428"/>
      <c r="AC14" s="428"/>
      <c r="AD14" s="428">
        <v>32</v>
      </c>
      <c r="AE14" s="428"/>
      <c r="AF14" s="428">
        <v>1017</v>
      </c>
      <c r="AG14" s="428"/>
      <c r="AH14" s="428"/>
      <c r="AI14" s="461">
        <v>207</v>
      </c>
    </row>
    <row r="15" spans="1:37" ht="20.100000000000001" customHeight="1">
      <c r="A15" s="496" t="s">
        <v>144</v>
      </c>
      <c r="B15" s="497"/>
      <c r="C15" s="497"/>
      <c r="D15" s="497"/>
      <c r="E15" s="497"/>
      <c r="F15" s="479"/>
      <c r="G15" s="480"/>
      <c r="H15" s="401"/>
      <c r="I15" s="401"/>
      <c r="J15" s="401"/>
      <c r="K15" s="428"/>
      <c r="L15" s="428"/>
      <c r="M15" s="428"/>
      <c r="N15" s="428"/>
      <c r="O15" s="428"/>
      <c r="P15" s="415"/>
      <c r="Q15" s="415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61"/>
    </row>
    <row r="16" spans="1:37" ht="20.100000000000001" customHeight="1">
      <c r="A16" s="494" t="s">
        <v>326</v>
      </c>
      <c r="B16" s="495"/>
      <c r="C16" s="495"/>
      <c r="D16" s="495"/>
      <c r="E16" s="495"/>
      <c r="F16" s="479">
        <f>SUM(H16:AI17)</f>
        <v>1807</v>
      </c>
      <c r="G16" s="480"/>
      <c r="H16" s="401">
        <v>0</v>
      </c>
      <c r="I16" s="401"/>
      <c r="J16" s="401"/>
      <c r="K16" s="428">
        <v>4</v>
      </c>
      <c r="L16" s="428"/>
      <c r="M16" s="401">
        <v>0</v>
      </c>
      <c r="N16" s="401"/>
      <c r="O16" s="401"/>
      <c r="P16" s="428">
        <v>50</v>
      </c>
      <c r="Q16" s="428"/>
      <c r="R16" s="428">
        <v>2</v>
      </c>
      <c r="S16" s="428"/>
      <c r="T16" s="428"/>
      <c r="U16" s="428">
        <v>1</v>
      </c>
      <c r="V16" s="428"/>
      <c r="W16" s="428"/>
      <c r="X16" s="428"/>
      <c r="Y16" s="428">
        <v>289</v>
      </c>
      <c r="Z16" s="428"/>
      <c r="AA16" s="428">
        <v>1</v>
      </c>
      <c r="AB16" s="428"/>
      <c r="AC16" s="428"/>
      <c r="AD16" s="428">
        <v>4</v>
      </c>
      <c r="AE16" s="428"/>
      <c r="AF16" s="428">
        <v>1181</v>
      </c>
      <c r="AG16" s="428"/>
      <c r="AH16" s="428"/>
      <c r="AI16" s="461">
        <v>275</v>
      </c>
    </row>
    <row r="17" spans="1:35" ht="20.100000000000001" customHeight="1" thickBot="1">
      <c r="A17" s="498" t="s">
        <v>145</v>
      </c>
      <c r="B17" s="499"/>
      <c r="C17" s="499"/>
      <c r="D17" s="499"/>
      <c r="E17" s="499"/>
      <c r="F17" s="492"/>
      <c r="G17" s="493"/>
      <c r="H17" s="484"/>
      <c r="I17" s="484"/>
      <c r="J17" s="484"/>
      <c r="K17" s="465"/>
      <c r="L17" s="465"/>
      <c r="M17" s="484"/>
      <c r="N17" s="484"/>
      <c r="O17" s="484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  <c r="AF17" s="465"/>
      <c r="AG17" s="465"/>
      <c r="AH17" s="465"/>
      <c r="AI17" s="462"/>
    </row>
    <row r="18" spans="1:35" ht="1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AC18" s="12"/>
      <c r="AD18" s="12"/>
      <c r="AE18" s="12"/>
      <c r="AF18" s="12"/>
      <c r="AG18" s="12"/>
      <c r="AH18" s="12"/>
      <c r="AI18" s="11" t="s">
        <v>146</v>
      </c>
    </row>
    <row r="19" spans="1:35" ht="1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5" customHeight="1" thickBot="1">
      <c r="A20" s="12" t="s">
        <v>327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1" t="s">
        <v>20</v>
      </c>
    </row>
    <row r="21" spans="1:35" ht="20.100000000000001" customHeight="1">
      <c r="A21" s="220"/>
      <c r="B21" s="225"/>
      <c r="C21" s="226"/>
      <c r="D21" s="221"/>
      <c r="E21" s="225"/>
      <c r="F21" s="221"/>
      <c r="G21" s="225"/>
      <c r="H21" s="227"/>
      <c r="I21" s="432"/>
      <c r="J21" s="432"/>
      <c r="K21" s="464"/>
      <c r="L21" s="225"/>
      <c r="M21" s="227"/>
      <c r="N21" s="431"/>
      <c r="O21" s="432"/>
      <c r="P21" s="432"/>
      <c r="Q21" s="433"/>
      <c r="R21" s="431"/>
      <c r="S21" s="432"/>
      <c r="T21" s="432"/>
      <c r="U21" s="433"/>
      <c r="V21" s="431"/>
      <c r="W21" s="432"/>
      <c r="X21" s="432"/>
      <c r="Y21" s="433"/>
      <c r="Z21" s="432"/>
      <c r="AA21" s="432"/>
      <c r="AB21" s="432"/>
      <c r="AC21" s="433"/>
      <c r="AD21" s="432" t="s">
        <v>147</v>
      </c>
      <c r="AE21" s="432"/>
      <c r="AF21" s="432"/>
      <c r="AG21" s="464"/>
      <c r="AH21" s="466" t="s">
        <v>328</v>
      </c>
      <c r="AI21" s="467"/>
    </row>
    <row r="22" spans="1:35" ht="20.100000000000001" customHeight="1">
      <c r="A22" s="228" t="s">
        <v>98</v>
      </c>
      <c r="B22" s="482" t="s">
        <v>148</v>
      </c>
      <c r="C22" s="482"/>
      <c r="D22" s="482"/>
      <c r="E22" s="482" t="s">
        <v>149</v>
      </c>
      <c r="F22" s="482"/>
      <c r="G22" s="482" t="s">
        <v>150</v>
      </c>
      <c r="H22" s="483"/>
      <c r="I22" s="419" t="s">
        <v>151</v>
      </c>
      <c r="J22" s="419"/>
      <c r="K22" s="463"/>
      <c r="L22" s="482" t="s">
        <v>152</v>
      </c>
      <c r="M22" s="483"/>
      <c r="N22" s="418" t="s">
        <v>153</v>
      </c>
      <c r="O22" s="419"/>
      <c r="P22" s="419"/>
      <c r="Q22" s="420"/>
      <c r="R22" s="418" t="s">
        <v>154</v>
      </c>
      <c r="S22" s="419"/>
      <c r="T22" s="419"/>
      <c r="U22" s="420"/>
      <c r="V22" s="418" t="s">
        <v>155</v>
      </c>
      <c r="W22" s="419"/>
      <c r="X22" s="419"/>
      <c r="Y22" s="420"/>
      <c r="Z22" s="419" t="s">
        <v>29</v>
      </c>
      <c r="AA22" s="419"/>
      <c r="AB22" s="419"/>
      <c r="AC22" s="420"/>
      <c r="AD22" s="419" t="s">
        <v>156</v>
      </c>
      <c r="AE22" s="419"/>
      <c r="AF22" s="419"/>
      <c r="AG22" s="463"/>
      <c r="AH22" s="468"/>
      <c r="AI22" s="469"/>
    </row>
    <row r="23" spans="1:35" ht="20.100000000000001" customHeight="1">
      <c r="A23" s="224"/>
      <c r="B23" s="475"/>
      <c r="C23" s="475"/>
      <c r="D23" s="475"/>
      <c r="E23" s="475"/>
      <c r="F23" s="475"/>
      <c r="G23" s="475"/>
      <c r="H23" s="475"/>
      <c r="I23" s="473"/>
      <c r="J23" s="421"/>
      <c r="K23" s="422"/>
      <c r="L23" s="475"/>
      <c r="M23" s="475"/>
      <c r="N23" s="473"/>
      <c r="O23" s="421"/>
      <c r="P23" s="421"/>
      <c r="Q23" s="424"/>
      <c r="R23" s="423"/>
      <c r="S23" s="421"/>
      <c r="T23" s="421"/>
      <c r="U23" s="424"/>
      <c r="V23" s="423"/>
      <c r="W23" s="421"/>
      <c r="X23" s="421"/>
      <c r="Y23" s="424"/>
      <c r="Z23" s="421"/>
      <c r="AA23" s="421"/>
      <c r="AB23" s="421"/>
      <c r="AC23" s="424"/>
      <c r="AD23" s="421" t="s">
        <v>157</v>
      </c>
      <c r="AE23" s="421"/>
      <c r="AF23" s="421"/>
      <c r="AG23" s="422"/>
      <c r="AH23" s="470"/>
      <c r="AI23" s="471"/>
    </row>
    <row r="24" spans="1:35" ht="20.100000000000001" customHeight="1">
      <c r="A24" s="229" t="s">
        <v>210</v>
      </c>
      <c r="B24" s="490">
        <f>SUM(E24:AC24)</f>
        <v>97</v>
      </c>
      <c r="C24" s="490"/>
      <c r="D24" s="490"/>
      <c r="E24" s="417">
        <v>1</v>
      </c>
      <c r="F24" s="417"/>
      <c r="G24" s="417" t="s">
        <v>30</v>
      </c>
      <c r="H24" s="417"/>
      <c r="I24" s="417">
        <v>5</v>
      </c>
      <c r="J24" s="417"/>
      <c r="K24" s="417"/>
      <c r="L24" s="417">
        <v>30</v>
      </c>
      <c r="M24" s="417"/>
      <c r="N24" s="417">
        <v>25</v>
      </c>
      <c r="O24" s="417"/>
      <c r="P24" s="417"/>
      <c r="Q24" s="417"/>
      <c r="R24" s="417">
        <v>14</v>
      </c>
      <c r="S24" s="417"/>
      <c r="T24" s="417"/>
      <c r="U24" s="417"/>
      <c r="V24" s="417">
        <v>20</v>
      </c>
      <c r="W24" s="417"/>
      <c r="X24" s="417"/>
      <c r="Y24" s="417"/>
      <c r="Z24" s="417">
        <v>2</v>
      </c>
      <c r="AA24" s="417"/>
      <c r="AB24" s="417"/>
      <c r="AC24" s="417"/>
      <c r="AD24" s="417">
        <v>1120</v>
      </c>
      <c r="AE24" s="417"/>
      <c r="AF24" s="417"/>
      <c r="AG24" s="417"/>
      <c r="AH24" s="417">
        <v>26</v>
      </c>
      <c r="AI24" s="442"/>
    </row>
    <row r="25" spans="1:35" ht="20.100000000000001" customHeight="1">
      <c r="A25" s="229" t="s">
        <v>222</v>
      </c>
      <c r="B25" s="491">
        <f>SUM(E25:AC25)</f>
        <v>96</v>
      </c>
      <c r="C25" s="491"/>
      <c r="D25" s="491"/>
      <c r="E25" s="417">
        <v>1</v>
      </c>
      <c r="F25" s="417"/>
      <c r="G25" s="417" t="s">
        <v>30</v>
      </c>
      <c r="H25" s="417"/>
      <c r="I25" s="417">
        <v>15</v>
      </c>
      <c r="J25" s="417"/>
      <c r="K25" s="417"/>
      <c r="L25" s="417">
        <v>30</v>
      </c>
      <c r="M25" s="417"/>
      <c r="N25" s="417">
        <v>11</v>
      </c>
      <c r="O25" s="417"/>
      <c r="P25" s="417"/>
      <c r="Q25" s="417"/>
      <c r="R25" s="417">
        <v>18</v>
      </c>
      <c r="S25" s="417"/>
      <c r="T25" s="417"/>
      <c r="U25" s="417"/>
      <c r="V25" s="417">
        <v>19</v>
      </c>
      <c r="W25" s="417"/>
      <c r="X25" s="417"/>
      <c r="Y25" s="417"/>
      <c r="Z25" s="417">
        <v>2</v>
      </c>
      <c r="AA25" s="417"/>
      <c r="AB25" s="417"/>
      <c r="AC25" s="417"/>
      <c r="AD25" s="417">
        <v>1148</v>
      </c>
      <c r="AE25" s="417"/>
      <c r="AF25" s="417"/>
      <c r="AG25" s="417"/>
      <c r="AH25" s="417">
        <v>30</v>
      </c>
      <c r="AI25" s="442"/>
    </row>
    <row r="26" spans="1:35" ht="20.100000000000001" customHeight="1">
      <c r="A26" s="229" t="s">
        <v>223</v>
      </c>
      <c r="B26" s="489">
        <f>SUM(E26:AC26)</f>
        <v>96</v>
      </c>
      <c r="C26" s="489"/>
      <c r="D26" s="489"/>
      <c r="E26" s="428">
        <v>1</v>
      </c>
      <c r="F26" s="428"/>
      <c r="G26" s="428" t="s">
        <v>329</v>
      </c>
      <c r="H26" s="428"/>
      <c r="I26" s="428">
        <v>23</v>
      </c>
      <c r="J26" s="428"/>
      <c r="K26" s="428"/>
      <c r="L26" s="428">
        <v>26</v>
      </c>
      <c r="M26" s="428"/>
      <c r="N26" s="428">
        <v>17</v>
      </c>
      <c r="O26" s="428"/>
      <c r="P26" s="428"/>
      <c r="Q26" s="428"/>
      <c r="R26" s="428">
        <v>8</v>
      </c>
      <c r="S26" s="428"/>
      <c r="T26" s="428"/>
      <c r="U26" s="428"/>
      <c r="V26" s="428">
        <v>19</v>
      </c>
      <c r="W26" s="428"/>
      <c r="X26" s="428"/>
      <c r="Y26" s="428"/>
      <c r="Z26" s="428">
        <v>2</v>
      </c>
      <c r="AA26" s="428"/>
      <c r="AB26" s="428"/>
      <c r="AC26" s="428"/>
      <c r="AD26" s="428">
        <v>1162</v>
      </c>
      <c r="AE26" s="428"/>
      <c r="AF26" s="428"/>
      <c r="AG26" s="428"/>
      <c r="AH26" s="428">
        <v>37</v>
      </c>
      <c r="AI26" s="441"/>
    </row>
    <row r="27" spans="1:35" ht="20.100000000000001" customHeight="1">
      <c r="A27" s="229" t="s">
        <v>344</v>
      </c>
      <c r="B27" s="489">
        <f>SUM(E27:AC27)</f>
        <v>97</v>
      </c>
      <c r="C27" s="489"/>
      <c r="D27" s="489"/>
      <c r="E27" s="428">
        <v>1</v>
      </c>
      <c r="F27" s="428"/>
      <c r="G27" s="428" t="s">
        <v>329</v>
      </c>
      <c r="H27" s="428"/>
      <c r="I27" s="428">
        <v>17</v>
      </c>
      <c r="J27" s="428"/>
      <c r="K27" s="428"/>
      <c r="L27" s="428">
        <v>27</v>
      </c>
      <c r="M27" s="428"/>
      <c r="N27" s="428">
        <v>20</v>
      </c>
      <c r="O27" s="428"/>
      <c r="P27" s="428"/>
      <c r="Q27" s="428"/>
      <c r="R27" s="428">
        <v>4</v>
      </c>
      <c r="S27" s="428"/>
      <c r="T27" s="428"/>
      <c r="U27" s="428"/>
      <c r="V27" s="428">
        <v>26</v>
      </c>
      <c r="W27" s="428"/>
      <c r="X27" s="428"/>
      <c r="Y27" s="428"/>
      <c r="Z27" s="428">
        <v>2</v>
      </c>
      <c r="AA27" s="428"/>
      <c r="AB27" s="428"/>
      <c r="AC27" s="428"/>
      <c r="AD27" s="428">
        <v>1115</v>
      </c>
      <c r="AE27" s="428"/>
      <c r="AF27" s="428"/>
      <c r="AG27" s="428"/>
      <c r="AH27" s="428">
        <v>37</v>
      </c>
      <c r="AI27" s="441"/>
    </row>
    <row r="28" spans="1:35" ht="20.100000000000001" customHeight="1" thickBot="1">
      <c r="A28" s="242" t="s">
        <v>345</v>
      </c>
      <c r="B28" s="488">
        <f>SUM(E28:AC28)</f>
        <v>96</v>
      </c>
      <c r="C28" s="488"/>
      <c r="D28" s="488"/>
      <c r="E28" s="427">
        <v>1</v>
      </c>
      <c r="F28" s="427"/>
      <c r="G28" s="426">
        <v>0</v>
      </c>
      <c r="H28" s="426"/>
      <c r="I28" s="427">
        <v>16</v>
      </c>
      <c r="J28" s="427"/>
      <c r="K28" s="427"/>
      <c r="L28" s="427">
        <v>31</v>
      </c>
      <c r="M28" s="427"/>
      <c r="N28" s="427">
        <v>15</v>
      </c>
      <c r="O28" s="427"/>
      <c r="P28" s="427"/>
      <c r="Q28" s="427"/>
      <c r="R28" s="427">
        <v>5</v>
      </c>
      <c r="S28" s="427"/>
      <c r="T28" s="427"/>
      <c r="U28" s="427"/>
      <c r="V28" s="427">
        <v>27</v>
      </c>
      <c r="W28" s="427"/>
      <c r="X28" s="427"/>
      <c r="Y28" s="427"/>
      <c r="Z28" s="427">
        <v>1</v>
      </c>
      <c r="AA28" s="427"/>
      <c r="AB28" s="427"/>
      <c r="AC28" s="427"/>
      <c r="AD28" s="427">
        <v>1185</v>
      </c>
      <c r="AE28" s="427"/>
      <c r="AF28" s="427"/>
      <c r="AG28" s="427"/>
      <c r="AH28" s="427">
        <v>43</v>
      </c>
      <c r="AI28" s="440"/>
    </row>
    <row r="29" spans="1:35" ht="15" customHeight="1">
      <c r="A29" s="231" t="s">
        <v>158</v>
      </c>
      <c r="B29" s="231"/>
      <c r="C29" s="231"/>
      <c r="D29" s="231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4" t="s">
        <v>146</v>
      </c>
    </row>
    <row r="30" spans="1:35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5" customHeight="1" thickBot="1">
      <c r="A31" s="12" t="s">
        <v>330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1" t="s">
        <v>159</v>
      </c>
    </row>
    <row r="32" spans="1:35" ht="15" customHeight="1">
      <c r="A32" s="220"/>
      <c r="B32" s="225" t="s">
        <v>224</v>
      </c>
      <c r="C32" s="476" t="s">
        <v>206</v>
      </c>
      <c r="D32" s="476" t="s">
        <v>188</v>
      </c>
      <c r="E32" s="476" t="s">
        <v>189</v>
      </c>
      <c r="F32" s="476" t="s">
        <v>190</v>
      </c>
      <c r="G32" s="476" t="s">
        <v>191</v>
      </c>
      <c r="H32" s="434" t="s">
        <v>192</v>
      </c>
      <c r="I32" s="435"/>
      <c r="J32" s="434" t="s">
        <v>193</v>
      </c>
      <c r="K32" s="435"/>
      <c r="L32" s="476" t="s">
        <v>194</v>
      </c>
      <c r="M32" s="434" t="s">
        <v>195</v>
      </c>
      <c r="N32" s="456"/>
      <c r="O32" s="434" t="s">
        <v>196</v>
      </c>
      <c r="P32" s="435"/>
      <c r="Q32" s="434" t="s">
        <v>197</v>
      </c>
      <c r="R32" s="435"/>
      <c r="S32" s="434" t="s">
        <v>198</v>
      </c>
      <c r="T32" s="435"/>
      <c r="U32" s="434" t="s">
        <v>199</v>
      </c>
      <c r="V32" s="456"/>
      <c r="W32" s="435"/>
      <c r="X32" s="434" t="s">
        <v>200</v>
      </c>
      <c r="Y32" s="435"/>
      <c r="Z32" s="434" t="s">
        <v>201</v>
      </c>
      <c r="AA32" s="435"/>
      <c r="AB32" s="434" t="s">
        <v>202</v>
      </c>
      <c r="AC32" s="435"/>
      <c r="AD32" s="434" t="s">
        <v>203</v>
      </c>
      <c r="AE32" s="454"/>
      <c r="AF32" s="432"/>
      <c r="AG32" s="432"/>
      <c r="AH32" s="432"/>
      <c r="AI32" s="452"/>
    </row>
    <row r="33" spans="1:35" ht="15" customHeight="1">
      <c r="A33" s="222"/>
      <c r="B33" s="235"/>
      <c r="C33" s="477"/>
      <c r="D33" s="477"/>
      <c r="E33" s="477"/>
      <c r="F33" s="477"/>
      <c r="G33" s="477"/>
      <c r="H33" s="436"/>
      <c r="I33" s="437"/>
      <c r="J33" s="436"/>
      <c r="K33" s="437"/>
      <c r="L33" s="477"/>
      <c r="M33" s="436"/>
      <c r="N33" s="447"/>
      <c r="O33" s="436"/>
      <c r="P33" s="437"/>
      <c r="Q33" s="436"/>
      <c r="R33" s="437"/>
      <c r="S33" s="436"/>
      <c r="T33" s="437"/>
      <c r="U33" s="436"/>
      <c r="V33" s="447"/>
      <c r="W33" s="437"/>
      <c r="X33" s="436"/>
      <c r="Y33" s="437"/>
      <c r="Z33" s="436"/>
      <c r="AA33" s="437"/>
      <c r="AB33" s="436"/>
      <c r="AC33" s="437"/>
      <c r="AD33" s="436"/>
      <c r="AE33" s="448"/>
      <c r="AF33" s="419" t="s">
        <v>160</v>
      </c>
      <c r="AG33" s="419"/>
      <c r="AH33" s="419"/>
      <c r="AI33" s="425"/>
    </row>
    <row r="34" spans="1:35" ht="15" customHeight="1">
      <c r="A34" s="222"/>
      <c r="B34" s="235"/>
      <c r="C34" s="477"/>
      <c r="D34" s="477"/>
      <c r="E34" s="477"/>
      <c r="F34" s="477"/>
      <c r="G34" s="477"/>
      <c r="H34" s="436"/>
      <c r="I34" s="437"/>
      <c r="J34" s="436"/>
      <c r="K34" s="437"/>
      <c r="L34" s="477"/>
      <c r="M34" s="436"/>
      <c r="N34" s="447"/>
      <c r="O34" s="436"/>
      <c r="P34" s="437"/>
      <c r="Q34" s="436"/>
      <c r="R34" s="437"/>
      <c r="S34" s="436"/>
      <c r="T34" s="437"/>
      <c r="U34" s="436"/>
      <c r="V34" s="447"/>
      <c r="W34" s="437"/>
      <c r="X34" s="436"/>
      <c r="Y34" s="437"/>
      <c r="Z34" s="436"/>
      <c r="AA34" s="437"/>
      <c r="AB34" s="436"/>
      <c r="AC34" s="437"/>
      <c r="AD34" s="436"/>
      <c r="AE34" s="448"/>
      <c r="AF34" s="419"/>
      <c r="AG34" s="419"/>
      <c r="AH34" s="419"/>
      <c r="AI34" s="425"/>
    </row>
    <row r="35" spans="1:35" ht="15" customHeight="1">
      <c r="A35" s="228" t="s">
        <v>98</v>
      </c>
      <c r="B35" s="235"/>
      <c r="C35" s="477"/>
      <c r="D35" s="477"/>
      <c r="E35" s="477"/>
      <c r="F35" s="477"/>
      <c r="G35" s="477"/>
      <c r="H35" s="436"/>
      <c r="I35" s="437"/>
      <c r="J35" s="436"/>
      <c r="K35" s="437"/>
      <c r="L35" s="477"/>
      <c r="M35" s="436"/>
      <c r="N35" s="447"/>
      <c r="O35" s="436"/>
      <c r="P35" s="437"/>
      <c r="Q35" s="436"/>
      <c r="R35" s="437"/>
      <c r="S35" s="436"/>
      <c r="T35" s="437"/>
      <c r="U35" s="436"/>
      <c r="V35" s="447"/>
      <c r="W35" s="437"/>
      <c r="X35" s="436"/>
      <c r="Y35" s="437"/>
      <c r="Z35" s="436"/>
      <c r="AA35" s="437"/>
      <c r="AB35" s="436"/>
      <c r="AC35" s="437"/>
      <c r="AD35" s="436"/>
      <c r="AE35" s="448"/>
      <c r="AF35" s="443" t="s">
        <v>204</v>
      </c>
      <c r="AG35" s="444"/>
      <c r="AH35" s="445"/>
      <c r="AI35" s="485" t="s">
        <v>205</v>
      </c>
    </row>
    <row r="36" spans="1:35" ht="15" customHeight="1">
      <c r="A36" s="222"/>
      <c r="B36" s="235"/>
      <c r="C36" s="477"/>
      <c r="D36" s="477"/>
      <c r="E36" s="477"/>
      <c r="F36" s="477"/>
      <c r="G36" s="477"/>
      <c r="H36" s="436"/>
      <c r="I36" s="437"/>
      <c r="J36" s="436"/>
      <c r="K36" s="437"/>
      <c r="L36" s="477"/>
      <c r="M36" s="436"/>
      <c r="N36" s="447"/>
      <c r="O36" s="436"/>
      <c r="P36" s="437"/>
      <c r="Q36" s="436"/>
      <c r="R36" s="437"/>
      <c r="S36" s="436"/>
      <c r="T36" s="437"/>
      <c r="U36" s="436"/>
      <c r="V36" s="447"/>
      <c r="W36" s="437"/>
      <c r="X36" s="436"/>
      <c r="Y36" s="437"/>
      <c r="Z36" s="436"/>
      <c r="AA36" s="437"/>
      <c r="AB36" s="436"/>
      <c r="AC36" s="437"/>
      <c r="AD36" s="436"/>
      <c r="AE36" s="448"/>
      <c r="AF36" s="446"/>
      <c r="AG36" s="447"/>
      <c r="AH36" s="448"/>
      <c r="AI36" s="486"/>
    </row>
    <row r="37" spans="1:35" ht="15" customHeight="1">
      <c r="A37" s="222"/>
      <c r="B37" s="235"/>
      <c r="C37" s="477"/>
      <c r="D37" s="477"/>
      <c r="E37" s="477"/>
      <c r="F37" s="477"/>
      <c r="G37" s="477"/>
      <c r="H37" s="436"/>
      <c r="I37" s="437"/>
      <c r="J37" s="436"/>
      <c r="K37" s="437"/>
      <c r="L37" s="477"/>
      <c r="M37" s="436"/>
      <c r="N37" s="447"/>
      <c r="O37" s="436"/>
      <c r="P37" s="437"/>
      <c r="Q37" s="436"/>
      <c r="R37" s="437"/>
      <c r="S37" s="436"/>
      <c r="T37" s="437"/>
      <c r="U37" s="436"/>
      <c r="V37" s="447"/>
      <c r="W37" s="437"/>
      <c r="X37" s="436"/>
      <c r="Y37" s="437"/>
      <c r="Z37" s="436"/>
      <c r="AA37" s="437"/>
      <c r="AB37" s="436"/>
      <c r="AC37" s="437"/>
      <c r="AD37" s="436"/>
      <c r="AE37" s="448"/>
      <c r="AF37" s="446"/>
      <c r="AG37" s="447"/>
      <c r="AH37" s="448"/>
      <c r="AI37" s="486"/>
    </row>
    <row r="38" spans="1:35" ht="15" customHeight="1">
      <c r="A38" s="224"/>
      <c r="B38" s="236" t="s">
        <v>225</v>
      </c>
      <c r="C38" s="478"/>
      <c r="D38" s="478"/>
      <c r="E38" s="478"/>
      <c r="F38" s="478"/>
      <c r="G38" s="478"/>
      <c r="H38" s="438"/>
      <c r="I38" s="439"/>
      <c r="J38" s="438"/>
      <c r="K38" s="439"/>
      <c r="L38" s="478"/>
      <c r="M38" s="438"/>
      <c r="N38" s="457"/>
      <c r="O38" s="438"/>
      <c r="P38" s="439"/>
      <c r="Q38" s="438"/>
      <c r="R38" s="439"/>
      <c r="S38" s="438"/>
      <c r="T38" s="439"/>
      <c r="U38" s="438"/>
      <c r="V38" s="457"/>
      <c r="W38" s="439"/>
      <c r="X38" s="438"/>
      <c r="Y38" s="439"/>
      <c r="Z38" s="438"/>
      <c r="AA38" s="439"/>
      <c r="AB38" s="438"/>
      <c r="AC38" s="439"/>
      <c r="AD38" s="438"/>
      <c r="AE38" s="455"/>
      <c r="AF38" s="449"/>
      <c r="AG38" s="450"/>
      <c r="AH38" s="451"/>
      <c r="AI38" s="487"/>
    </row>
    <row r="39" spans="1:35" ht="20.100000000000001" customHeight="1">
      <c r="A39" s="237" t="s">
        <v>331</v>
      </c>
      <c r="B39" s="200">
        <f>SUM(C39:AE39)</f>
        <v>29</v>
      </c>
      <c r="C39" s="196">
        <v>1</v>
      </c>
      <c r="D39" s="196">
        <v>1</v>
      </c>
      <c r="E39" s="196">
        <v>2</v>
      </c>
      <c r="F39" s="196">
        <v>1</v>
      </c>
      <c r="G39" s="196">
        <v>1</v>
      </c>
      <c r="H39" s="417">
        <v>6</v>
      </c>
      <c r="I39" s="417"/>
      <c r="J39" s="417">
        <v>1</v>
      </c>
      <c r="K39" s="417"/>
      <c r="L39" s="196" t="s">
        <v>30</v>
      </c>
      <c r="M39" s="417">
        <v>1</v>
      </c>
      <c r="N39" s="417"/>
      <c r="O39" s="417">
        <v>3</v>
      </c>
      <c r="P39" s="417"/>
      <c r="Q39" s="417">
        <v>2</v>
      </c>
      <c r="R39" s="417"/>
      <c r="S39" s="417">
        <v>2</v>
      </c>
      <c r="T39" s="417"/>
      <c r="U39" s="417" t="s">
        <v>332</v>
      </c>
      <c r="V39" s="417"/>
      <c r="W39" s="417"/>
      <c r="X39" s="417">
        <v>4</v>
      </c>
      <c r="Y39" s="417"/>
      <c r="Z39" s="417">
        <v>2</v>
      </c>
      <c r="AA39" s="417"/>
      <c r="AB39" s="417">
        <v>1</v>
      </c>
      <c r="AC39" s="417"/>
      <c r="AD39" s="417">
        <v>1</v>
      </c>
      <c r="AE39" s="417"/>
      <c r="AF39" s="416">
        <v>588</v>
      </c>
      <c r="AG39" s="416"/>
      <c r="AH39" s="416"/>
      <c r="AI39" s="161">
        <v>21</v>
      </c>
    </row>
    <row r="40" spans="1:35" ht="20.100000000000001" customHeight="1">
      <c r="A40" s="237" t="s">
        <v>333</v>
      </c>
      <c r="B40" s="200">
        <f>SUM(C40:AE40)</f>
        <v>29</v>
      </c>
      <c r="C40" s="196">
        <v>1</v>
      </c>
      <c r="D40" s="196">
        <v>1</v>
      </c>
      <c r="E40" s="196">
        <v>2</v>
      </c>
      <c r="F40" s="196">
        <v>1</v>
      </c>
      <c r="G40" s="196">
        <v>1</v>
      </c>
      <c r="H40" s="417">
        <v>6</v>
      </c>
      <c r="I40" s="417"/>
      <c r="J40" s="417">
        <v>1</v>
      </c>
      <c r="K40" s="417"/>
      <c r="L40" s="196" t="s">
        <v>30</v>
      </c>
      <c r="M40" s="417">
        <v>1</v>
      </c>
      <c r="N40" s="417"/>
      <c r="O40" s="417">
        <v>3</v>
      </c>
      <c r="P40" s="417"/>
      <c r="Q40" s="417">
        <v>2</v>
      </c>
      <c r="R40" s="417"/>
      <c r="S40" s="417">
        <v>2</v>
      </c>
      <c r="T40" s="417"/>
      <c r="U40" s="417" t="s">
        <v>332</v>
      </c>
      <c r="V40" s="417"/>
      <c r="W40" s="417"/>
      <c r="X40" s="417">
        <v>4</v>
      </c>
      <c r="Y40" s="417"/>
      <c r="Z40" s="417">
        <v>2</v>
      </c>
      <c r="AA40" s="417"/>
      <c r="AB40" s="417">
        <v>1</v>
      </c>
      <c r="AC40" s="417"/>
      <c r="AD40" s="417">
        <v>1</v>
      </c>
      <c r="AE40" s="417"/>
      <c r="AF40" s="416">
        <v>599</v>
      </c>
      <c r="AG40" s="416"/>
      <c r="AH40" s="416"/>
      <c r="AI40" s="161">
        <v>21</v>
      </c>
    </row>
    <row r="41" spans="1:35" ht="20.100000000000001" customHeight="1">
      <c r="A41" s="237" t="s">
        <v>334</v>
      </c>
      <c r="B41" s="201">
        <f>SUM(C41:AE41)</f>
        <v>28</v>
      </c>
      <c r="C41" s="196">
        <v>1</v>
      </c>
      <c r="D41" s="196">
        <v>1</v>
      </c>
      <c r="E41" s="196">
        <v>2</v>
      </c>
      <c r="F41" s="196">
        <v>1</v>
      </c>
      <c r="G41" s="196">
        <v>1</v>
      </c>
      <c r="H41" s="417">
        <v>5</v>
      </c>
      <c r="I41" s="417"/>
      <c r="J41" s="417">
        <v>1</v>
      </c>
      <c r="K41" s="417"/>
      <c r="L41" s="196" t="s">
        <v>332</v>
      </c>
      <c r="M41" s="417">
        <v>1</v>
      </c>
      <c r="N41" s="417"/>
      <c r="O41" s="417">
        <v>3</v>
      </c>
      <c r="P41" s="417"/>
      <c r="Q41" s="417">
        <v>2</v>
      </c>
      <c r="R41" s="417"/>
      <c r="S41" s="417">
        <v>2</v>
      </c>
      <c r="T41" s="417"/>
      <c r="U41" s="417" t="s">
        <v>332</v>
      </c>
      <c r="V41" s="417"/>
      <c r="W41" s="417"/>
      <c r="X41" s="417">
        <v>4</v>
      </c>
      <c r="Y41" s="417"/>
      <c r="Z41" s="417">
        <v>2</v>
      </c>
      <c r="AA41" s="417"/>
      <c r="AB41" s="417">
        <v>1</v>
      </c>
      <c r="AC41" s="417"/>
      <c r="AD41" s="417">
        <v>1</v>
      </c>
      <c r="AE41" s="417"/>
      <c r="AF41" s="416">
        <v>599</v>
      </c>
      <c r="AG41" s="416"/>
      <c r="AH41" s="416"/>
      <c r="AI41" s="161">
        <v>21</v>
      </c>
    </row>
    <row r="42" spans="1:35" ht="20.100000000000001" customHeight="1">
      <c r="A42" s="237" t="s">
        <v>335</v>
      </c>
      <c r="B42" s="199">
        <f>SUM(C42:AE42)</f>
        <v>28</v>
      </c>
      <c r="C42" s="197">
        <v>1</v>
      </c>
      <c r="D42" s="197">
        <v>1</v>
      </c>
      <c r="E42" s="197">
        <v>2</v>
      </c>
      <c r="F42" s="197">
        <v>1</v>
      </c>
      <c r="G42" s="197">
        <v>1</v>
      </c>
      <c r="H42" s="428">
        <v>5</v>
      </c>
      <c r="I42" s="428"/>
      <c r="J42" s="428">
        <v>1</v>
      </c>
      <c r="K42" s="428"/>
      <c r="L42" s="197" t="s">
        <v>332</v>
      </c>
      <c r="M42" s="428">
        <v>1</v>
      </c>
      <c r="N42" s="428"/>
      <c r="O42" s="428">
        <v>3</v>
      </c>
      <c r="P42" s="428"/>
      <c r="Q42" s="428">
        <v>2</v>
      </c>
      <c r="R42" s="428"/>
      <c r="S42" s="428">
        <v>2</v>
      </c>
      <c r="T42" s="428"/>
      <c r="U42" s="429" t="s">
        <v>332</v>
      </c>
      <c r="V42" s="429"/>
      <c r="W42" s="429"/>
      <c r="X42" s="428">
        <v>4</v>
      </c>
      <c r="Y42" s="428"/>
      <c r="Z42" s="428">
        <v>2</v>
      </c>
      <c r="AA42" s="428"/>
      <c r="AB42" s="428">
        <v>1</v>
      </c>
      <c r="AC42" s="428"/>
      <c r="AD42" s="428">
        <v>1</v>
      </c>
      <c r="AE42" s="428"/>
      <c r="AF42" s="415">
        <v>662</v>
      </c>
      <c r="AG42" s="415"/>
      <c r="AH42" s="415"/>
      <c r="AI42" s="161">
        <v>23</v>
      </c>
    </row>
    <row r="43" spans="1:35" ht="20.100000000000001" customHeight="1" thickBot="1">
      <c r="A43" s="230" t="s">
        <v>336</v>
      </c>
      <c r="B43" s="198">
        <f>SUM(C43:AE43)</f>
        <v>28</v>
      </c>
      <c r="C43" s="238">
        <v>1</v>
      </c>
      <c r="D43" s="238">
        <v>1</v>
      </c>
      <c r="E43" s="238">
        <v>2</v>
      </c>
      <c r="F43" s="238">
        <v>1</v>
      </c>
      <c r="G43" s="238">
        <v>1</v>
      </c>
      <c r="H43" s="427">
        <v>5</v>
      </c>
      <c r="I43" s="427"/>
      <c r="J43" s="427">
        <v>1</v>
      </c>
      <c r="K43" s="427"/>
      <c r="L43" s="239">
        <v>0</v>
      </c>
      <c r="M43" s="427">
        <v>1</v>
      </c>
      <c r="N43" s="427"/>
      <c r="O43" s="427">
        <v>3</v>
      </c>
      <c r="P43" s="427"/>
      <c r="Q43" s="427">
        <v>2</v>
      </c>
      <c r="R43" s="427"/>
      <c r="S43" s="427">
        <v>2</v>
      </c>
      <c r="T43" s="427"/>
      <c r="U43" s="426">
        <v>0</v>
      </c>
      <c r="V43" s="426"/>
      <c r="W43" s="426"/>
      <c r="X43" s="427">
        <v>4</v>
      </c>
      <c r="Y43" s="427"/>
      <c r="Z43" s="427">
        <v>2</v>
      </c>
      <c r="AA43" s="427"/>
      <c r="AB43" s="427">
        <v>1</v>
      </c>
      <c r="AC43" s="427"/>
      <c r="AD43" s="427">
        <v>1</v>
      </c>
      <c r="AE43" s="427"/>
      <c r="AF43" s="414">
        <v>626</v>
      </c>
      <c r="AG43" s="414"/>
      <c r="AH43" s="414"/>
      <c r="AI43" s="240">
        <v>22</v>
      </c>
    </row>
    <row r="44" spans="1:35" ht="1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AC44" s="12"/>
      <c r="AD44" s="12"/>
      <c r="AE44" s="12"/>
      <c r="AF44" s="12"/>
      <c r="AG44" s="12"/>
      <c r="AH44" s="12"/>
      <c r="AI44" s="11" t="s">
        <v>146</v>
      </c>
    </row>
    <row r="45" spans="1:35" ht="17.45" customHeight="1">
      <c r="A45" s="12"/>
      <c r="B45" s="12"/>
      <c r="C45" s="12"/>
      <c r="D45" s="5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7.45" customHeight="1">
      <c r="D46" s="70"/>
    </row>
  </sheetData>
  <sheetProtection selectLockedCells="1" selectUnlockedCells="1"/>
  <mergeCells count="292"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S39:T39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L32:L38"/>
    <mergeCell ref="M32:N38"/>
    <mergeCell ref="AI3:AI6"/>
    <mergeCell ref="AI16:AI17"/>
    <mergeCell ref="AI14:AI15"/>
    <mergeCell ref="AI12:AI13"/>
    <mergeCell ref="AI10:AI11"/>
    <mergeCell ref="AI8:AI9"/>
    <mergeCell ref="AD8:AE9"/>
    <mergeCell ref="Z24:AC24"/>
    <mergeCell ref="AD12:AE13"/>
    <mergeCell ref="AD22:AG22"/>
    <mergeCell ref="AD21:AG21"/>
    <mergeCell ref="AD16:AE17"/>
    <mergeCell ref="AD14:AE15"/>
    <mergeCell ref="AF12:AH13"/>
    <mergeCell ref="AD10:AE11"/>
    <mergeCell ref="Y12:Z13"/>
    <mergeCell ref="AA7:AC7"/>
    <mergeCell ref="Y7:Z7"/>
    <mergeCell ref="Y8:Z9"/>
    <mergeCell ref="AH21:AI23"/>
    <mergeCell ref="AH24:AI24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D32:AE38"/>
    <mergeCell ref="U32:W38"/>
    <mergeCell ref="R26:U26"/>
    <mergeCell ref="R24:U24"/>
    <mergeCell ref="V24:Y24"/>
    <mergeCell ref="Z26:AC26"/>
    <mergeCell ref="Z25:AC25"/>
    <mergeCell ref="Z27:AC27"/>
    <mergeCell ref="U8:X9"/>
    <mergeCell ref="U7:X7"/>
    <mergeCell ref="U12:X13"/>
    <mergeCell ref="V28:Y28"/>
    <mergeCell ref="R28:U28"/>
    <mergeCell ref="AB43:AC43"/>
    <mergeCell ref="AB42:AC42"/>
    <mergeCell ref="AB41:AC41"/>
    <mergeCell ref="Z41:AA41"/>
    <mergeCell ref="AB40:AC40"/>
    <mergeCell ref="S40:T40"/>
    <mergeCell ref="U42:W42"/>
    <mergeCell ref="AF7:AH7"/>
    <mergeCell ref="V21:Y21"/>
    <mergeCell ref="Z23:AC23"/>
    <mergeCell ref="Z22:AC22"/>
    <mergeCell ref="Z21:AC21"/>
    <mergeCell ref="X40:Y40"/>
    <mergeCell ref="X32:Y38"/>
    <mergeCell ref="AH28:AI28"/>
    <mergeCell ref="AH27:AI27"/>
    <mergeCell ref="AH26:AI26"/>
    <mergeCell ref="AH25:AI25"/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V22:Y22"/>
    <mergeCell ref="AD25:AG25"/>
    <mergeCell ref="AD24:AG24"/>
    <mergeCell ref="AD23:AG23"/>
    <mergeCell ref="V23:Y23"/>
    <mergeCell ref="AF40:AH40"/>
    <mergeCell ref="AF34:AI34"/>
    <mergeCell ref="Z40:AA40"/>
    <mergeCell ref="U43:W43"/>
    <mergeCell ref="X43:Y43"/>
    <mergeCell ref="AD43:AE43"/>
    <mergeCell ref="AD42:AE42"/>
    <mergeCell ref="AD41:AE41"/>
    <mergeCell ref="Z43:AA43"/>
    <mergeCell ref="Z39:AA39"/>
    <mergeCell ref="U39:W39"/>
    <mergeCell ref="AD39:AE39"/>
    <mergeCell ref="AB39:AC39"/>
    <mergeCell ref="X39:Y39"/>
    <mergeCell ref="Z42:AA42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117"/>
  <sheetViews>
    <sheetView view="pageBreakPreview" zoomScaleNormal="100" workbookViewId="0">
      <selection activeCell="A60" sqref="A60"/>
    </sheetView>
  </sheetViews>
  <sheetFormatPr defaultRowHeight="12" customHeight="1"/>
  <cols>
    <col min="1" max="6" width="16.5703125" style="8" customWidth="1"/>
    <col min="7" max="7" width="9.140625" style="8"/>
    <col min="8" max="8" width="8.28515625" style="8" customWidth="1"/>
    <col min="9" max="9" width="11.85546875" style="8" customWidth="1"/>
    <col min="10" max="12" width="9.85546875" style="8" customWidth="1"/>
    <col min="13" max="14" width="9.28515625" style="8" customWidth="1"/>
    <col min="15" max="15" width="9.7109375" style="8" customWidth="1"/>
    <col min="16" max="16" width="9.28515625" style="8" customWidth="1"/>
    <col min="17" max="17" width="9.7109375" style="8" customWidth="1"/>
    <col min="18" max="18" width="9.28515625" style="8" customWidth="1"/>
    <col min="19" max="16384" width="9.140625" style="8"/>
  </cols>
  <sheetData>
    <row r="1" spans="1:13" ht="20.100000000000001" customHeight="1">
      <c r="A1" s="518" t="s">
        <v>161</v>
      </c>
      <c r="B1" s="518"/>
      <c r="C1" s="518"/>
      <c r="D1" s="518"/>
      <c r="E1" s="518"/>
      <c r="F1" s="518"/>
      <c r="G1" s="14"/>
      <c r="H1" s="14"/>
      <c r="I1" s="14"/>
      <c r="J1" s="14"/>
      <c r="K1" s="14"/>
      <c r="L1" s="14"/>
      <c r="M1" s="14"/>
    </row>
    <row r="3" spans="1:13" ht="12" customHeight="1">
      <c r="M3" s="1" t="s">
        <v>1</v>
      </c>
    </row>
    <row r="4" spans="1:13" ht="12" customHeight="1">
      <c r="A4" s="15"/>
      <c r="H4" s="16" t="s">
        <v>162</v>
      </c>
    </row>
    <row r="5" spans="1:13" ht="12" customHeight="1">
      <c r="A5" s="163"/>
      <c r="B5" s="15" t="s">
        <v>233</v>
      </c>
      <c r="C5" s="163"/>
      <c r="D5" s="163"/>
      <c r="E5" s="15" t="s">
        <v>207</v>
      </c>
      <c r="F5" s="163"/>
      <c r="H5" s="17"/>
      <c r="I5" s="17" t="s">
        <v>3</v>
      </c>
      <c r="J5" s="17" t="s">
        <v>163</v>
      </c>
      <c r="K5" s="17" t="s">
        <v>164</v>
      </c>
      <c r="L5" s="17" t="s">
        <v>165</v>
      </c>
    </row>
    <row r="6" spans="1:13" ht="12" customHeight="1">
      <c r="A6" s="163"/>
      <c r="D6" s="163"/>
      <c r="E6" s="15" t="s">
        <v>234</v>
      </c>
      <c r="F6" s="163"/>
      <c r="H6" s="77" t="str">
        <f>‐126‐!A5</f>
        <v>平成19年度</v>
      </c>
      <c r="I6" s="79">
        <f>+‐126‐!C5</f>
        <v>652</v>
      </c>
      <c r="J6" s="79">
        <f>+‐126‐!E5</f>
        <v>2</v>
      </c>
      <c r="K6" s="79">
        <f>+‐126‐!G5</f>
        <v>64</v>
      </c>
      <c r="L6" s="79">
        <f>‐126‐!I5</f>
        <v>693</v>
      </c>
    </row>
    <row r="7" spans="1:13" ht="12" customHeight="1">
      <c r="A7" s="13"/>
      <c r="H7" s="164">
        <v>20</v>
      </c>
      <c r="I7" s="79">
        <f>+‐126‐!C7</f>
        <v>598</v>
      </c>
      <c r="J7" s="79">
        <f>+‐126‐!E7</f>
        <v>0</v>
      </c>
      <c r="K7" s="79">
        <f>+‐126‐!G7</f>
        <v>45</v>
      </c>
      <c r="L7" s="79">
        <f>‐126‐!I7</f>
        <v>628</v>
      </c>
    </row>
    <row r="8" spans="1:13" ht="12" customHeight="1">
      <c r="A8" s="13"/>
      <c r="H8" s="164">
        <v>21</v>
      </c>
      <c r="I8" s="79">
        <f>+‐126‐!C9</f>
        <v>620</v>
      </c>
      <c r="J8" s="79">
        <f>+‐126‐!E9</f>
        <v>4</v>
      </c>
      <c r="K8" s="79">
        <f>+‐126‐!G9</f>
        <v>73</v>
      </c>
      <c r="L8" s="79">
        <f>‐126‐!I9</f>
        <v>543</v>
      </c>
    </row>
    <row r="9" spans="1:13" ht="12" customHeight="1">
      <c r="A9" s="13"/>
      <c r="H9" s="164">
        <v>22</v>
      </c>
      <c r="I9" s="79">
        <f>+‐126‐!C11</f>
        <v>679</v>
      </c>
      <c r="J9" s="80">
        <f>+‐126‐!E11</f>
        <v>3</v>
      </c>
      <c r="K9" s="79">
        <f>+‐126‐!G11</f>
        <v>76</v>
      </c>
      <c r="L9" s="80">
        <f>‐126‐!I11</f>
        <v>632</v>
      </c>
    </row>
    <row r="10" spans="1:13" ht="12" customHeight="1">
      <c r="A10" s="13"/>
      <c r="H10" s="164">
        <v>23</v>
      </c>
      <c r="I10" s="79">
        <f>+‐126‐!C13</f>
        <v>671</v>
      </c>
      <c r="J10" s="79">
        <f>+‐126‐!E13</f>
        <v>3</v>
      </c>
      <c r="K10" s="79">
        <f>+‐126‐!G13</f>
        <v>86</v>
      </c>
      <c r="L10" s="79">
        <f>‐126‐!I13</f>
        <v>675</v>
      </c>
    </row>
    <row r="11" spans="1:13" ht="12" customHeight="1">
      <c r="A11" s="13"/>
      <c r="H11" s="78">
        <v>24</v>
      </c>
      <c r="I11" s="79">
        <f>+‐126‐!C15</f>
        <v>674</v>
      </c>
      <c r="J11" s="79">
        <f>+‐126‐!E15</f>
        <v>4</v>
      </c>
      <c r="K11" s="79">
        <f>+‐126‐!G15</f>
        <v>73</v>
      </c>
      <c r="L11" s="79">
        <f>‐126‐!I15</f>
        <v>714</v>
      </c>
    </row>
    <row r="12" spans="1:13" ht="12" customHeight="1">
      <c r="A12" s="13"/>
      <c r="H12" s="16" t="s">
        <v>166</v>
      </c>
    </row>
    <row r="13" spans="1:13" ht="12" customHeight="1">
      <c r="A13" s="13"/>
      <c r="H13" s="17"/>
      <c r="I13" s="17" t="s">
        <v>167</v>
      </c>
      <c r="J13" s="17" t="s">
        <v>168</v>
      </c>
      <c r="K13" s="17"/>
    </row>
    <row r="14" spans="1:13" ht="12" customHeight="1">
      <c r="A14" s="13"/>
      <c r="H14" s="84">
        <v>20</v>
      </c>
      <c r="I14" s="17">
        <f>‐126‐!C7</f>
        <v>598</v>
      </c>
      <c r="J14" s="18">
        <f>+‐126‐!B7-‐126‐!C7</f>
        <v>225</v>
      </c>
      <c r="K14" s="162">
        <f>I14+J14</f>
        <v>823</v>
      </c>
    </row>
    <row r="15" spans="1:13" ht="12" customHeight="1">
      <c r="A15" s="19"/>
      <c r="H15" s="164">
        <v>21</v>
      </c>
      <c r="I15" s="17">
        <f>‐126‐!C9</f>
        <v>620</v>
      </c>
      <c r="J15" s="18">
        <f>+‐126‐!B9-‐126‐!C9</f>
        <v>214</v>
      </c>
      <c r="K15" s="162">
        <f>SUM(I15:J15)</f>
        <v>834</v>
      </c>
    </row>
    <row r="16" spans="1:13" ht="12" customHeight="1">
      <c r="A16" s="163"/>
      <c r="H16" s="164">
        <v>22</v>
      </c>
      <c r="I16" s="17">
        <f>‐126‐!C11</f>
        <v>679</v>
      </c>
      <c r="J16" s="18">
        <f>+‐126‐!B11-‐126‐!C11</f>
        <v>180</v>
      </c>
      <c r="K16" s="162">
        <f>SUM(I16:J16)</f>
        <v>859</v>
      </c>
    </row>
    <row r="17" spans="1:13" ht="12" customHeight="1">
      <c r="A17" s="163"/>
      <c r="H17" s="164">
        <v>23</v>
      </c>
      <c r="I17" s="17">
        <f>‐126‐!C13</f>
        <v>671</v>
      </c>
      <c r="J17" s="18">
        <f>+‐126‐!B13-‐126‐!C13</f>
        <v>186</v>
      </c>
      <c r="K17" s="162">
        <f>SUM(I17:J17)</f>
        <v>857</v>
      </c>
    </row>
    <row r="18" spans="1:13" ht="12" customHeight="1">
      <c r="A18" s="163"/>
      <c r="H18" s="78">
        <v>24</v>
      </c>
      <c r="I18" s="17">
        <f>‐126‐!C15</f>
        <v>674</v>
      </c>
      <c r="J18" s="18">
        <f>+‐126‐!B15-‐126‐!C15</f>
        <v>176</v>
      </c>
      <c r="K18" s="162">
        <f>SUM(I18:J18)</f>
        <v>850</v>
      </c>
    </row>
    <row r="19" spans="1:13" ht="12" customHeight="1">
      <c r="A19" s="163"/>
    </row>
    <row r="20" spans="1:13" ht="12" customHeight="1">
      <c r="A20" s="163"/>
      <c r="M20" s="1" t="s">
        <v>9</v>
      </c>
    </row>
    <row r="21" spans="1:13" ht="12" customHeight="1">
      <c r="A21" s="163"/>
    </row>
    <row r="22" spans="1:13" ht="12" customHeight="1">
      <c r="A22" s="163"/>
    </row>
    <row r="23" spans="1:13" ht="12" customHeight="1">
      <c r="A23" s="163"/>
    </row>
    <row r="24" spans="1:13" ht="12" customHeight="1">
      <c r="A24" s="163"/>
    </row>
    <row r="25" spans="1:13" ht="12" customHeight="1">
      <c r="A25" s="163"/>
    </row>
    <row r="26" spans="1:13" ht="12" customHeight="1">
      <c r="A26" s="163"/>
    </row>
    <row r="27" spans="1:13" ht="12" customHeight="1">
      <c r="A27" s="163"/>
    </row>
    <row r="28" spans="1:13" ht="12" customHeight="1">
      <c r="A28" s="163"/>
    </row>
    <row r="29" spans="1:13" ht="12" customHeight="1">
      <c r="A29" s="163"/>
    </row>
    <row r="30" spans="1:13" ht="12" customHeight="1">
      <c r="A30" s="163"/>
    </row>
    <row r="31" spans="1:13" ht="12" customHeight="1">
      <c r="A31" s="163"/>
    </row>
    <row r="32" spans="1:13" ht="12" customHeight="1">
      <c r="A32" s="163"/>
    </row>
    <row r="33" spans="1:25" ht="12" customHeight="1">
      <c r="A33" s="163"/>
      <c r="P33" s="20"/>
      <c r="Q33" s="6"/>
      <c r="R33" s="6"/>
      <c r="S33" s="6"/>
      <c r="T33" s="6"/>
      <c r="U33" s="6"/>
      <c r="V33" s="6"/>
      <c r="W33" s="6"/>
      <c r="X33" s="6"/>
      <c r="Y33" s="21"/>
    </row>
    <row r="34" spans="1:25" ht="12" customHeight="1">
      <c r="A34" s="163"/>
      <c r="P34" s="20"/>
      <c r="Q34" s="6"/>
      <c r="R34" s="6"/>
      <c r="S34" s="6"/>
      <c r="T34" s="6"/>
      <c r="U34" s="6"/>
      <c r="V34" s="6"/>
      <c r="W34" s="6"/>
      <c r="X34" s="6"/>
      <c r="Y34" s="21"/>
    </row>
    <row r="35" spans="1:25" ht="12" customHeight="1">
      <c r="A35" s="163"/>
      <c r="H35" s="96" t="s">
        <v>235</v>
      </c>
      <c r="I35" s="2"/>
      <c r="J35" s="2"/>
      <c r="K35" s="2"/>
      <c r="L35" s="2"/>
      <c r="M35" s="2"/>
      <c r="N35" s="2"/>
      <c r="O35" s="2"/>
      <c r="P35" s="20"/>
      <c r="Q35" s="7"/>
      <c r="R35" s="5"/>
      <c r="S35" s="5"/>
      <c r="T35" s="5"/>
      <c r="U35" s="5"/>
      <c r="V35" s="5"/>
      <c r="W35" s="5"/>
      <c r="X35" s="5"/>
      <c r="Y35" s="22"/>
    </row>
    <row r="36" spans="1:25" ht="12" customHeight="1">
      <c r="A36" s="521" t="s">
        <v>236</v>
      </c>
      <c r="B36" s="521"/>
      <c r="C36" s="521"/>
      <c r="D36" s="521"/>
      <c r="E36" s="521"/>
      <c r="F36" s="521"/>
      <c r="H36" s="16" t="s">
        <v>169</v>
      </c>
      <c r="I36" s="10"/>
      <c r="J36" s="4"/>
      <c r="K36" s="4"/>
      <c r="L36" s="4"/>
      <c r="M36" s="10" t="s">
        <v>186</v>
      </c>
      <c r="N36" s="10"/>
      <c r="O36" s="10"/>
      <c r="P36" s="20"/>
      <c r="Q36" s="6"/>
      <c r="R36" s="6"/>
      <c r="S36" s="6"/>
      <c r="T36" s="6"/>
      <c r="U36" s="6"/>
      <c r="V36" s="6"/>
      <c r="W36" s="6"/>
      <c r="X36" s="6"/>
      <c r="Y36" s="21"/>
    </row>
    <row r="37" spans="1:25" ht="12" customHeight="1">
      <c r="A37" s="163"/>
      <c r="H37" s="17"/>
      <c r="I37" s="3" t="s">
        <v>38</v>
      </c>
      <c r="J37" s="3" t="s">
        <v>25</v>
      </c>
      <c r="K37" s="3" t="s">
        <v>26</v>
      </c>
      <c r="L37" s="3" t="s">
        <v>27</v>
      </c>
      <c r="M37" s="3" t="s">
        <v>36</v>
      </c>
      <c r="N37" s="3" t="s">
        <v>37</v>
      </c>
    </row>
    <row r="38" spans="1:25" ht="12" customHeight="1">
      <c r="A38" s="163"/>
      <c r="H38" s="91">
        <f>‐127‐!A27</f>
        <v>18</v>
      </c>
      <c r="I38" s="23">
        <f>‐127‐!J27</f>
        <v>30.1</v>
      </c>
      <c r="J38" s="24">
        <f>‐127‐!D27</f>
        <v>84</v>
      </c>
      <c r="K38" s="24">
        <f>+‐127‐!E27</f>
        <v>893</v>
      </c>
      <c r="L38" s="24">
        <f>+‐127‐!F27</f>
        <v>60</v>
      </c>
      <c r="M38" s="24">
        <f>+‐127‐!G27+‐127‐!H27+‐127‐!C27</f>
        <v>196</v>
      </c>
      <c r="N38" s="24">
        <f>+‐127‐!I27</f>
        <v>372</v>
      </c>
      <c r="O38" s="8">
        <f>SUM(J38:N38)</f>
        <v>1605</v>
      </c>
    </row>
    <row r="39" spans="1:25" ht="12" customHeight="1">
      <c r="A39" s="163"/>
      <c r="H39" s="165">
        <f>‐127‐!A9</f>
        <v>19</v>
      </c>
      <c r="I39" s="23">
        <f>‐127‐!J29</f>
        <v>22.9</v>
      </c>
      <c r="J39" s="24">
        <f>‐127‐!D29</f>
        <v>78</v>
      </c>
      <c r="K39" s="24">
        <f>+‐127‐!E29</f>
        <v>795</v>
      </c>
      <c r="L39" s="24">
        <f>+‐127‐!F29</f>
        <v>74</v>
      </c>
      <c r="M39" s="24">
        <f>+‐127‐!C29+‐127‐!G29+‐127‐!H29</f>
        <v>182</v>
      </c>
      <c r="N39" s="24">
        <f>+‐127‐!I29</f>
        <v>259</v>
      </c>
      <c r="O39" s="8">
        <f t="shared" ref="O39:O44" si="0">SUM(J39:N39)</f>
        <v>1388</v>
      </c>
    </row>
    <row r="40" spans="1:25" ht="12" customHeight="1">
      <c r="A40" s="163"/>
      <c r="H40" s="165">
        <f>‐127‐!A11</f>
        <v>20</v>
      </c>
      <c r="I40" s="23">
        <f>‐127‐!J31</f>
        <v>36.9</v>
      </c>
      <c r="J40" s="24">
        <f>‐127‐!D31</f>
        <v>100</v>
      </c>
      <c r="K40" s="24">
        <f>+‐127‐!E31</f>
        <v>1146</v>
      </c>
      <c r="L40" s="24">
        <f>+‐127‐!F31</f>
        <v>45</v>
      </c>
      <c r="M40" s="24">
        <f>+‐127‐!C31+‐127‐!G31+‐127‐!H31</f>
        <v>228</v>
      </c>
      <c r="N40" s="24">
        <f>+‐127‐!I31</f>
        <v>561</v>
      </c>
      <c r="O40" s="8">
        <f t="shared" si="0"/>
        <v>2080</v>
      </c>
    </row>
    <row r="41" spans="1:25" ht="12" customHeight="1">
      <c r="A41" s="163"/>
      <c r="H41" s="165">
        <f>‐127‐!A13</f>
        <v>21</v>
      </c>
      <c r="I41" s="23">
        <f>‐127‐!J33</f>
        <v>34.4</v>
      </c>
      <c r="J41" s="24">
        <f>‐127‐!D33</f>
        <v>91</v>
      </c>
      <c r="K41" s="24">
        <f>+‐127‐!E33</f>
        <v>966</v>
      </c>
      <c r="L41" s="24">
        <f>+‐127‐!F33</f>
        <v>60</v>
      </c>
      <c r="M41" s="24">
        <f>+‐127‐!C33+‐127‐!G33+‐127‐!H33</f>
        <v>234</v>
      </c>
      <c r="N41" s="24">
        <f>+‐127‐!I33</f>
        <v>465</v>
      </c>
      <c r="O41" s="8">
        <f t="shared" si="0"/>
        <v>1816</v>
      </c>
    </row>
    <row r="42" spans="1:25" ht="12" customHeight="1">
      <c r="A42" s="163"/>
      <c r="H42" s="165">
        <f>‐127‐!A15</f>
        <v>22</v>
      </c>
      <c r="I42" s="23">
        <f>‐127‐!J35</f>
        <v>34.799999999999997</v>
      </c>
      <c r="J42" s="24">
        <f>‐127‐!D35</f>
        <v>76</v>
      </c>
      <c r="K42" s="24">
        <f>+‐127‐!E35</f>
        <v>761</v>
      </c>
      <c r="L42" s="24">
        <f>+‐127‐!F35</f>
        <v>41</v>
      </c>
      <c r="M42" s="24">
        <f>+‐127‐!C35+‐127‐!G35+‐127‐!H35</f>
        <v>176</v>
      </c>
      <c r="N42" s="24">
        <f>+‐127‐!I35</f>
        <v>367</v>
      </c>
      <c r="O42" s="8">
        <f t="shared" si="0"/>
        <v>1421</v>
      </c>
    </row>
    <row r="43" spans="1:25" ht="12" customHeight="1">
      <c r="A43" s="163"/>
      <c r="H43" s="165">
        <f>‐127‐!A17</f>
        <v>23</v>
      </c>
      <c r="I43" s="23">
        <f>‐127‐!J37</f>
        <v>39.700000000000003</v>
      </c>
      <c r="J43" s="24">
        <f>‐127‐!D37</f>
        <v>74</v>
      </c>
      <c r="K43" s="24">
        <f>+‐127‐!E37</f>
        <v>729</v>
      </c>
      <c r="L43" s="24">
        <f>+‐127‐!F37</f>
        <v>35</v>
      </c>
      <c r="M43" s="24">
        <f>+‐127‐!C37+‐127‐!G37+‐127‐!H37</f>
        <v>170</v>
      </c>
      <c r="N43" s="24">
        <f>+‐127‐!I37</f>
        <v>400</v>
      </c>
      <c r="O43" s="8">
        <f t="shared" si="0"/>
        <v>1408</v>
      </c>
    </row>
    <row r="44" spans="1:25" ht="12" customHeight="1">
      <c r="A44" s="163"/>
      <c r="H44" s="165">
        <f>‐127‐!A19</f>
        <v>24</v>
      </c>
      <c r="I44" s="23">
        <f>‐127‐!J39</f>
        <v>41.6</v>
      </c>
      <c r="J44" s="24">
        <f>‐127‐!D39</f>
        <v>58</v>
      </c>
      <c r="K44" s="24">
        <f>+‐127‐!E39</f>
        <v>624</v>
      </c>
      <c r="L44" s="24">
        <f>+‐127‐!F39</f>
        <v>30</v>
      </c>
      <c r="M44" s="24">
        <f>+‐127‐!C39+‐127‐!G39+‐127‐!H39</f>
        <v>123</v>
      </c>
      <c r="N44" s="24">
        <f>+‐127‐!I39</f>
        <v>347</v>
      </c>
      <c r="O44" s="8">
        <f t="shared" si="0"/>
        <v>1182</v>
      </c>
    </row>
    <row r="45" spans="1:25" ht="12" customHeight="1">
      <c r="A45" s="163"/>
      <c r="M45" s="25"/>
    </row>
    <row r="46" spans="1:25" ht="12" customHeight="1">
      <c r="A46" s="16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5" ht="12" customHeight="1">
      <c r="A47" s="163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10"/>
      <c r="T47" s="10"/>
    </row>
    <row r="48" spans="1:25" ht="12" customHeight="1">
      <c r="A48" s="163"/>
      <c r="H48" s="2"/>
      <c r="I48" s="4"/>
      <c r="J48" s="4"/>
      <c r="K48" s="4"/>
      <c r="L48" s="4"/>
      <c r="M48" s="4"/>
      <c r="N48" s="4"/>
      <c r="O48" s="4"/>
      <c r="P48" s="4"/>
      <c r="Q48" s="4"/>
      <c r="R48" s="2"/>
    </row>
    <row r="49" spans="1:18" ht="12" customHeight="1">
      <c r="A49" s="163"/>
      <c r="H49" s="26"/>
      <c r="I49" s="7"/>
      <c r="J49" s="5"/>
      <c r="K49" s="5"/>
      <c r="L49" s="5"/>
      <c r="M49" s="5"/>
      <c r="N49" s="5"/>
      <c r="O49" s="5"/>
      <c r="P49" s="5"/>
      <c r="Q49" s="22"/>
      <c r="R49" s="6"/>
    </row>
    <row r="50" spans="1:18" ht="12" customHeight="1">
      <c r="A50" s="163"/>
      <c r="H50" s="20"/>
      <c r="I50" s="7"/>
      <c r="J50" s="5"/>
      <c r="K50" s="5"/>
      <c r="L50" s="5"/>
      <c r="M50" s="5"/>
      <c r="N50" s="5"/>
      <c r="O50" s="5"/>
      <c r="P50" s="5"/>
      <c r="Q50" s="22"/>
      <c r="R50" s="6"/>
    </row>
    <row r="51" spans="1:18" ht="12" customHeight="1">
      <c r="A51" s="163"/>
      <c r="H51" s="20"/>
      <c r="I51" s="7"/>
      <c r="J51" s="5"/>
      <c r="K51" s="5"/>
      <c r="L51" s="5"/>
      <c r="M51" s="5"/>
      <c r="N51" s="5"/>
      <c r="O51" s="5"/>
      <c r="P51" s="5"/>
      <c r="Q51" s="22"/>
      <c r="R51" s="6"/>
    </row>
    <row r="52" spans="1:18" ht="12" customHeight="1">
      <c r="A52" s="163"/>
      <c r="H52" s="20"/>
      <c r="I52" s="7"/>
      <c r="J52" s="5"/>
      <c r="K52" s="5"/>
      <c r="L52" s="5"/>
      <c r="M52" s="5"/>
      <c r="N52" s="5"/>
      <c r="O52" s="5"/>
      <c r="P52" s="5"/>
      <c r="Q52" s="22"/>
      <c r="R52" s="6"/>
    </row>
    <row r="53" spans="1:18" ht="12" customHeight="1">
      <c r="A53" s="163"/>
      <c r="H53" s="20"/>
      <c r="I53" s="7"/>
      <c r="J53" s="5"/>
      <c r="K53" s="5"/>
      <c r="L53" s="5"/>
      <c r="M53" s="5"/>
      <c r="N53" s="5"/>
      <c r="O53" s="5"/>
      <c r="P53" s="5"/>
      <c r="Q53" s="22"/>
      <c r="R53" s="6"/>
    </row>
    <row r="54" spans="1:18" ht="12" customHeight="1">
      <c r="A54" s="163"/>
      <c r="H54" s="20"/>
      <c r="I54" s="7"/>
      <c r="J54" s="5"/>
      <c r="K54" s="5"/>
      <c r="L54" s="5"/>
      <c r="M54" s="5"/>
      <c r="N54" s="5"/>
      <c r="O54" s="5"/>
      <c r="P54" s="5"/>
      <c r="Q54" s="22"/>
      <c r="R54" s="6"/>
    </row>
    <row r="55" spans="1:18" ht="12" customHeight="1">
      <c r="A55" s="163"/>
      <c r="H55" s="27"/>
      <c r="I55" s="28"/>
      <c r="J55" s="29"/>
      <c r="K55" s="29"/>
      <c r="L55" s="29"/>
      <c r="M55" s="29"/>
      <c r="N55" s="29"/>
      <c r="O55" s="29"/>
      <c r="P55" s="29"/>
      <c r="Q55" s="30"/>
      <c r="R55" s="6"/>
    </row>
    <row r="56" spans="1:18" ht="12" customHeight="1">
      <c r="A56" s="16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" customHeight="1">
      <c r="A57" s="163"/>
    </row>
    <row r="58" spans="1:18" ht="12" customHeight="1">
      <c r="A58" s="163"/>
    </row>
    <row r="59" spans="1:18" ht="12" customHeight="1">
      <c r="A59" s="163"/>
    </row>
    <row r="60" spans="1:18" ht="12" customHeight="1">
      <c r="A60" s="163"/>
    </row>
    <row r="61" spans="1:18" ht="12" customHeight="1">
      <c r="A61" s="163"/>
    </row>
    <row r="62" spans="1:18" ht="12" customHeight="1">
      <c r="A62" s="163"/>
    </row>
    <row r="63" spans="1:18" ht="12" customHeight="1">
      <c r="A63" s="163"/>
    </row>
    <row r="64" spans="1:18" ht="12" customHeight="1">
      <c r="A64" s="163"/>
    </row>
    <row r="65" spans="1:21" ht="12" customHeight="1">
      <c r="A65" s="163"/>
    </row>
    <row r="66" spans="1:21" ht="12" customHeight="1">
      <c r="A66" s="163"/>
    </row>
    <row r="67" spans="1:21" ht="12" customHeight="1">
      <c r="A67" s="163"/>
      <c r="H67" s="110" t="s">
        <v>237</v>
      </c>
    </row>
    <row r="68" spans="1:21" ht="12" customHeight="1">
      <c r="A68" s="163"/>
      <c r="H68" s="16" t="s">
        <v>170</v>
      </c>
      <c r="I68" s="92">
        <f>‐128‐!A8</f>
        <v>24</v>
      </c>
    </row>
    <row r="69" spans="1:21" ht="12" customHeight="1">
      <c r="A69" s="163"/>
      <c r="B69" s="15" t="s">
        <v>238</v>
      </c>
      <c r="E69" s="15" t="s">
        <v>239</v>
      </c>
      <c r="H69" s="17"/>
      <c r="I69" s="3" t="s">
        <v>41</v>
      </c>
      <c r="J69" s="3" t="s">
        <v>42</v>
      </c>
      <c r="K69" s="3" t="s">
        <v>43</v>
      </c>
      <c r="L69" s="3" t="s">
        <v>44</v>
      </c>
      <c r="M69" s="3" t="s">
        <v>45</v>
      </c>
      <c r="N69" s="3" t="s">
        <v>46</v>
      </c>
      <c r="O69" s="3" t="s">
        <v>47</v>
      </c>
      <c r="P69" s="3" t="s">
        <v>48</v>
      </c>
      <c r="Q69" s="3" t="s">
        <v>49</v>
      </c>
      <c r="R69" s="3" t="s">
        <v>50</v>
      </c>
      <c r="S69" s="3" t="s">
        <v>51</v>
      </c>
      <c r="T69" s="3" t="s">
        <v>52</v>
      </c>
    </row>
    <row r="70" spans="1:21" ht="12" customHeight="1">
      <c r="A70" s="163"/>
      <c r="H70" s="17" t="s">
        <v>3</v>
      </c>
      <c r="I70" s="109">
        <f>‐128‐!C8</f>
        <v>4</v>
      </c>
      <c r="J70" s="109">
        <f>+‐128‐!D8</f>
        <v>3</v>
      </c>
      <c r="K70" s="109">
        <f>+‐128‐!E8</f>
        <v>3</v>
      </c>
      <c r="L70" s="109">
        <f>+‐128‐!F8</f>
        <v>3</v>
      </c>
      <c r="M70" s="109">
        <f>+‐128‐!G8</f>
        <v>3</v>
      </c>
      <c r="N70" s="109">
        <f>+‐128‐!H8</f>
        <v>1</v>
      </c>
      <c r="O70" s="109">
        <f>+‐128‐!I8</f>
        <v>4</v>
      </c>
      <c r="P70" s="109">
        <f>+‐128‐!J8</f>
        <v>4</v>
      </c>
      <c r="Q70" s="109">
        <f>+‐128‐!K8</f>
        <v>1</v>
      </c>
      <c r="R70" s="109">
        <f>+‐128‐!L8</f>
        <v>3</v>
      </c>
      <c r="S70" s="109" t="str">
        <f>+‐128‐!M8</f>
        <v>-</v>
      </c>
      <c r="T70" s="109" t="str">
        <f>+‐128‐!N8</f>
        <v>-</v>
      </c>
      <c r="U70" s="31">
        <f>SUM(I70:T70)</f>
        <v>29</v>
      </c>
    </row>
    <row r="71" spans="1:21" ht="12" customHeight="1">
      <c r="A71" s="163"/>
    </row>
    <row r="72" spans="1:21" ht="12" customHeight="1">
      <c r="A72" s="163"/>
      <c r="B72" s="4"/>
      <c r="E72" s="4"/>
      <c r="G72" s="115" t="s">
        <v>240</v>
      </c>
      <c r="H72" s="16" t="s">
        <v>171</v>
      </c>
    </row>
    <row r="73" spans="1:21" ht="12" customHeight="1">
      <c r="A73" s="163"/>
      <c r="H73" s="8" t="s">
        <v>172</v>
      </c>
      <c r="R73" s="10"/>
      <c r="S73" s="10"/>
      <c r="T73" s="10"/>
    </row>
    <row r="74" spans="1:21" ht="12" customHeight="1">
      <c r="A74" s="163"/>
      <c r="G74" s="111" t="s">
        <v>226</v>
      </c>
      <c r="H74" s="32"/>
      <c r="I74" s="32" t="s">
        <v>61</v>
      </c>
      <c r="J74" s="32" t="s">
        <v>173</v>
      </c>
      <c r="K74" s="33" t="s">
        <v>174</v>
      </c>
      <c r="L74" s="33" t="s">
        <v>64</v>
      </c>
      <c r="M74" s="33" t="s">
        <v>65</v>
      </c>
      <c r="N74" s="32" t="s">
        <v>29</v>
      </c>
      <c r="O74" s="34"/>
      <c r="P74" s="10"/>
      <c r="R74" s="10"/>
      <c r="S74" s="10"/>
      <c r="T74" s="10"/>
    </row>
    <row r="75" spans="1:21" ht="12" customHeight="1">
      <c r="A75" s="163"/>
      <c r="G75" s="112">
        <f>SUM(I75:N75)</f>
        <v>29</v>
      </c>
      <c r="H75" s="32" t="s">
        <v>175</v>
      </c>
      <c r="I75" s="35" t="str">
        <f>+‐128‐!E29</f>
        <v>-</v>
      </c>
      <c r="J75" s="35">
        <f>+‐128‐!G29</f>
        <v>1</v>
      </c>
      <c r="K75" s="35">
        <f>+‐128‐!I29</f>
        <v>3</v>
      </c>
      <c r="L75" s="35">
        <f>+‐128‐!J29</f>
        <v>3</v>
      </c>
      <c r="M75" s="35">
        <f>+‐128‐!K29</f>
        <v>2</v>
      </c>
      <c r="N75" s="35">
        <f>+‐128‐!L29</f>
        <v>20</v>
      </c>
      <c r="O75" s="36">
        <f>SUM(I75:N75)</f>
        <v>29</v>
      </c>
      <c r="P75" s="10"/>
      <c r="R75" s="37"/>
      <c r="S75" s="10"/>
      <c r="T75" s="10"/>
    </row>
    <row r="76" spans="1:21" ht="12" customHeight="1">
      <c r="A76" s="163"/>
      <c r="H76" s="113">
        <f>SUM(I76:N76)</f>
        <v>1</v>
      </c>
      <c r="J76" s="114">
        <f>+J75/G75</f>
        <v>3.4482758620689655E-2</v>
      </c>
      <c r="K76" s="114">
        <f>+K75/G75</f>
        <v>0.10344827586206896</v>
      </c>
      <c r="L76" s="114">
        <f>+L75/G75</f>
        <v>0.10344827586206896</v>
      </c>
      <c r="M76" s="114">
        <f>+M75/G75</f>
        <v>6.8965517241379309E-2</v>
      </c>
      <c r="N76" s="114">
        <f>+N75/G75</f>
        <v>0.68965517241379315</v>
      </c>
      <c r="R76" s="10"/>
      <c r="S76" s="10"/>
      <c r="T76" s="10"/>
    </row>
    <row r="77" spans="1:21" ht="12" customHeight="1">
      <c r="A77" s="163"/>
      <c r="R77" s="10"/>
      <c r="S77" s="10"/>
      <c r="T77" s="10"/>
    </row>
    <row r="78" spans="1:21" ht="12" customHeight="1">
      <c r="A78" s="163"/>
    </row>
    <row r="79" spans="1:21" ht="12" customHeight="1">
      <c r="A79" s="163"/>
    </row>
    <row r="80" spans="1:21" ht="12" customHeight="1">
      <c r="A80" s="163"/>
      <c r="H80" s="38"/>
    </row>
    <row r="81" spans="1:1" ht="12" customHeight="1">
      <c r="A81" s="163"/>
    </row>
    <row r="82" spans="1:1" ht="12" customHeight="1">
      <c r="A82" s="163"/>
    </row>
    <row r="83" spans="1:1" ht="12" customHeight="1">
      <c r="A83" s="163"/>
    </row>
    <row r="84" spans="1:1" ht="12" customHeight="1">
      <c r="A84" s="163"/>
    </row>
    <row r="85" spans="1:1" ht="12" customHeight="1">
      <c r="A85" s="163"/>
    </row>
    <row r="86" spans="1:1" ht="12" customHeight="1">
      <c r="A86" s="163"/>
    </row>
    <row r="87" spans="1:1" ht="12" customHeight="1">
      <c r="A87" s="163"/>
    </row>
    <row r="88" spans="1:1" ht="12" customHeight="1">
      <c r="A88" s="163"/>
    </row>
    <row r="89" spans="1:1" ht="12" customHeight="1">
      <c r="A89" s="163"/>
    </row>
    <row r="90" spans="1:1" ht="12" customHeight="1">
      <c r="A90" s="163"/>
    </row>
    <row r="91" spans="1:1" ht="12" customHeight="1">
      <c r="A91" s="163"/>
    </row>
    <row r="92" spans="1:1" ht="12" customHeight="1">
      <c r="A92" s="163"/>
    </row>
    <row r="93" spans="1:1" ht="12" customHeight="1">
      <c r="A93" s="163"/>
    </row>
    <row r="94" spans="1:1" ht="12" customHeight="1">
      <c r="A94" s="163"/>
    </row>
    <row r="95" spans="1:1" ht="12" customHeight="1">
      <c r="A95" s="163"/>
    </row>
    <row r="96" spans="1:1" ht="12" customHeight="1">
      <c r="A96" s="163"/>
    </row>
    <row r="97" spans="1:12" ht="12" customHeight="1">
      <c r="A97" s="163"/>
    </row>
    <row r="98" spans="1:12" ht="12" customHeight="1">
      <c r="A98" s="163"/>
    </row>
    <row r="99" spans="1:12" ht="12" customHeight="1">
      <c r="A99" s="163"/>
    </row>
    <row r="100" spans="1:12" ht="12" customHeight="1">
      <c r="A100" s="163"/>
    </row>
    <row r="101" spans="1:12" ht="12" customHeight="1">
      <c r="A101" s="163"/>
    </row>
    <row r="102" spans="1:12" ht="12" customHeight="1">
      <c r="A102" s="163"/>
      <c r="B102" s="15" t="s">
        <v>241</v>
      </c>
      <c r="E102" s="15" t="s">
        <v>242</v>
      </c>
      <c r="H102" s="110" t="s">
        <v>243</v>
      </c>
    </row>
    <row r="103" spans="1:12" ht="12" customHeight="1">
      <c r="A103" s="163"/>
      <c r="H103" s="32"/>
      <c r="I103" s="32" t="s">
        <v>176</v>
      </c>
      <c r="J103" s="32" t="s">
        <v>177</v>
      </c>
      <c r="K103" s="32" t="s">
        <v>175</v>
      </c>
    </row>
    <row r="104" spans="1:12" ht="12" customHeight="1">
      <c r="A104" s="163"/>
      <c r="B104" s="163"/>
      <c r="C104" s="163"/>
      <c r="D104" s="163"/>
      <c r="E104" s="163"/>
      <c r="F104" s="163"/>
      <c r="H104" s="93" t="str">
        <f>‐128‐!A25</f>
        <v>平成20年</v>
      </c>
      <c r="I104" s="39">
        <f>+‐128‐!M25</f>
        <v>8569</v>
      </c>
      <c r="J104" s="39">
        <f>I104/K104</f>
        <v>252.02941176470588</v>
      </c>
      <c r="K104" s="39">
        <f>+‐128‐!C25</f>
        <v>34</v>
      </c>
      <c r="L104" s="166"/>
    </row>
    <row r="105" spans="1:12" ht="12" customHeight="1">
      <c r="A105" s="163"/>
      <c r="H105" s="94" t="str">
        <f>‐128‐!A26</f>
        <v>平成21年</v>
      </c>
      <c r="I105" s="39">
        <f>+‐128‐!M26</f>
        <v>84116</v>
      </c>
      <c r="J105" s="39">
        <f>I105/K105</f>
        <v>1450.2758620689656</v>
      </c>
      <c r="K105" s="39">
        <f>+‐128‐!C26</f>
        <v>58</v>
      </c>
      <c r="L105" s="166"/>
    </row>
    <row r="106" spans="1:12" ht="12" customHeight="1">
      <c r="A106" s="163"/>
      <c r="H106" s="94" t="str">
        <f>‐128‐!A27</f>
        <v>平成22年</v>
      </c>
      <c r="I106" s="39">
        <f>+‐128‐!M27</f>
        <v>5494</v>
      </c>
      <c r="J106" s="39">
        <f>I106/K106</f>
        <v>144.57894736842104</v>
      </c>
      <c r="K106" s="39">
        <f>+‐128‐!C27</f>
        <v>38</v>
      </c>
      <c r="L106" s="166"/>
    </row>
    <row r="107" spans="1:12" ht="12" customHeight="1">
      <c r="E107" s="4"/>
      <c r="H107" s="94" t="str">
        <f>‐128‐!A28</f>
        <v>平成23年</v>
      </c>
      <c r="I107" s="39">
        <f>+‐128‐!M28</f>
        <v>19651</v>
      </c>
      <c r="J107" s="39">
        <f>I107/K107</f>
        <v>427.19565217391306</v>
      </c>
      <c r="K107" s="39">
        <f>+‐128‐!C28</f>
        <v>46</v>
      </c>
      <c r="L107" s="40"/>
    </row>
    <row r="108" spans="1:12" ht="12" customHeight="1">
      <c r="H108" s="94" t="str">
        <f>‐128‐!A29</f>
        <v>平成24年</v>
      </c>
      <c r="I108" s="39">
        <f>+‐128‐!M29</f>
        <v>7219</v>
      </c>
      <c r="J108" s="39">
        <f>I108/K108</f>
        <v>248.93103448275863</v>
      </c>
      <c r="K108" s="39">
        <f>+‐128‐!C29</f>
        <v>29</v>
      </c>
      <c r="L108" s="167"/>
    </row>
    <row r="111" spans="1:12" ht="12" customHeight="1">
      <c r="H111" s="110" t="s">
        <v>244</v>
      </c>
    </row>
    <row r="112" spans="1:12" ht="12" customHeight="1">
      <c r="H112" s="16" t="s">
        <v>178</v>
      </c>
    </row>
    <row r="113" spans="8:23" ht="12" customHeight="1">
      <c r="H113" s="116" t="s">
        <v>227</v>
      </c>
      <c r="I113" s="17" t="s">
        <v>102</v>
      </c>
      <c r="J113" s="17" t="s">
        <v>179</v>
      </c>
      <c r="K113" s="17" t="s">
        <v>180</v>
      </c>
      <c r="L113" s="17" t="s">
        <v>181</v>
      </c>
      <c r="M113" s="17" t="s">
        <v>182</v>
      </c>
      <c r="N113" s="17" t="s">
        <v>183</v>
      </c>
      <c r="O113" s="17" t="s">
        <v>109</v>
      </c>
      <c r="P113" s="17" t="s">
        <v>184</v>
      </c>
      <c r="Q113" s="17" t="s">
        <v>185</v>
      </c>
      <c r="R113" s="17" t="s">
        <v>29</v>
      </c>
    </row>
    <row r="114" spans="8:23" ht="12" customHeight="1">
      <c r="H114" s="116">
        <f>SUM(I114:R114)</f>
        <v>4172</v>
      </c>
      <c r="I114" s="46">
        <f>+‐131‐!H7</f>
        <v>0</v>
      </c>
      <c r="J114" s="46">
        <f>‐131‐!M7</f>
        <v>2</v>
      </c>
      <c r="K114" s="46">
        <f>‐131‐!P7</f>
        <v>474</v>
      </c>
      <c r="L114" s="46">
        <f>‐131‐!R7</f>
        <v>25</v>
      </c>
      <c r="M114" s="46">
        <f>‐131‐!U7</f>
        <v>25</v>
      </c>
      <c r="N114" s="46">
        <f>‐131‐!Y7</f>
        <v>559</v>
      </c>
      <c r="O114" s="46">
        <f>‐131‐!AA7</f>
        <v>28</v>
      </c>
      <c r="P114" s="46">
        <f>‐131‐!AD7</f>
        <v>37</v>
      </c>
      <c r="Q114" s="46">
        <f>‐131‐!AF7</f>
        <v>2480</v>
      </c>
      <c r="R114" s="46">
        <f>‐131‐!AI7</f>
        <v>542</v>
      </c>
      <c r="S114" s="41">
        <f>SUM(I114:R114)</f>
        <v>4172</v>
      </c>
    </row>
    <row r="115" spans="8:23" ht="12" customHeight="1"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8:23" ht="12" customHeight="1">
      <c r="H116" s="10"/>
      <c r="I116" s="42"/>
      <c r="J116" s="42"/>
      <c r="K116" s="42"/>
      <c r="L116" s="42"/>
      <c r="M116" s="42"/>
      <c r="N116" s="42"/>
      <c r="O116" s="42"/>
      <c r="P116" s="42"/>
      <c r="Q116" s="42"/>
      <c r="R116" s="519"/>
      <c r="S116" s="519"/>
      <c r="T116" s="520"/>
      <c r="U116" s="520"/>
      <c r="V116" s="10"/>
      <c r="W116" s="10"/>
    </row>
    <row r="117" spans="8:23" ht="12" customHeight="1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</sheetData>
  <sheetProtection selectLockedCells="1" selectUnlockedCells="1"/>
  <mergeCells count="4">
    <mergeCell ref="A1:F1"/>
    <mergeCell ref="R116:S116"/>
    <mergeCell ref="T116:U116"/>
    <mergeCell ref="A36:F36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horizontalDpi="300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情報政策課</cp:lastModifiedBy>
  <cp:revision>3</cp:revision>
  <cp:lastPrinted>2014-03-23T23:47:13Z</cp:lastPrinted>
  <dcterms:created xsi:type="dcterms:W3CDTF">2002-03-19T05:03:05Z</dcterms:created>
  <dcterms:modified xsi:type="dcterms:W3CDTF">2014-11-27T06:23:39Z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