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665" yWindow="-15" windowWidth="7740" windowHeight="7980" activeTab="5"/>
  </bookViews>
  <sheets>
    <sheet name="‐108‐" sheetId="1" r:id="rId1"/>
    <sheet name="‐109‐" sheetId="2" r:id="rId2"/>
    <sheet name="‐110‐" sheetId="3" r:id="rId3"/>
    <sheet name="‐111‐" sheetId="4" r:id="rId4"/>
    <sheet name="‐112‐" sheetId="5" r:id="rId5"/>
    <sheet name="グラフ" sheetId="6" r:id="rId6"/>
  </sheets>
  <definedNames>
    <definedName name="_xlnm.Print_Area" localSheetId="0">‐108‐!$A$1:$U$49</definedName>
    <definedName name="_xlnm.Print_Area" localSheetId="1">‐109‐!$A$1:$AD$44</definedName>
    <definedName name="_xlnm.Print_Area" localSheetId="2">‐110‐!$A$1:$AD$58</definedName>
    <definedName name="_xlnm.Print_Area" localSheetId="5">グラフ!$A$1:$F$66</definedName>
  </definedNames>
  <calcPr calcId="125725"/>
</workbook>
</file>

<file path=xl/calcChain.xml><?xml version="1.0" encoding="utf-8"?>
<calcChain xmlns="http://schemas.openxmlformats.org/spreadsheetml/2006/main">
  <c r="I45" i="1"/>
  <c r="H45"/>
  <c r="F45"/>
  <c r="B45"/>
  <c r="S27"/>
  <c r="U27"/>
  <c r="R27"/>
  <c r="P27"/>
  <c r="N27"/>
  <c r="L27"/>
  <c r="K27"/>
  <c r="I27"/>
  <c r="H27"/>
  <c r="G27"/>
  <c r="F27"/>
  <c r="D27"/>
  <c r="B27"/>
  <c r="AB14" i="3"/>
  <c r="AB4"/>
  <c r="Y4"/>
  <c r="V4"/>
  <c r="S4"/>
  <c r="P4"/>
  <c r="B9" i="5"/>
  <c r="B8"/>
  <c r="B38" i="1"/>
  <c r="K40" i="6"/>
  <c r="I44" i="1"/>
  <c r="H44"/>
  <c r="F44"/>
  <c r="B44"/>
  <c r="I43"/>
  <c r="H43"/>
  <c r="F43"/>
  <c r="B43"/>
  <c r="U42"/>
  <c r="R42"/>
  <c r="P42"/>
  <c r="M42"/>
  <c r="K42"/>
  <c r="I42"/>
  <c r="H42"/>
  <c r="F42"/>
  <c r="B42"/>
  <c r="B21"/>
  <c r="B19"/>
  <c r="B25"/>
  <c r="K21"/>
  <c r="P21"/>
  <c r="D25"/>
  <c r="U25"/>
  <c r="S25"/>
  <c r="R25"/>
  <c r="P25"/>
  <c r="N25"/>
  <c r="L25"/>
  <c r="K25"/>
  <c r="I25"/>
  <c r="H25"/>
  <c r="G25"/>
  <c r="F25"/>
  <c r="B23"/>
  <c r="U23"/>
  <c r="S23"/>
  <c r="R23"/>
  <c r="P23"/>
  <c r="N23"/>
  <c r="L23"/>
  <c r="K23"/>
  <c r="I23"/>
  <c r="H23"/>
  <c r="G23"/>
  <c r="F23"/>
  <c r="D23"/>
  <c r="S21"/>
  <c r="U21"/>
  <c r="R21"/>
  <c r="N21"/>
  <c r="L21"/>
  <c r="I21"/>
  <c r="H21"/>
  <c r="G21"/>
  <c r="F21"/>
  <c r="D21"/>
  <c r="U19"/>
  <c r="S19"/>
  <c r="R19"/>
  <c r="P19"/>
  <c r="N19"/>
  <c r="L19"/>
  <c r="K19"/>
  <c r="I19"/>
  <c r="H19"/>
  <c r="D19"/>
  <c r="G19"/>
  <c r="F19"/>
  <c r="K43" i="6"/>
  <c r="K42"/>
  <c r="J43"/>
  <c r="J42"/>
  <c r="J41"/>
  <c r="J40"/>
  <c r="J39"/>
  <c r="I43"/>
  <c r="I42"/>
  <c r="I41"/>
  <c r="I40"/>
  <c r="I39"/>
  <c r="J51"/>
  <c r="J50"/>
  <c r="I50"/>
  <c r="K50" s="1"/>
  <c r="J49"/>
  <c r="J48"/>
  <c r="J47"/>
  <c r="I51"/>
  <c r="I49"/>
  <c r="I48"/>
  <c r="I47"/>
  <c r="K47" s="1"/>
  <c r="H51"/>
  <c r="H50"/>
  <c r="H49"/>
  <c r="H48"/>
  <c r="H47"/>
  <c r="H43"/>
  <c r="H42"/>
  <c r="H41"/>
  <c r="H40"/>
  <c r="H39"/>
  <c r="I18"/>
  <c r="I19"/>
  <c r="I20"/>
  <c r="I21"/>
  <c r="I22"/>
  <c r="I23"/>
  <c r="I24"/>
  <c r="I25"/>
  <c r="I26"/>
  <c r="I27"/>
  <c r="Q20" i="2"/>
  <c r="W38" s="1"/>
  <c r="B5"/>
  <c r="X11"/>
  <c r="Q11"/>
  <c r="J11"/>
  <c r="X4"/>
  <c r="I12" i="6" s="1"/>
  <c r="Q4" i="2"/>
  <c r="I9" i="6" s="1"/>
  <c r="J4" i="2"/>
  <c r="I6" i="6" s="1"/>
  <c r="C4" i="2"/>
  <c r="I3" i="6" s="1"/>
  <c r="X20" i="2"/>
  <c r="AD31" s="1"/>
  <c r="C20"/>
  <c r="I39" s="1"/>
  <c r="I37"/>
  <c r="J20"/>
  <c r="P21" s="1"/>
  <c r="T20"/>
  <c r="M20"/>
  <c r="F20"/>
  <c r="F4"/>
  <c r="I4" i="6" s="1"/>
  <c r="I4" i="2"/>
  <c r="I5" i="6" s="1"/>
  <c r="M4" i="2"/>
  <c r="I7" i="6" s="1"/>
  <c r="P4" i="2"/>
  <c r="I8" i="6"/>
  <c r="T4" i="2"/>
  <c r="I10" i="6" s="1"/>
  <c r="W4" i="2"/>
  <c r="I11" i="6" s="1"/>
  <c r="AA4" i="2"/>
  <c r="I13" i="6" s="1"/>
  <c r="AD4" i="2"/>
  <c r="I14" i="6"/>
  <c r="AC11" i="2"/>
  <c r="AA20"/>
  <c r="V11"/>
  <c r="O11"/>
  <c r="H11"/>
  <c r="K39" i="6"/>
  <c r="K41"/>
  <c r="B6" i="2"/>
  <c r="B4" s="1"/>
  <c r="C11"/>
  <c r="K48" i="6"/>
  <c r="K51"/>
  <c r="K49"/>
  <c r="C42" i="2"/>
  <c r="I24"/>
  <c r="I28"/>
  <c r="I32"/>
  <c r="I36"/>
  <c r="P29"/>
  <c r="W21"/>
  <c r="W25"/>
  <c r="W29"/>
  <c r="W37"/>
  <c r="Q42"/>
  <c r="P24"/>
  <c r="P40"/>
  <c r="W24"/>
  <c r="W32"/>
  <c r="W36"/>
  <c r="W40"/>
  <c r="I22"/>
  <c r="I26"/>
  <c r="I30"/>
  <c r="I34"/>
  <c r="I38"/>
  <c r="P27"/>
  <c r="W23"/>
  <c r="W27"/>
  <c r="W35"/>
  <c r="W39"/>
  <c r="AD22"/>
  <c r="I21"/>
  <c r="I25"/>
  <c r="I29"/>
  <c r="I33"/>
  <c r="P30"/>
  <c r="W26"/>
  <c r="W30"/>
  <c r="W34"/>
  <c r="AD30" l="1"/>
  <c r="AD40"/>
  <c r="AD25"/>
  <c r="AD21"/>
  <c r="X42"/>
  <c r="AD28"/>
  <c r="AD35"/>
  <c r="AD23"/>
  <c r="AD33"/>
  <c r="AD34"/>
  <c r="AD39"/>
  <c r="AD27"/>
  <c r="AD37"/>
  <c r="AD38"/>
  <c r="AD36"/>
  <c r="I28" i="6"/>
  <c r="I15"/>
  <c r="P34" i="2"/>
  <c r="P31"/>
  <c r="P28"/>
  <c r="P26"/>
  <c r="P20" s="1"/>
  <c r="P39"/>
  <c r="P23"/>
  <c r="P36"/>
  <c r="I40"/>
  <c r="P25"/>
  <c r="J42"/>
  <c r="I35"/>
  <c r="I31"/>
  <c r="I27"/>
  <c r="P33"/>
  <c r="P38"/>
  <c r="AD24"/>
  <c r="W22"/>
  <c r="P22"/>
  <c r="AD29"/>
  <c r="W31"/>
  <c r="P35"/>
  <c r="AD26"/>
  <c r="W28"/>
  <c r="P32"/>
  <c r="AD32"/>
  <c r="W33"/>
  <c r="P37"/>
  <c r="I23"/>
  <c r="I20" s="1"/>
  <c r="AD20" l="1"/>
  <c r="W20"/>
</calcChain>
</file>

<file path=xl/comments1.xml><?xml version="1.0" encoding="utf-8"?>
<comments xmlns="http://schemas.openxmlformats.org/spreadsheetml/2006/main">
  <authors>
    <author>情報政策課</author>
  </authors>
  <commentList>
    <comment ref="V27" authorId="0">
      <text>
        <r>
          <rPr>
            <b/>
            <sz val="9"/>
            <color indexed="81"/>
            <rFont val="ＭＳ Ｐゴシック"/>
            <family val="3"/>
            <charset val="128"/>
          </rPr>
          <t>外国人登録者　除く</t>
        </r>
      </text>
    </comment>
    <comment ref="V28" authorId="0">
      <text>
        <r>
          <rPr>
            <b/>
            <sz val="9"/>
            <color indexed="81"/>
            <rFont val="ＭＳ Ｐゴシック"/>
            <family val="3"/>
            <charset val="128"/>
          </rPr>
          <t>外国人登録者含む</t>
        </r>
      </text>
    </comment>
    <comment ref="V45" authorId="0">
      <text>
        <r>
          <rPr>
            <b/>
            <sz val="9"/>
            <color indexed="81"/>
            <rFont val="ＭＳ Ｐゴシック"/>
            <family val="3"/>
            <charset val="128"/>
          </rPr>
          <t>外国人登録者含まず。日本人数</t>
        </r>
      </text>
    </comment>
    <comment ref="V46" authorId="0">
      <text>
        <r>
          <rPr>
            <b/>
            <sz val="9"/>
            <color indexed="81"/>
            <rFont val="ＭＳ Ｐゴシック"/>
            <family val="3"/>
            <charset val="128"/>
          </rPr>
          <t>外国人登録者　含む</t>
        </r>
      </text>
    </comment>
  </commentList>
</comments>
</file>

<file path=xl/sharedStrings.xml><?xml version="1.0" encoding="utf-8"?>
<sst xmlns="http://schemas.openxmlformats.org/spreadsheetml/2006/main" count="439" uniqueCount="326">
  <si>
    <r>
      <t xml:space="preserve"> </t>
    </r>
    <r>
      <rPr>
        <b/>
        <sz val="16"/>
        <rFont val="ＭＳ 明朝"/>
        <family val="1"/>
        <charset val="128"/>
      </rPr>
      <t>Ⅸ　医療及び衛生　　</t>
    </r>
  </si>
  <si>
    <t>総　数</t>
  </si>
  <si>
    <t>医　　　療　　　機　　　関</t>
  </si>
  <si>
    <t>その他の医療機関</t>
  </si>
  <si>
    <t>年　　次</t>
  </si>
  <si>
    <t>総　　数</t>
  </si>
  <si>
    <t>病　　院</t>
  </si>
  <si>
    <t>一　般 　　　 診療所</t>
  </si>
  <si>
    <t>歯　科
診療所</t>
  </si>
  <si>
    <t>総数</t>
  </si>
  <si>
    <t>薬局</t>
  </si>
  <si>
    <t>一般販
売業者</t>
  </si>
  <si>
    <t>薬種商</t>
  </si>
  <si>
    <t>《 人  口  一  万  人  当  り 》</t>
  </si>
  <si>
    <t>（注）１.（  ）内は病床数である。</t>
  </si>
  <si>
    <t>（単位：人）</t>
  </si>
  <si>
    <t xml:space="preserve"> </t>
  </si>
  <si>
    <t>医  師</t>
  </si>
  <si>
    <t>歯科医師</t>
  </si>
  <si>
    <t>看 護 師</t>
  </si>
  <si>
    <t>准看護師</t>
  </si>
  <si>
    <t>助産師</t>
  </si>
  <si>
    <t>歯科技工</t>
  </si>
  <si>
    <t>鍼灸師</t>
  </si>
  <si>
    <t>（注）1.人口においては沖縄県集計のため厚生労働省の公表結果と異なる｡</t>
  </si>
  <si>
    <t>　　　3.鍼灸師には、あん摩・マッサージ・指圧師、柔道整復師も含む。</t>
  </si>
  <si>
    <t>区　分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</si>
  <si>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</si>
  <si>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</si>
  <si>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</si>
  <si>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</si>
  <si>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</si>
  <si>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</si>
  <si>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</si>
  <si>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</si>
  <si>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</si>
  <si>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</si>
  <si>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</si>
  <si>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</si>
  <si>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総  　数</t>
  </si>
  <si>
    <t>男</t>
  </si>
  <si>
    <t>女</t>
  </si>
  <si>
    <t>資料：沖縄県福祉保健企画課</t>
  </si>
  <si>
    <t xml:space="preserve"> 25～29歳 </t>
  </si>
  <si>
    <t xml:space="preserve">30～34歳 </t>
  </si>
  <si>
    <t xml:space="preserve"> 35～39歳</t>
  </si>
  <si>
    <t xml:space="preserve">40～44歳 </t>
  </si>
  <si>
    <t xml:space="preserve"> 45～49歳  </t>
  </si>
  <si>
    <t xml:space="preserve">50歳以上 </t>
  </si>
  <si>
    <t>（単位：人、％）</t>
  </si>
  <si>
    <t>年 齢 別</t>
  </si>
  <si>
    <t>構成比</t>
  </si>
  <si>
    <t>うち男</t>
  </si>
  <si>
    <t>総　　　数</t>
  </si>
  <si>
    <t>　０～４歳</t>
  </si>
  <si>
    <t>５～９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</si>
  <si>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</si>
  <si>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</si>
  <si>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</si>
  <si>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</si>
  <si>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</si>
  <si>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</si>
  <si>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</si>
  <si>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</si>
  <si>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</si>
  <si>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</si>
  <si>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</si>
  <si>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</si>
  <si>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</si>
  <si>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</si>
  <si>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</si>
  <si>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</si>
  <si>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90歳以上</t>
  </si>
  <si>
    <t>不　　詳</t>
  </si>
  <si>
    <t>-</t>
  </si>
  <si>
    <t>死亡率</t>
  </si>
  <si>
    <t>/</t>
  </si>
  <si>
    <t>（注）1.死亡率は人口千人に対する割合である。</t>
  </si>
  <si>
    <t>母子健康手帳
交付状況</t>
  </si>
  <si>
    <t>妊婦届出
による交付数</t>
  </si>
  <si>
    <t>第11週以内</t>
  </si>
  <si>
    <t>第12週～第19週</t>
  </si>
  <si>
    <t>第20週～第27週</t>
  </si>
  <si>
    <t>第28週以上</t>
  </si>
  <si>
    <t>その他の交付数</t>
  </si>
  <si>
    <t>出生後交付</t>
  </si>
  <si>
    <t>再交付</t>
  </si>
  <si>
    <t>妊産婦</t>
  </si>
  <si>
    <t>乳幼児</t>
  </si>
  <si>
    <t>妊婦一般健康診査</t>
  </si>
  <si>
    <t>受診者数</t>
  </si>
  <si>
    <t>乳児一般
健康診査</t>
  </si>
  <si>
    <t>対象者数</t>
  </si>
  <si>
    <t>受診率（％）</t>
  </si>
  <si>
    <t>１歳６ヶ月児
一般健康診査</t>
  </si>
  <si>
    <t>３歳児
一般健康診査</t>
  </si>
  <si>
    <t>乳児精密検査</t>
  </si>
  <si>
    <t>１歳６ヶ月児
精密検査</t>
  </si>
  <si>
    <t>３歳児
精密検査</t>
  </si>
  <si>
    <t>開催回数</t>
  </si>
  <si>
    <t>参加延人員</t>
  </si>
  <si>
    <t>その他</t>
  </si>
  <si>
    <t>延べ件数</t>
  </si>
  <si>
    <t>母子保健推進員
活動事業</t>
  </si>
  <si>
    <t>推進員数</t>
  </si>
  <si>
    <t>推進活動件数</t>
  </si>
  <si>
    <t>資料：健康推進課</t>
  </si>
  <si>
    <t>年度</t>
  </si>
  <si>
    <t>ポリオ</t>
  </si>
  <si>
    <t>Ｄ・Ｐ・Ｔ</t>
  </si>
  <si>
    <t>Ｄ・Ｔ</t>
  </si>
  <si>
    <t>日本脳炎</t>
  </si>
  <si>
    <t>インフル</t>
  </si>
  <si>
    <t>風しん</t>
  </si>
  <si>
    <t>麻しん</t>
  </si>
  <si>
    <t>ＭＲ</t>
  </si>
  <si>
    <t>ＢＣＧ</t>
  </si>
  <si>
    <t>エンザ</t>
  </si>
  <si>
    <t>総　　 人　 　口</t>
  </si>
  <si>
    <t>75歳以上</t>
  </si>
  <si>
    <t>65～74歳</t>
  </si>
  <si>
    <t>実施回数</t>
  </si>
  <si>
    <t>参加者延人数</t>
  </si>
  <si>
    <t>2,564（1）</t>
  </si>
  <si>
    <t>1,577（3）</t>
  </si>
  <si>
    <t>2,333（1）</t>
  </si>
  <si>
    <t>2,425（1）</t>
  </si>
  <si>
    <t>1,587（2）</t>
  </si>
  <si>
    <t>1,757（3）</t>
  </si>
  <si>
    <t>3,757（1）</t>
  </si>
  <si>
    <t>3,570（2）</t>
  </si>
  <si>
    <t>1,971（3）</t>
  </si>
  <si>
    <t>実人員</t>
  </si>
  <si>
    <t>延人員</t>
  </si>
  <si>
    <t>（単位：ｔ）</t>
  </si>
  <si>
    <t>年　  度</t>
  </si>
  <si>
    <t>ご　　　　み　　　　搬　　　　入　　　　量   （ｔ）</t>
  </si>
  <si>
    <t>総　　量</t>
  </si>
  <si>
    <t>家　　　　庭　　　　系</t>
  </si>
  <si>
    <t>事　　　業　　　系</t>
  </si>
  <si>
    <t>環境事業系</t>
  </si>
  <si>
    <t>可</t>
  </si>
  <si>
    <t>不</t>
  </si>
  <si>
    <t>粗</t>
  </si>
  <si>
    <t>資</t>
  </si>
  <si>
    <t>燃</t>
  </si>
  <si>
    <t>大</t>
  </si>
  <si>
    <t>源</t>
  </si>
  <si>
    <t>資料：環境保全課</t>
  </si>
  <si>
    <t>（単位：ｔ、kℓ）</t>
  </si>
  <si>
    <t>ご み 処 理 量  （ｔ）</t>
  </si>
  <si>
    <t>し尿・浄化槽汚泥処理量 （kℓ）</t>
  </si>
  <si>
    <t>焼　　却</t>
  </si>
  <si>
    <t>鉄　　屑</t>
  </si>
  <si>
    <t xml:space="preserve">総　　量 </t>
  </si>
  <si>
    <t>し　　尿</t>
  </si>
  <si>
    <t>浄化槽汚泥</t>
  </si>
  <si>
    <t>（単位：台、人）</t>
  </si>
  <si>
    <t xml:space="preserve"> ご  　　　み       処　　  理</t>
  </si>
  <si>
    <t>し　 尿 　処 　理</t>
  </si>
  <si>
    <t>車　　　　　　　　輌</t>
  </si>
  <si>
    <t>作　　業　　員</t>
  </si>
  <si>
    <t>許可車両台数</t>
  </si>
  <si>
    <t>作業人数</t>
  </si>
  <si>
    <t>直　　営</t>
  </si>
  <si>
    <t>委　　託</t>
  </si>
  <si>
    <t>委 託</t>
  </si>
  <si>
    <t>許　　　可</t>
  </si>
  <si>
    <t>人　　数</t>
  </si>
  <si>
    <t>(単位：件）</t>
  </si>
  <si>
    <t>年　　度</t>
  </si>
  <si>
    <t xml:space="preserve"> 振　動</t>
  </si>
  <si>
    <t>悪　臭</t>
  </si>
  <si>
    <t>地盤沈下</t>
  </si>
  <si>
    <t>土壌汚染</t>
  </si>
  <si>
    <r>
      <t xml:space="preserve"> </t>
    </r>
    <r>
      <rPr>
        <b/>
        <sz val="14"/>
        <rFont val="ＭＳ 明朝"/>
        <family val="1"/>
        <charset val="128"/>
      </rPr>
      <t>Ⅸ　　医 療 及 び 衛 生　　</t>
    </r>
  </si>
  <si>
    <t>死亡者数</t>
  </si>
  <si>
    <t>10～19</t>
  </si>
  <si>
    <t>20～29</t>
  </si>
  <si>
    <t>30～39</t>
  </si>
  <si>
    <t>40～49</t>
  </si>
  <si>
    <t>50～59</t>
  </si>
  <si>
    <t>60～69</t>
  </si>
  <si>
    <t>70～79</t>
  </si>
  <si>
    <t>80～89</t>
  </si>
  <si>
    <t>出生数</t>
  </si>
  <si>
    <t>焼却</t>
  </si>
  <si>
    <t>鉄屑</t>
  </si>
  <si>
    <t>し尿</t>
  </si>
  <si>
    <t>※総量と「項目別の和」が異なるのは、小数点第1位を四捨五入したことによる。</t>
  </si>
  <si>
    <t>4,126(3)</t>
  </si>
  <si>
    <t>施術所</t>
    <rPh sb="0" eb="2">
      <t>シジュツ</t>
    </rPh>
    <rPh sb="2" eb="3">
      <t>ショ</t>
    </rPh>
    <phoneticPr fontId="27"/>
  </si>
  <si>
    <t>薬剤師</t>
    <rPh sb="0" eb="3">
      <t>ヤクザイシ</t>
    </rPh>
    <phoneticPr fontId="27"/>
  </si>
  <si>
    <t>１月</t>
    <rPh sb="1" eb="2">
      <t>ツキ</t>
    </rPh>
    <phoneticPr fontId="27"/>
  </si>
  <si>
    <t>受診人員</t>
  </si>
  <si>
    <t>　　　4.平成20年以降、看護師・准看護師・助産師・歯科技工・鍼灸師の調査項目なし。</t>
    <rPh sb="10" eb="12">
      <t>イコウ</t>
    </rPh>
    <rPh sb="35" eb="37">
      <t>チョウサ</t>
    </rPh>
    <rPh sb="37" eb="39">
      <t>コウモク</t>
    </rPh>
    <phoneticPr fontId="27"/>
  </si>
  <si>
    <t>H23.9.30現在</t>
    <rPh sb="8" eb="10">
      <t>ゲンザイ</t>
    </rPh>
    <phoneticPr fontId="27"/>
  </si>
  <si>
    <t>H22.9.30現在</t>
    <rPh sb="8" eb="10">
      <t>ゲンザイ</t>
    </rPh>
    <phoneticPr fontId="27"/>
  </si>
  <si>
    <t>H21.9.30現在</t>
    <rPh sb="8" eb="10">
      <t>ゲンザイ</t>
    </rPh>
    <phoneticPr fontId="27"/>
  </si>
  <si>
    <t>H20.9.30現在</t>
    <rPh sb="8" eb="10">
      <t>ゲンザイ</t>
    </rPh>
    <phoneticPr fontId="27"/>
  </si>
  <si>
    <t>浦添市の
日本人人口</t>
    <rPh sb="0" eb="3">
      <t>ウラソエシ</t>
    </rPh>
    <rPh sb="5" eb="8">
      <t>ニホンジン</t>
    </rPh>
    <rPh sb="8" eb="10">
      <t>ジンコウ</t>
    </rPh>
    <phoneticPr fontId="27"/>
  </si>
  <si>
    <t>（H21.3月末）</t>
    <rPh sb="6" eb="8">
      <t>ガツマツ</t>
    </rPh>
    <phoneticPr fontId="27"/>
  </si>
  <si>
    <t>（H22.3月末）</t>
    <rPh sb="6" eb="8">
      <t>ガツマツ</t>
    </rPh>
    <phoneticPr fontId="27"/>
  </si>
  <si>
    <t>（H23.3月末）</t>
    <rPh sb="6" eb="8">
      <t>ガツマツ</t>
    </rPh>
    <phoneticPr fontId="27"/>
  </si>
  <si>
    <t>（H24.3月末）</t>
    <rPh sb="6" eb="8">
      <t>ガツマツ</t>
    </rPh>
    <phoneticPr fontId="27"/>
  </si>
  <si>
    <t>（H25.3月末）</t>
    <rPh sb="6" eb="8">
      <t>ガツマツ</t>
    </rPh>
    <phoneticPr fontId="27"/>
  </si>
  <si>
    <r>
      <t>平成18</t>
    </r>
    <r>
      <rPr>
        <sz val="10"/>
        <rFont val="ＭＳ 明朝"/>
        <family val="1"/>
        <charset val="128"/>
      </rPr>
      <t>年度</t>
    </r>
    <rPh sb="5" eb="6">
      <t>ド</t>
    </rPh>
    <phoneticPr fontId="27"/>
  </si>
  <si>
    <t>(H18.12月末)</t>
    <rPh sb="7" eb="8">
      <t>ガツ</t>
    </rPh>
    <rPh sb="8" eb="9">
      <t>マツ</t>
    </rPh>
    <phoneticPr fontId="27"/>
  </si>
  <si>
    <t>(H20.12月末)</t>
    <rPh sb="7" eb="8">
      <t>ガツ</t>
    </rPh>
    <rPh sb="8" eb="9">
      <t>マツ</t>
    </rPh>
    <phoneticPr fontId="27"/>
  </si>
  <si>
    <t>(H22.12月末)</t>
    <rPh sb="7" eb="8">
      <t>ガツ</t>
    </rPh>
    <rPh sb="8" eb="9">
      <t>マツ</t>
    </rPh>
    <phoneticPr fontId="27"/>
  </si>
  <si>
    <t>(H24.12月末)</t>
    <rPh sb="7" eb="8">
      <t>ガツ</t>
    </rPh>
    <rPh sb="8" eb="9">
      <t>マツ</t>
    </rPh>
    <phoneticPr fontId="27"/>
  </si>
  <si>
    <t>(H18.3月末)</t>
    <rPh sb="6" eb="7">
      <t>ガツ</t>
    </rPh>
    <rPh sb="7" eb="8">
      <t>マツ</t>
    </rPh>
    <phoneticPr fontId="27"/>
  </si>
  <si>
    <t>H24.9.30現在</t>
    <rPh sb="8" eb="10">
      <t>ゲンザイ</t>
    </rPh>
    <phoneticPr fontId="27"/>
  </si>
  <si>
    <t>2,075（-）</t>
  </si>
  <si>
    <t>3,757(-)</t>
  </si>
  <si>
    <t>4,361(-)</t>
  </si>
  <si>
    <t>3,987(-)</t>
  </si>
  <si>
    <t>2,982(1)</t>
  </si>
  <si>
    <t>2,179(3)</t>
  </si>
  <si>
    <t>4,888(2)</t>
  </si>
  <si>
    <t>4,536(7)</t>
  </si>
  <si>
    <t>直接搬入</t>
  </si>
  <si>
    <t>平成20年度</t>
  </si>
  <si>
    <t>埋　立</t>
  </si>
  <si>
    <t>※「焼却」の数値が表(139)可燃の和とが異なるのは、既搬入の「処理残渣焼却物」</t>
  </si>
  <si>
    <t xml:space="preserve">  1,322ｔが含まれているためである。</t>
  </si>
  <si>
    <t>許 可</t>
  </si>
  <si>
    <t>※作業員委託39人の内、22人が再掲されている。</t>
    <rPh sb="1" eb="4">
      <t>サギョウイン</t>
    </rPh>
    <rPh sb="4" eb="6">
      <t>イタク</t>
    </rPh>
    <rPh sb="8" eb="9">
      <t>ニン</t>
    </rPh>
    <rPh sb="10" eb="11">
      <t>ウチ</t>
    </rPh>
    <rPh sb="14" eb="15">
      <t>ニン</t>
    </rPh>
    <rPh sb="16" eb="17">
      <t>サイ</t>
    </rPh>
    <phoneticPr fontId="31"/>
  </si>
  <si>
    <t>大   気</t>
  </si>
  <si>
    <t>水質</t>
  </si>
  <si>
    <t>騒音</t>
  </si>
  <si>
    <t>（128）  ごみ搬入状況</t>
    <phoneticPr fontId="27"/>
  </si>
  <si>
    <t>　資料:南部保健所</t>
    <rPh sb="4" eb="6">
      <t>ナンブ</t>
    </rPh>
    <phoneticPr fontId="27"/>
  </si>
  <si>
    <t>　　　４.H24年度末人口は、外国人登録者も含む人口（H24.7月 住基法改正に伴う）となっています。</t>
    <rPh sb="8" eb="10">
      <t>ネンド</t>
    </rPh>
    <rPh sb="10" eb="11">
      <t>スエ</t>
    </rPh>
    <rPh sb="11" eb="13">
      <t>ジンコウ</t>
    </rPh>
    <rPh sb="15" eb="17">
      <t>ガイコク</t>
    </rPh>
    <rPh sb="17" eb="18">
      <t>ジン</t>
    </rPh>
    <rPh sb="18" eb="20">
      <t>トウロク</t>
    </rPh>
    <rPh sb="20" eb="21">
      <t>シャ</t>
    </rPh>
    <rPh sb="22" eb="23">
      <t>フク</t>
    </rPh>
    <rPh sb="24" eb="26">
      <t>ジンコウ</t>
    </rPh>
    <rPh sb="32" eb="33">
      <t>ガツ</t>
    </rPh>
    <rPh sb="34" eb="35">
      <t>ジュウ</t>
    </rPh>
    <rPh sb="35" eb="36">
      <t>キ</t>
    </rPh>
    <rPh sb="36" eb="37">
      <t>ホウ</t>
    </rPh>
    <rPh sb="37" eb="39">
      <t>カイセイ</t>
    </rPh>
    <rPh sb="40" eb="41">
      <t>トモナ</t>
    </rPh>
    <phoneticPr fontId="27"/>
  </si>
  <si>
    <t>（120)   医療及び医療関係施設（各年度共3月31日現在）</t>
    <rPh sb="21" eb="22">
      <t>ド</t>
    </rPh>
    <phoneticPr fontId="27"/>
  </si>
  <si>
    <t>平成21年度</t>
  </si>
  <si>
    <t>平成22年度</t>
  </si>
  <si>
    <t>平成23年度</t>
  </si>
  <si>
    <t>平成24年度</t>
  </si>
  <si>
    <t>交　　　　付　　　　総　　　　数</t>
  </si>
  <si>
    <t>健康診査事業</t>
  </si>
  <si>
    <t>対象数</t>
  </si>
  <si>
    <t>受診数</t>
  </si>
  <si>
    <t>健　　康　　教　　育</t>
  </si>
  <si>
    <t>個別支援事業</t>
  </si>
  <si>
    <t>個 　 別 　 支　  援  　総 　 数</t>
  </si>
  <si>
    <t>訪 問 指 導</t>
  </si>
  <si>
    <t>来 所 相 談</t>
  </si>
  <si>
    <t>電 話 相 談</t>
  </si>
  <si>
    <t>（注）日本脳炎は新しいワクチン開発により、平成22年度より、積極的な勧奨を</t>
  </si>
  <si>
    <t>　　　再開している。</t>
  </si>
  <si>
    <t>（注）平成24年度のポリオは、平成24年９月以降、経口生ワクチン接種から不活化ワクチン接種へ移行。</t>
  </si>
  <si>
    <t>　経口生ワクチン1,440件、不活化ワクチン3,741件</t>
  </si>
  <si>
    <t>40 歳 以 上 人 口</t>
  </si>
  <si>
    <t>健康手帳交付</t>
  </si>
  <si>
    <t>医療</t>
  </si>
  <si>
    <t>医療受給者以外</t>
  </si>
  <si>
    <t>健康教育</t>
  </si>
  <si>
    <t>健康相談</t>
  </si>
  <si>
    <t>健康
診査</t>
  </si>
  <si>
    <t>一般健康診査</t>
  </si>
  <si>
    <t>がん検診</t>
  </si>
  <si>
    <t>胃がん検診</t>
  </si>
  <si>
    <t>4,230(3)</t>
  </si>
  <si>
    <t>子宮がん検診</t>
  </si>
  <si>
    <t>3,147(2)</t>
  </si>
  <si>
    <t>3,286(3)</t>
  </si>
  <si>
    <t>乳がん検診</t>
  </si>
  <si>
    <t>2,126(4)</t>
  </si>
  <si>
    <t>2,233(9)</t>
  </si>
  <si>
    <t>肺がん検診</t>
  </si>
  <si>
    <t>5,374(3)</t>
  </si>
  <si>
    <t>大腸がん検診</t>
  </si>
  <si>
    <t>5,237(7)</t>
  </si>
  <si>
    <t>機
能
訓
練</t>
  </si>
  <si>
    <t>訓練実施人員</t>
  </si>
  <si>
    <t>訪問指導</t>
  </si>
  <si>
    <t>被指導実人員</t>
  </si>
  <si>
    <t>被指導延人員</t>
  </si>
  <si>
    <t>（注）人口は、各年度末現在である。</t>
  </si>
  <si>
    <t>（　）内はがん検診受診人員中がんであった者。　</t>
  </si>
  <si>
    <t>※平成21年度～平成24年度における子宮がん及び乳がん検診受診者数は、無料クーポン券利用による受診者を含む。</t>
  </si>
  <si>
    <t>※平成24年度における大腸がん検診受診者数は、無料クーポン券利用による受診者を含む。</t>
  </si>
  <si>
    <t>妊産婦等
栄養強化
事業</t>
  </si>
  <si>
    <t>支　　　　給　　　　総　　　　数</t>
  </si>
  <si>
    <t>支 給 実 員 数</t>
  </si>
  <si>
    <t>（53）</t>
    <phoneticPr fontId="27"/>
  </si>
  <si>
    <t>（注）妊産婦等栄養強化事業は平成23年度で廃止</t>
    <rPh sb="1" eb="2">
      <t>チュウ</t>
    </rPh>
    <rPh sb="3" eb="6">
      <t>ニンサンプ</t>
    </rPh>
    <rPh sb="6" eb="7">
      <t>トウ</t>
    </rPh>
    <rPh sb="7" eb="9">
      <t>エイヨウ</t>
    </rPh>
    <rPh sb="9" eb="11">
      <t>キョウカ</t>
    </rPh>
    <rPh sb="11" eb="13">
      <t>ジギョウ</t>
    </rPh>
    <rPh sb="14" eb="16">
      <t>ヘイセイ</t>
    </rPh>
    <rPh sb="18" eb="20">
      <t>ネンド</t>
    </rPh>
    <rPh sb="21" eb="23">
      <t>ハイシ</t>
    </rPh>
    <phoneticPr fontId="27"/>
  </si>
  <si>
    <r>
      <t>　　　2.人口は、各年</t>
    </r>
    <r>
      <rPr>
        <sz val="10"/>
        <rFont val="ＭＳ 明朝"/>
        <family val="1"/>
        <charset val="128"/>
      </rPr>
      <t>9月30日現在の日本人人口を使用した。</t>
    </r>
    <rPh sb="12" eb="13">
      <t>ツキ</t>
    </rPh>
    <rPh sb="15" eb="18">
      <t>ニチゲンザイ</t>
    </rPh>
    <rPh sb="19" eb="22">
      <t>ニホンジン</t>
    </rPh>
    <phoneticPr fontId="27"/>
  </si>
  <si>
    <t>（127）　健康増進法に基づく健康増進事業</t>
    <phoneticPr fontId="27"/>
  </si>
  <si>
    <t>12月</t>
    <phoneticPr fontId="27"/>
  </si>
  <si>
    <t>（54）</t>
    <phoneticPr fontId="27"/>
  </si>
  <si>
    <t>０～９</t>
    <phoneticPr fontId="27"/>
  </si>
  <si>
    <t>90以上</t>
    <phoneticPr fontId="27"/>
  </si>
  <si>
    <t>ok</t>
    <phoneticPr fontId="27"/>
  </si>
  <si>
    <t>（55）</t>
    <phoneticPr fontId="27"/>
  </si>
  <si>
    <t>ごみ搬入量</t>
    <phoneticPr fontId="27"/>
  </si>
  <si>
    <r>
      <t>（5</t>
    </r>
    <r>
      <rPr>
        <sz val="10"/>
        <rFont val="ＭＳ 明朝"/>
        <family val="1"/>
        <charset val="128"/>
      </rPr>
      <t>6</t>
    </r>
    <r>
      <rPr>
        <sz val="10"/>
        <rFont val="ＭＳ 明朝"/>
        <family val="1"/>
        <charset val="128"/>
      </rPr>
      <t>）</t>
    </r>
    <phoneticPr fontId="27"/>
  </si>
  <si>
    <r>
      <t>平成2</t>
    </r>
    <r>
      <rPr>
        <sz val="10"/>
        <rFont val="ＭＳ 明朝"/>
        <family val="1"/>
        <charset val="128"/>
      </rPr>
      <t>0年度</t>
    </r>
    <phoneticPr fontId="27"/>
  </si>
  <si>
    <r>
      <t>平成2</t>
    </r>
    <r>
      <rPr>
        <sz val="10"/>
        <rFont val="ＭＳ 明朝"/>
        <family val="1"/>
        <charset val="128"/>
      </rPr>
      <t>0年度</t>
    </r>
    <phoneticPr fontId="27"/>
  </si>
  <si>
    <r>
      <t>　　　２.人口１万人対については各年</t>
    </r>
    <r>
      <rPr>
        <sz val="10"/>
        <rFont val="ＭＳ 明朝"/>
        <family val="1"/>
        <charset val="128"/>
      </rPr>
      <t>度３月末の登録人口で計算した。</t>
    </r>
    <rPh sb="18" eb="19">
      <t>ド</t>
    </rPh>
    <phoneticPr fontId="27"/>
  </si>
  <si>
    <t>　　　３.一般販売業者数には卸売一般販売業者は含んでいない。</t>
    <phoneticPr fontId="27"/>
  </si>
  <si>
    <r>
      <t>（12</t>
    </r>
    <r>
      <rPr>
        <sz val="10"/>
        <rFont val="ＭＳ 明朝"/>
        <family val="1"/>
        <charset val="128"/>
      </rPr>
      <t>1）  医療及び医療関係従事者数（従業地別）（各年度共12月末現在）</t>
    </r>
    <phoneticPr fontId="27"/>
  </si>
  <si>
    <r>
      <t>平成18</t>
    </r>
    <r>
      <rPr>
        <sz val="10"/>
        <rFont val="ＭＳ 明朝"/>
        <family val="1"/>
        <charset val="128"/>
      </rPr>
      <t>年度</t>
    </r>
    <phoneticPr fontId="27"/>
  </si>
  <si>
    <t>資料：平成23年衛生統計年報</t>
    <phoneticPr fontId="27"/>
  </si>
  <si>
    <t>　　　2.人口1万人対については各年12月末の住民登録人口で計算した。</t>
    <phoneticPr fontId="27"/>
  </si>
  <si>
    <t>（129）  ごみ、し尿・浄化槽汚泥処理量</t>
    <phoneticPr fontId="27"/>
  </si>
  <si>
    <t>（130）  ごみ、し尿収集車両・作業員状況</t>
    <phoneticPr fontId="27"/>
  </si>
  <si>
    <t>（131）  種別公害苦情件数</t>
    <phoneticPr fontId="27"/>
  </si>
  <si>
    <t xml:space="preserve">    （56）出生者数（Ｐ109参照） </t>
    <phoneticPr fontId="27"/>
  </si>
  <si>
    <t xml:space="preserve">   （57）年齢（10歳階級）別死亡者数（P109参照）</t>
    <phoneticPr fontId="27"/>
  </si>
  <si>
    <t>（58）ごみ処理状況の推移（Ｐ112参照）</t>
    <phoneticPr fontId="27"/>
  </si>
  <si>
    <t>（59）し尿処理状況の推移（Ｐ112参照）</t>
    <phoneticPr fontId="27"/>
  </si>
  <si>
    <t>（125）母子保健事業に基づく事業実施状況</t>
    <phoneticPr fontId="27"/>
  </si>
  <si>
    <t>（126）各種予防接種実施状況</t>
    <phoneticPr fontId="27"/>
  </si>
  <si>
    <t>ok</t>
    <phoneticPr fontId="27"/>
  </si>
  <si>
    <t>（122）  出生者数（平成24年１月～12月）</t>
    <phoneticPr fontId="27"/>
  </si>
  <si>
    <t>総　数</t>
    <phoneticPr fontId="27"/>
  </si>
  <si>
    <t>（123）  母の年齢別出生者数（平成24年１月～12月）</t>
    <phoneticPr fontId="27"/>
  </si>
  <si>
    <t>19歳以下</t>
    <phoneticPr fontId="27"/>
  </si>
  <si>
    <t>20～24歳</t>
    <phoneticPr fontId="27"/>
  </si>
  <si>
    <t>（124）  年齢（５歳階級）別死亡者数（各年共１～12月）</t>
    <phoneticPr fontId="27"/>
  </si>
  <si>
    <t>平 成 21 年</t>
    <phoneticPr fontId="27"/>
  </si>
  <si>
    <t>平 成 22 年</t>
    <phoneticPr fontId="27"/>
  </si>
  <si>
    <t>平 成 23 年</t>
    <phoneticPr fontId="27"/>
  </si>
  <si>
    <t>平 成 24 年</t>
    <phoneticPr fontId="27"/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</si>
</sst>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176" formatCode="#,##0;[Red]#,##0"/>
    <numFmt numFmtId="177" formatCode="\(#,###\)"/>
    <numFmt numFmtId="178" formatCode="#,##0_ "/>
    <numFmt numFmtId="179" formatCode="#,##0.0;[Red]#,##0.0"/>
    <numFmt numFmtId="180" formatCode="#,##0.0_ "/>
    <numFmt numFmtId="181" formatCode="#,##0_);[Red]\(#,##0\)"/>
    <numFmt numFmtId="182" formatCode="_ * #,##0_ ;_ * \-#,##0_ ;_ * \-_ ;_ @_ "/>
    <numFmt numFmtId="183" formatCode="0_);[Red]\(0\)"/>
    <numFmt numFmtId="184" formatCode="_ * #,##0.0_ ;_ * \-#,##0.0_ ;_ * \-?_ ;_ @_ "/>
    <numFmt numFmtId="185" formatCode="_ * #,##0.0_ ;_ * \-#,##0.0_ ;_ @_ "/>
    <numFmt numFmtId="186" formatCode="_ * #,##0_ ;_ * \-#,##0_ ;_ @_ "/>
    <numFmt numFmtId="187" formatCode="#,##0_ ;[Red]\-#,##0\ "/>
    <numFmt numFmtId="188" formatCode=";;;_ @_ "/>
    <numFmt numFmtId="189" formatCode="0.0_);[Red]\(0.0\)"/>
    <numFmt numFmtId="190" formatCode="#,##0_);\(#,##0\)"/>
    <numFmt numFmtId="191" formatCode="##&quot;年度&quot;"/>
    <numFmt numFmtId="192" formatCode="\(0.0\);[Red]\(0.0\)"/>
    <numFmt numFmtId="193" formatCode="\(General\)"/>
    <numFmt numFmtId="194" formatCode="&quot;r&quot;#,##0.0_ "/>
    <numFmt numFmtId="195" formatCode="\(&quot;r&quot;0.0\);[Red]\(0.0\)"/>
    <numFmt numFmtId="196" formatCode="&quot;※ &quot;* #,##0_ ;_ * \-#,##0_ ;_ * \-_ ;_ @_ "/>
    <numFmt numFmtId="197" formatCode="&quot;※&quot;#,##0_ ;[Red]\-#,##0\ "/>
    <numFmt numFmtId="198" formatCode="\\#,##0;&quot;\-&quot;#,##0"/>
    <numFmt numFmtId="199" formatCode="&quot;r&quot;#,##0_ "/>
    <numFmt numFmtId="200" formatCode="0.0_ "/>
  </numFmts>
  <fonts count="33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0"/>
      <color indexed="8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rgb="FFFF000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</fills>
  <borders count="8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 style="thin">
        <color indexed="8"/>
      </left>
      <right/>
      <top/>
      <bottom/>
      <diagonal style="thin">
        <color indexed="8"/>
      </diagonal>
    </border>
    <border>
      <left style="thin">
        <color theme="1"/>
      </left>
      <right style="thin">
        <color indexed="8"/>
      </right>
      <top style="thin">
        <color theme="1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theme="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theme="1"/>
      </left>
      <right style="thin">
        <color indexed="8"/>
      </right>
      <top style="thin">
        <color indexed="10"/>
      </top>
      <bottom style="thin">
        <color theme="1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26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38" fontId="26" fillId="0" borderId="0" applyFill="0" applyBorder="0" applyProtection="0">
      <alignment vertical="center"/>
    </xf>
    <xf numFmtId="38" fontId="26" fillId="0" borderId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</cellStyleXfs>
  <cellXfs count="450">
    <xf numFmtId="0" fontId="0" fillId="0" borderId="0" xfId="0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shrinkToFit="1"/>
    </xf>
    <xf numFmtId="176" fontId="0" fillId="0" borderId="0" xfId="0" applyNumberFormat="1" applyFont="1" applyBorder="1" applyAlignment="1">
      <alignment horizontal="center" vertical="center"/>
    </xf>
    <xf numFmtId="176" fontId="21" fillId="0" borderId="0" xfId="0" applyNumberFormat="1" applyFont="1" applyBorder="1" applyAlignment="1">
      <alignment horizontal="center" vertical="center"/>
    </xf>
    <xf numFmtId="0" fontId="0" fillId="0" borderId="11" xfId="0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left" vertical="center"/>
    </xf>
    <xf numFmtId="182" fontId="0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3" fontId="0" fillId="0" borderId="10" xfId="0" applyNumberFormat="1" applyFont="1" applyBorder="1" applyAlignment="1">
      <alignment vertical="center" shrinkToFit="1"/>
    </xf>
    <xf numFmtId="0" fontId="0" fillId="0" borderId="10" xfId="0" applyFont="1" applyBorder="1" applyAlignment="1">
      <alignment vertical="center" shrinkToFit="1"/>
    </xf>
    <xf numFmtId="178" fontId="0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178" fontId="21" fillId="0" borderId="0" xfId="0" applyNumberFormat="1" applyFont="1" applyBorder="1" applyAlignment="1">
      <alignment horizontal="center" vertical="center"/>
    </xf>
    <xf numFmtId="182" fontId="21" fillId="0" borderId="0" xfId="0" applyNumberFormat="1" applyFont="1" applyBorder="1" applyAlignment="1">
      <alignment horizontal="right" vertical="center"/>
    </xf>
    <xf numFmtId="0" fontId="20" fillId="24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181" fontId="21" fillId="0" borderId="16" xfId="0" applyNumberFormat="1" applyFont="1" applyFill="1" applyBorder="1" applyAlignment="1">
      <alignment vertical="center"/>
    </xf>
    <xf numFmtId="181" fontId="21" fillId="0" borderId="17" xfId="0" applyNumberFormat="1" applyFont="1" applyFill="1" applyBorder="1" applyAlignment="1">
      <alignment vertical="center"/>
    </xf>
    <xf numFmtId="181" fontId="21" fillId="0" borderId="18" xfId="0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178" fontId="21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Alignment="1">
      <alignment vertical="center"/>
    </xf>
    <xf numFmtId="0" fontId="21" fillId="0" borderId="25" xfId="0" applyFont="1" applyFill="1" applyBorder="1" applyAlignment="1">
      <alignment horizontal="center" vertical="center"/>
    </xf>
    <xf numFmtId="176" fontId="21" fillId="0" borderId="19" xfId="0" applyNumberFormat="1" applyFont="1" applyFill="1" applyBorder="1" applyAlignment="1">
      <alignment horizontal="center" vertical="center"/>
    </xf>
    <xf numFmtId="176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176" fontId="21" fillId="0" borderId="0" xfId="0" applyNumberFormat="1" applyFont="1" applyFill="1" applyBorder="1" applyAlignment="1">
      <alignment horizontal="right" vertical="center"/>
    </xf>
    <xf numFmtId="177" fontId="22" fillId="0" borderId="0" xfId="0" applyNumberFormat="1" applyFont="1" applyFill="1" applyBorder="1" applyAlignment="1">
      <alignment horizontal="right" vertical="center" shrinkToFit="1"/>
    </xf>
    <xf numFmtId="178" fontId="21" fillId="0" borderId="14" xfId="0" applyNumberFormat="1" applyFont="1" applyFill="1" applyBorder="1" applyAlignment="1">
      <alignment horizontal="right" vertical="center"/>
    </xf>
    <xf numFmtId="179" fontId="20" fillId="0" borderId="0" xfId="0" applyNumberFormat="1" applyFont="1" applyFill="1" applyBorder="1" applyAlignment="1">
      <alignment vertical="center"/>
    </xf>
    <xf numFmtId="179" fontId="21" fillId="0" borderId="0" xfId="0" applyNumberFormat="1" applyFont="1" applyFill="1" applyBorder="1" applyAlignment="1">
      <alignment vertical="center"/>
    </xf>
    <xf numFmtId="179" fontId="20" fillId="0" borderId="0" xfId="0" applyNumberFormat="1" applyFont="1" applyFill="1" applyBorder="1" applyAlignment="1">
      <alignment horizontal="right" vertical="center"/>
    </xf>
    <xf numFmtId="0" fontId="21" fillId="0" borderId="25" xfId="0" applyFont="1" applyFill="1" applyBorder="1" applyAlignment="1">
      <alignment horizontal="center" vertical="center" shrinkToFit="1"/>
    </xf>
    <xf numFmtId="176" fontId="21" fillId="0" borderId="19" xfId="0" applyNumberFormat="1" applyFont="1" applyFill="1" applyBorder="1" applyAlignment="1">
      <alignment horizontal="right" vertical="center" shrinkToFit="1"/>
    </xf>
    <xf numFmtId="176" fontId="22" fillId="0" borderId="0" xfId="0" applyNumberFormat="1" applyFont="1" applyFill="1" applyBorder="1" applyAlignment="1">
      <alignment horizontal="right" vertical="center" shrinkToFit="1"/>
    </xf>
    <xf numFmtId="180" fontId="21" fillId="0" borderId="0" xfId="0" applyNumberFormat="1" applyFont="1" applyFill="1" applyBorder="1" applyAlignment="1">
      <alignment horizontal="right" vertical="center"/>
    </xf>
    <xf numFmtId="176" fontId="21" fillId="0" borderId="14" xfId="0" applyNumberFormat="1" applyFont="1" applyFill="1" applyBorder="1" applyAlignment="1">
      <alignment horizontal="center" vertical="center"/>
    </xf>
    <xf numFmtId="176" fontId="21" fillId="0" borderId="19" xfId="0" applyNumberFormat="1" applyFont="1" applyFill="1" applyBorder="1" applyAlignment="1">
      <alignment vertical="center"/>
    </xf>
    <xf numFmtId="176" fontId="21" fillId="0" borderId="0" xfId="0" applyNumberFormat="1" applyFont="1" applyFill="1" applyBorder="1" applyAlignment="1">
      <alignment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0" fontId="0" fillId="0" borderId="31" xfId="0" applyFont="1" applyFill="1" applyBorder="1" applyAlignment="1">
      <alignment vertical="center"/>
    </xf>
    <xf numFmtId="180" fontId="21" fillId="0" borderId="18" xfId="0" applyNumberFormat="1" applyFont="1" applyFill="1" applyBorder="1" applyAlignment="1">
      <alignment horizontal="right" vertical="center" shrinkToFit="1"/>
    </xf>
    <xf numFmtId="184" fontId="0" fillId="0" borderId="3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vertical="center"/>
    </xf>
    <xf numFmtId="0" fontId="0" fillId="0" borderId="41" xfId="0" applyFont="1" applyFill="1" applyBorder="1" applyAlignment="1">
      <alignment vertical="center"/>
    </xf>
    <xf numFmtId="0" fontId="0" fillId="0" borderId="42" xfId="0" applyFont="1" applyFill="1" applyBorder="1" applyAlignment="1">
      <alignment vertical="center"/>
    </xf>
    <xf numFmtId="0" fontId="21" fillId="0" borderId="29" xfId="0" applyFont="1" applyFill="1" applyBorder="1" applyAlignment="1">
      <alignment vertical="center"/>
    </xf>
    <xf numFmtId="180" fontId="21" fillId="0" borderId="17" xfId="0" applyNumberFormat="1" applyFont="1" applyFill="1" applyBorder="1" applyAlignment="1">
      <alignment horizontal="right" vertical="center" shrinkToFit="1"/>
    </xf>
    <xf numFmtId="180" fontId="0" fillId="0" borderId="0" xfId="0" applyNumberFormat="1" applyFont="1" applyFill="1" applyBorder="1" applyAlignment="1">
      <alignment horizontal="right" vertical="center"/>
    </xf>
    <xf numFmtId="184" fontId="0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182" fontId="21" fillId="0" borderId="14" xfId="0" applyNumberFormat="1" applyFont="1" applyFill="1" applyBorder="1" applyAlignment="1">
      <alignment vertical="center"/>
    </xf>
    <xf numFmtId="0" fontId="29" fillId="0" borderId="43" xfId="0" applyFont="1" applyFill="1" applyBorder="1" applyAlignment="1">
      <alignment horizontal="center" vertical="center"/>
    </xf>
    <xf numFmtId="182" fontId="21" fillId="0" borderId="32" xfId="0" applyNumberFormat="1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right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182" fontId="23" fillId="0" borderId="19" xfId="0" applyNumberFormat="1" applyFont="1" applyFill="1" applyBorder="1" applyAlignment="1">
      <alignment horizontal="right" vertical="center"/>
    </xf>
    <xf numFmtId="182" fontId="23" fillId="0" borderId="0" xfId="0" applyNumberFormat="1" applyFont="1" applyFill="1" applyBorder="1" applyAlignment="1">
      <alignment horizontal="right" vertical="center" shrinkToFit="1"/>
    </xf>
    <xf numFmtId="196" fontId="23" fillId="0" borderId="19" xfId="0" applyNumberFormat="1" applyFont="1" applyFill="1" applyBorder="1" applyAlignment="1">
      <alignment horizontal="right" vertical="center" shrinkToFit="1"/>
    </xf>
    <xf numFmtId="186" fontId="23" fillId="0" borderId="19" xfId="0" applyNumberFormat="1" applyFont="1" applyFill="1" applyBorder="1" applyAlignment="1">
      <alignment horizontal="right" vertical="center" shrinkToFit="1"/>
    </xf>
    <xf numFmtId="0" fontId="23" fillId="0" borderId="46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177" fontId="21" fillId="0" borderId="0" xfId="0" applyNumberFormat="1" applyFont="1" applyFill="1" applyAlignment="1">
      <alignment vertical="center" shrinkToFit="1"/>
    </xf>
    <xf numFmtId="183" fontId="21" fillId="0" borderId="0" xfId="0" applyNumberFormat="1" applyFont="1" applyFill="1" applyAlignment="1">
      <alignment vertical="center"/>
    </xf>
    <xf numFmtId="177" fontId="21" fillId="0" borderId="0" xfId="0" applyNumberFormat="1" applyFont="1" applyFill="1" applyAlignment="1">
      <alignment vertical="center"/>
    </xf>
    <xf numFmtId="192" fontId="21" fillId="0" borderId="22" xfId="0" applyNumberFormat="1" applyFont="1" applyFill="1" applyBorder="1" applyAlignment="1">
      <alignment vertical="center" shrinkToFit="1"/>
    </xf>
    <xf numFmtId="189" fontId="21" fillId="0" borderId="32" xfId="0" applyNumberFormat="1" applyFont="1" applyFill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96" fontId="21" fillId="0" borderId="14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shrinkToFit="1"/>
    </xf>
    <xf numFmtId="0" fontId="23" fillId="0" borderId="25" xfId="0" applyFont="1" applyFill="1" applyBorder="1" applyAlignment="1">
      <alignment vertical="center"/>
    </xf>
    <xf numFmtId="182" fontId="23" fillId="0" borderId="14" xfId="0" applyNumberFormat="1" applyFont="1" applyFill="1" applyBorder="1" applyAlignment="1">
      <alignment horizontal="right" vertical="center"/>
    </xf>
    <xf numFmtId="0" fontId="23" fillId="0" borderId="25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182" fontId="29" fillId="0" borderId="20" xfId="0" applyNumberFormat="1" applyFont="1" applyFill="1" applyBorder="1" applyAlignment="1">
      <alignment horizontal="right" vertical="center" shrinkToFit="1"/>
    </xf>
    <xf numFmtId="182" fontId="29" fillId="0" borderId="22" xfId="0" applyNumberFormat="1" applyFont="1" applyFill="1" applyBorder="1" applyAlignment="1">
      <alignment horizontal="right" vertical="center" shrinkToFit="1"/>
    </xf>
    <xf numFmtId="182" fontId="29" fillId="0" borderId="32" xfId="0" applyNumberFormat="1" applyFont="1" applyFill="1" applyBorder="1" applyAlignment="1">
      <alignment horizontal="right" vertical="center"/>
    </xf>
    <xf numFmtId="181" fontId="29" fillId="0" borderId="20" xfId="0" applyNumberFormat="1" applyFont="1" applyFill="1" applyBorder="1" applyAlignment="1">
      <alignment horizontal="right" vertical="center"/>
    </xf>
    <xf numFmtId="0" fontId="23" fillId="0" borderId="26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vertical="center"/>
    </xf>
    <xf numFmtId="0" fontId="23" fillId="0" borderId="55" xfId="0" applyFont="1" applyFill="1" applyBorder="1" applyAlignment="1">
      <alignment horizontal="center" vertical="center"/>
    </xf>
    <xf numFmtId="196" fontId="29" fillId="0" borderId="22" xfId="0" applyNumberFormat="1" applyFont="1" applyFill="1" applyBorder="1" applyAlignment="1">
      <alignment horizontal="right" vertical="center"/>
    </xf>
    <xf numFmtId="196" fontId="29" fillId="0" borderId="32" xfId="0" applyNumberFormat="1" applyFont="1" applyFill="1" applyBorder="1" applyAlignment="1">
      <alignment horizontal="right" vertical="center"/>
    </xf>
    <xf numFmtId="183" fontId="21" fillId="0" borderId="0" xfId="0" applyNumberFormat="1" applyFont="1" applyFill="1" applyBorder="1" applyAlignment="1">
      <alignment vertical="center"/>
    </xf>
    <xf numFmtId="189" fontId="21" fillId="0" borderId="22" xfId="0" applyNumberFormat="1" applyFont="1" applyFill="1" applyBorder="1" applyAlignment="1">
      <alignment vertical="center" shrinkToFit="1"/>
    </xf>
    <xf numFmtId="189" fontId="21" fillId="0" borderId="22" xfId="0" applyNumberFormat="1" applyFont="1" applyFill="1" applyBorder="1" applyAlignment="1">
      <alignment vertical="center"/>
    </xf>
    <xf numFmtId="182" fontId="21" fillId="0" borderId="0" xfId="0" applyNumberFormat="1" applyFont="1" applyFill="1" applyBorder="1" applyAlignment="1">
      <alignment vertical="center"/>
    </xf>
    <xf numFmtId="182" fontId="21" fillId="0" borderId="22" xfId="0" applyNumberFormat="1" applyFont="1" applyFill="1" applyBorder="1" applyAlignment="1">
      <alignment vertical="center"/>
    </xf>
    <xf numFmtId="189" fontId="21" fillId="0" borderId="0" xfId="0" applyNumberFormat="1" applyFont="1" applyFill="1" applyBorder="1" applyAlignment="1">
      <alignment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47" xfId="0" applyFont="1" applyFill="1" applyBorder="1" applyAlignment="1">
      <alignment horizontal="center" vertical="center"/>
    </xf>
    <xf numFmtId="181" fontId="23" fillId="0" borderId="0" xfId="0" applyNumberFormat="1" applyFont="1" applyFill="1" applyBorder="1" applyAlignment="1">
      <alignment horizontal="right" vertical="center"/>
    </xf>
    <xf numFmtId="181" fontId="23" fillId="0" borderId="14" xfId="0" applyNumberFormat="1" applyFont="1" applyFill="1" applyBorder="1" applyAlignment="1">
      <alignment horizontal="right" vertical="center"/>
    </xf>
    <xf numFmtId="181" fontId="29" fillId="0" borderId="22" xfId="0" applyNumberFormat="1" applyFont="1" applyFill="1" applyBorder="1" applyAlignment="1">
      <alignment horizontal="right" vertical="center"/>
    </xf>
    <xf numFmtId="181" fontId="23" fillId="0" borderId="19" xfId="0" applyNumberFormat="1" applyFont="1" applyFill="1" applyBorder="1" applyAlignment="1">
      <alignment horizontal="right" vertical="center"/>
    </xf>
    <xf numFmtId="182" fontId="29" fillId="0" borderId="22" xfId="0" applyNumberFormat="1" applyFont="1" applyFill="1" applyBorder="1" applyAlignment="1">
      <alignment horizontal="right" vertical="center"/>
    </xf>
    <xf numFmtId="182" fontId="23" fillId="0" borderId="0" xfId="0" applyNumberFormat="1" applyFont="1" applyFill="1" applyBorder="1" applyAlignment="1">
      <alignment horizontal="right" vertical="center"/>
    </xf>
    <xf numFmtId="0" fontId="0" fillId="0" borderId="22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vertical="center"/>
    </xf>
    <xf numFmtId="177" fontId="0" fillId="0" borderId="0" xfId="0" applyNumberFormat="1" applyFont="1" applyFill="1" applyAlignment="1">
      <alignment vertical="center" shrinkToFit="1"/>
    </xf>
    <xf numFmtId="183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183" fontId="0" fillId="0" borderId="14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horizontal="right" vertical="center" shrinkToFit="1"/>
    </xf>
    <xf numFmtId="177" fontId="0" fillId="0" borderId="0" xfId="0" applyNumberFormat="1" applyFont="1" applyFill="1" applyBorder="1" applyAlignment="1">
      <alignment horizontal="right" vertical="center"/>
    </xf>
    <xf numFmtId="183" fontId="0" fillId="0" borderId="19" xfId="0" applyNumberFormat="1" applyFont="1" applyFill="1" applyBorder="1" applyAlignment="1">
      <alignment vertical="center"/>
    </xf>
    <xf numFmtId="183" fontId="0" fillId="0" borderId="0" xfId="0" applyNumberFormat="1" applyFont="1" applyFill="1" applyBorder="1" applyAlignment="1">
      <alignment vertical="center"/>
    </xf>
    <xf numFmtId="179" fontId="0" fillId="0" borderId="19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horizontal="center" vertical="center"/>
    </xf>
    <xf numFmtId="179" fontId="0" fillId="0" borderId="14" xfId="0" applyNumberFormat="1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0" fillId="0" borderId="14" xfId="0" applyNumberFormat="1" applyFont="1" applyFill="1" applyBorder="1" applyAlignment="1">
      <alignment horizontal="right" vertical="center"/>
    </xf>
    <xf numFmtId="195" fontId="0" fillId="0" borderId="0" xfId="0" applyNumberFormat="1" applyFont="1" applyFill="1" applyBorder="1" applyAlignment="1">
      <alignment vertical="center" shrinkToFit="1"/>
    </xf>
    <xf numFmtId="194" fontId="0" fillId="0" borderId="0" xfId="0" applyNumberFormat="1" applyFont="1" applyFill="1" applyBorder="1" applyAlignment="1">
      <alignment vertical="center" shrinkToFit="1"/>
    </xf>
    <xf numFmtId="189" fontId="0" fillId="0" borderId="0" xfId="0" applyNumberFormat="1" applyFont="1" applyFill="1" applyBorder="1" applyAlignment="1">
      <alignment vertical="center"/>
    </xf>
    <xf numFmtId="189" fontId="0" fillId="0" borderId="14" xfId="0" applyNumberFormat="1" applyFont="1" applyFill="1" applyBorder="1" applyAlignment="1">
      <alignment vertical="center"/>
    </xf>
    <xf numFmtId="38" fontId="0" fillId="0" borderId="0" xfId="33" applyFont="1" applyFill="1">
      <alignment vertical="center"/>
    </xf>
    <xf numFmtId="193" fontId="0" fillId="0" borderId="0" xfId="0" applyNumberFormat="1" applyFont="1" applyFill="1" applyAlignment="1">
      <alignment vertical="center"/>
    </xf>
    <xf numFmtId="192" fontId="0" fillId="0" borderId="0" xfId="0" applyNumberFormat="1" applyFont="1" applyFill="1" applyBorder="1" applyAlignment="1">
      <alignment vertical="center"/>
    </xf>
    <xf numFmtId="189" fontId="0" fillId="0" borderId="19" xfId="0" applyNumberFormat="1" applyFont="1" applyFill="1" applyBorder="1" applyAlignment="1">
      <alignment vertical="center"/>
    </xf>
    <xf numFmtId="192" fontId="0" fillId="0" borderId="0" xfId="0" applyNumberFormat="1" applyFont="1" applyFill="1" applyBorder="1" applyAlignment="1">
      <alignment vertical="center" shrinkToFit="1"/>
    </xf>
    <xf numFmtId="189" fontId="0" fillId="0" borderId="0" xfId="0" applyNumberFormat="1" applyFont="1" applyFill="1" applyBorder="1" applyAlignment="1">
      <alignment vertical="center" shrinkToFit="1"/>
    </xf>
    <xf numFmtId="0" fontId="0" fillId="0" borderId="26" xfId="0" applyFont="1" applyFill="1" applyBorder="1" applyAlignment="1">
      <alignment vertical="center"/>
    </xf>
    <xf numFmtId="182" fontId="0" fillId="0" borderId="14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0" fontId="0" fillId="0" borderId="25" xfId="0" applyFont="1" applyFill="1" applyBorder="1" applyAlignment="1">
      <alignment horizontal="center" vertical="center" shrinkToFit="1"/>
    </xf>
    <xf numFmtId="179" fontId="0" fillId="0" borderId="0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horizontal="right" vertical="center"/>
    </xf>
    <xf numFmtId="176" fontId="0" fillId="0" borderId="14" xfId="0" applyNumberFormat="1" applyFont="1" applyFill="1" applyBorder="1" applyAlignment="1">
      <alignment horizontal="center" vertical="center"/>
    </xf>
    <xf numFmtId="189" fontId="0" fillId="0" borderId="0" xfId="0" applyNumberFormat="1" applyFont="1" applyFill="1" applyBorder="1" applyAlignment="1">
      <alignment horizontal="right" vertical="center"/>
    </xf>
    <xf numFmtId="189" fontId="0" fillId="0" borderId="14" xfId="0" applyNumberFormat="1" applyFont="1" applyFill="1" applyBorder="1" applyAlignment="1">
      <alignment horizontal="right" vertical="center"/>
    </xf>
    <xf numFmtId="194" fontId="0" fillId="0" borderId="0" xfId="0" applyNumberFormat="1" applyFont="1" applyFill="1" applyBorder="1" applyAlignment="1">
      <alignment vertical="center"/>
    </xf>
    <xf numFmtId="189" fontId="0" fillId="0" borderId="22" xfId="0" applyNumberFormat="1" applyFont="1" applyFill="1" applyBorder="1" applyAlignment="1">
      <alignment vertical="center"/>
    </xf>
    <xf numFmtId="181" fontId="0" fillId="0" borderId="19" xfId="0" applyNumberFormat="1" applyFont="1" applyFill="1" applyBorder="1" applyAlignment="1">
      <alignment vertical="center"/>
    </xf>
    <xf numFmtId="181" fontId="0" fillId="0" borderId="20" xfId="0" applyNumberFormat="1" applyFont="1" applyFill="1" applyBorder="1" applyAlignment="1">
      <alignment vertical="center"/>
    </xf>
    <xf numFmtId="0" fontId="0" fillId="0" borderId="36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vertical="center"/>
    </xf>
    <xf numFmtId="0" fontId="0" fillId="0" borderId="0" xfId="0" applyFont="1" applyFill="1" applyAlignment="1">
      <alignment vertical="top"/>
    </xf>
    <xf numFmtId="0" fontId="0" fillId="0" borderId="19" xfId="0" applyFont="1" applyFill="1" applyBorder="1" applyAlignment="1">
      <alignment vertical="center"/>
    </xf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49" fontId="0" fillId="0" borderId="10" xfId="0" applyNumberFormat="1" applyFont="1" applyBorder="1" applyAlignment="1">
      <alignment horizontal="center" vertical="center"/>
    </xf>
    <xf numFmtId="176" fontId="0" fillId="0" borderId="10" xfId="0" applyNumberFormat="1" applyFont="1" applyBorder="1" applyAlignment="1">
      <alignment horizontal="right"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5" xfId="0" applyFont="1" applyBorder="1">
      <alignment vertical="center"/>
    </xf>
    <xf numFmtId="176" fontId="0" fillId="0" borderId="10" xfId="0" applyNumberFormat="1" applyFont="1" applyBorder="1">
      <alignment vertical="center"/>
    </xf>
    <xf numFmtId="0" fontId="30" fillId="0" borderId="0" xfId="0" applyFont="1">
      <alignment vertical="center"/>
    </xf>
    <xf numFmtId="0" fontId="0" fillId="0" borderId="0" xfId="0" applyFont="1" applyBorder="1">
      <alignment vertical="center"/>
    </xf>
    <xf numFmtId="191" fontId="0" fillId="0" borderId="10" xfId="0" applyNumberFormat="1" applyFont="1" applyBorder="1" applyAlignment="1">
      <alignment horizontal="center" vertical="center" shrinkToFit="1"/>
    </xf>
    <xf numFmtId="178" fontId="0" fillId="0" borderId="0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 shrinkToFit="1"/>
    </xf>
    <xf numFmtId="0" fontId="0" fillId="0" borderId="10" xfId="0" applyFont="1" applyBorder="1">
      <alignment vertical="center"/>
    </xf>
    <xf numFmtId="3" fontId="0" fillId="0" borderId="10" xfId="0" applyNumberFormat="1" applyFont="1" applyBorder="1">
      <alignment vertical="center"/>
    </xf>
    <xf numFmtId="3" fontId="0" fillId="0" borderId="0" xfId="0" applyNumberFormat="1" applyFont="1">
      <alignment vertical="center"/>
    </xf>
    <xf numFmtId="191" fontId="0" fillId="0" borderId="1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38" fontId="32" fillId="0" borderId="0" xfId="33" applyFont="1" applyFill="1">
      <alignment vertical="center"/>
    </xf>
    <xf numFmtId="193" fontId="32" fillId="0" borderId="0" xfId="0" applyNumberFormat="1" applyFont="1" applyFill="1" applyAlignment="1">
      <alignment vertical="center"/>
    </xf>
    <xf numFmtId="0" fontId="32" fillId="0" borderId="0" xfId="0" applyFont="1" applyFill="1" applyAlignment="1">
      <alignment vertical="center"/>
    </xf>
    <xf numFmtId="200" fontId="21" fillId="0" borderId="22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184" fontId="0" fillId="0" borderId="22" xfId="0" applyNumberFormat="1" applyFont="1" applyFill="1" applyBorder="1" applyAlignment="1">
      <alignment horizontal="right" vertical="center"/>
    </xf>
    <xf numFmtId="0" fontId="0" fillId="0" borderId="37" xfId="0" applyFont="1" applyFill="1" applyBorder="1" applyAlignment="1">
      <alignment horizontal="center" vertical="center"/>
    </xf>
    <xf numFmtId="0" fontId="32" fillId="0" borderId="0" xfId="0" applyFont="1">
      <alignment vertical="center"/>
    </xf>
    <xf numFmtId="181" fontId="0" fillId="0" borderId="0" xfId="0" applyNumberFormat="1" applyFont="1" applyFill="1" applyBorder="1" applyAlignment="1">
      <alignment vertical="center"/>
    </xf>
    <xf numFmtId="181" fontId="0" fillId="0" borderId="14" xfId="0" applyNumberFormat="1" applyFont="1" applyFill="1" applyBorder="1" applyAlignment="1">
      <alignment vertical="center"/>
    </xf>
    <xf numFmtId="181" fontId="0" fillId="0" borderId="22" xfId="0" applyNumberFormat="1" applyFont="1" applyFill="1" applyBorder="1" applyAlignment="1">
      <alignment vertical="center"/>
    </xf>
    <xf numFmtId="181" fontId="0" fillId="0" borderId="32" xfId="0" applyNumberFormat="1" applyFont="1" applyFill="1" applyBorder="1" applyAlignment="1">
      <alignment vertical="center"/>
    </xf>
    <xf numFmtId="180" fontId="0" fillId="0" borderId="14" xfId="0" applyNumberFormat="1" applyFont="1" applyFill="1" applyBorder="1" applyAlignment="1">
      <alignment horizontal="right" vertical="center"/>
    </xf>
    <xf numFmtId="0" fontId="0" fillId="0" borderId="36" xfId="0" applyFont="1" applyFill="1" applyBorder="1" applyAlignment="1">
      <alignment horizontal="right" vertical="center"/>
    </xf>
    <xf numFmtId="0" fontId="0" fillId="0" borderId="22" xfId="0" applyFont="1" applyFill="1" applyBorder="1" applyAlignment="1">
      <alignment horizontal="right" vertical="center"/>
    </xf>
    <xf numFmtId="183" fontId="0" fillId="0" borderId="0" xfId="0" applyNumberFormat="1" applyFont="1" applyFill="1" applyBorder="1" applyAlignment="1">
      <alignment horizontal="center" vertical="center"/>
    </xf>
    <xf numFmtId="183" fontId="0" fillId="0" borderId="0" xfId="0" applyNumberFormat="1" applyFont="1" applyFill="1" applyBorder="1" applyAlignment="1">
      <alignment vertical="center"/>
    </xf>
    <xf numFmtId="183" fontId="0" fillId="0" borderId="0" xfId="0" applyNumberFormat="1" applyFont="1" applyFill="1" applyBorder="1" applyAlignment="1">
      <alignment horizontal="right" vertical="center"/>
    </xf>
    <xf numFmtId="189" fontId="21" fillId="0" borderId="20" xfId="0" applyNumberFormat="1" applyFont="1" applyFill="1" applyBorder="1" applyAlignment="1">
      <alignment vertical="center"/>
    </xf>
    <xf numFmtId="189" fontId="21" fillId="0" borderId="22" xfId="0" applyNumberFormat="1" applyFont="1" applyFill="1" applyBorder="1" applyAlignment="1">
      <alignment vertical="center"/>
    </xf>
    <xf numFmtId="182" fontId="21" fillId="0" borderId="22" xfId="0" applyNumberFormat="1" applyFont="1" applyFill="1" applyBorder="1" applyAlignment="1">
      <alignment vertical="center"/>
    </xf>
    <xf numFmtId="189" fontId="21" fillId="0" borderId="19" xfId="0" applyNumberFormat="1" applyFont="1" applyFill="1" applyBorder="1" applyAlignment="1">
      <alignment vertical="center"/>
    </xf>
    <xf numFmtId="189" fontId="21" fillId="0" borderId="0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0" fillId="0" borderId="17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 applyAlignment="1">
      <alignment horizontal="center" vertical="center"/>
    </xf>
    <xf numFmtId="182" fontId="21" fillId="0" borderId="19" xfId="0" applyNumberFormat="1" applyFont="1" applyFill="1" applyBorder="1" applyAlignment="1">
      <alignment vertical="center"/>
    </xf>
    <xf numFmtId="182" fontId="21" fillId="0" borderId="0" xfId="0" applyNumberFormat="1" applyFont="1" applyFill="1" applyBorder="1" applyAlignment="1">
      <alignment vertical="center"/>
    </xf>
    <xf numFmtId="189" fontId="0" fillId="0" borderId="0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vertical="center"/>
    </xf>
    <xf numFmtId="196" fontId="21" fillId="0" borderId="0" xfId="0" applyNumberFormat="1" applyFont="1" applyFill="1" applyBorder="1" applyAlignment="1">
      <alignment horizontal="right" vertical="center"/>
    </xf>
    <xf numFmtId="189" fontId="0" fillId="0" borderId="0" xfId="0" applyNumberFormat="1" applyFont="1" applyFill="1" applyBorder="1" applyAlignment="1">
      <alignment vertical="center"/>
    </xf>
    <xf numFmtId="0" fontId="0" fillId="0" borderId="33" xfId="0" applyFont="1" applyFill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center" vertical="center"/>
    </xf>
    <xf numFmtId="189" fontId="21" fillId="0" borderId="22" xfId="0" applyNumberFormat="1" applyFont="1" applyFill="1" applyBorder="1" applyAlignment="1">
      <alignment vertical="center" shrinkToFit="1"/>
    </xf>
    <xf numFmtId="183" fontId="21" fillId="0" borderId="0" xfId="0" applyNumberFormat="1" applyFont="1" applyFill="1" applyBorder="1" applyAlignment="1">
      <alignment horizontal="right" vertical="center"/>
    </xf>
    <xf numFmtId="183" fontId="21" fillId="0" borderId="0" xfId="0" applyNumberFormat="1" applyFont="1" applyFill="1" applyBorder="1" applyAlignment="1">
      <alignment vertical="center"/>
    </xf>
    <xf numFmtId="194" fontId="0" fillId="0" borderId="19" xfId="0" applyNumberFormat="1" applyFont="1" applyFill="1" applyBorder="1" applyAlignment="1">
      <alignment vertical="center"/>
    </xf>
    <xf numFmtId="194" fontId="0" fillId="0" borderId="0" xfId="0" applyNumberFormat="1" applyFont="1" applyFill="1" applyBorder="1" applyAlignment="1">
      <alignment vertical="center"/>
    </xf>
    <xf numFmtId="189" fontId="0" fillId="0" borderId="19" xfId="0" applyNumberFormat="1" applyFont="1" applyFill="1" applyBorder="1" applyAlignment="1">
      <alignment horizontal="right" vertical="center" shrinkToFit="1"/>
    </xf>
    <xf numFmtId="189" fontId="0" fillId="0" borderId="0" xfId="0" applyNumberFormat="1" applyFont="1" applyFill="1" applyBorder="1" applyAlignment="1">
      <alignment horizontal="right" vertical="center" shrinkToFit="1"/>
    </xf>
    <xf numFmtId="0" fontId="0" fillId="0" borderId="33" xfId="0" applyFont="1" applyFill="1" applyBorder="1" applyAlignment="1">
      <alignment horizontal="center" vertical="center"/>
    </xf>
    <xf numFmtId="182" fontId="0" fillId="0" borderId="16" xfId="0" applyNumberFormat="1" applyFont="1" applyFill="1" applyBorder="1" applyAlignment="1">
      <alignment horizontal="center" vertical="center" shrinkToFit="1"/>
    </xf>
    <xf numFmtId="182" fontId="0" fillId="0" borderId="17" xfId="0" applyNumberFormat="1" applyFont="1" applyFill="1" applyBorder="1" applyAlignment="1">
      <alignment horizontal="center" vertical="center" shrinkToFit="1"/>
    </xf>
    <xf numFmtId="182" fontId="0" fillId="0" borderId="19" xfId="0" applyNumberFormat="1" applyFont="1" applyFill="1" applyBorder="1" applyAlignment="1">
      <alignment vertical="center"/>
    </xf>
    <xf numFmtId="182" fontId="0" fillId="0" borderId="19" xfId="0" applyNumberFormat="1" applyFont="1" applyFill="1" applyBorder="1" applyAlignment="1">
      <alignment horizontal="center" vertical="center" shrinkToFit="1"/>
    </xf>
    <xf numFmtId="182" fontId="0" fillId="0" borderId="0" xfId="0" applyNumberFormat="1" applyFont="1" applyFill="1" applyBorder="1" applyAlignment="1">
      <alignment horizontal="center" vertical="center" shrinkToFit="1"/>
    </xf>
    <xf numFmtId="189" fontId="0" fillId="0" borderId="19" xfId="0" applyNumberFormat="1" applyFont="1" applyFill="1" applyBorder="1" applyAlignment="1">
      <alignment vertical="center"/>
    </xf>
    <xf numFmtId="189" fontId="0" fillId="0" borderId="0" xfId="0" applyNumberFormat="1" applyFont="1" applyFill="1" applyBorder="1" applyAlignment="1">
      <alignment vertical="center" shrinkToFit="1"/>
    </xf>
    <xf numFmtId="194" fontId="0" fillId="0" borderId="0" xfId="0" applyNumberFormat="1" applyFont="1" applyFill="1" applyBorder="1" applyAlignment="1">
      <alignment vertical="center" shrinkToFit="1"/>
    </xf>
    <xf numFmtId="178" fontId="21" fillId="0" borderId="0" xfId="0" applyNumberFormat="1" applyFont="1" applyFill="1" applyBorder="1" applyAlignment="1">
      <alignment horizontal="center" vertical="center"/>
    </xf>
    <xf numFmtId="183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183" fontId="21" fillId="0" borderId="0" xfId="0" applyNumberFormat="1" applyFont="1" applyFill="1" applyAlignment="1">
      <alignment horizontal="right" vertical="center"/>
    </xf>
    <xf numFmtId="183" fontId="0" fillId="0" borderId="16" xfId="0" applyNumberFormat="1" applyFont="1" applyFill="1" applyBorder="1" applyAlignment="1">
      <alignment horizontal="right" vertical="center"/>
    </xf>
    <xf numFmtId="183" fontId="0" fillId="0" borderId="17" xfId="0" applyNumberFormat="1" applyFont="1" applyFill="1" applyBorder="1" applyAlignment="1">
      <alignment horizontal="right" vertical="center"/>
    </xf>
    <xf numFmtId="183" fontId="21" fillId="0" borderId="19" xfId="0" applyNumberFormat="1" applyFont="1" applyFill="1" applyBorder="1" applyAlignment="1">
      <alignment vertical="center"/>
    </xf>
    <xf numFmtId="183" fontId="0" fillId="0" borderId="19" xfId="0" applyNumberFormat="1" applyFont="1" applyFill="1" applyBorder="1" applyAlignment="1">
      <alignment horizontal="right" vertical="center"/>
    </xf>
    <xf numFmtId="183" fontId="0" fillId="0" borderId="19" xfId="0" applyNumberFormat="1" applyFont="1" applyFill="1" applyBorder="1" applyAlignment="1">
      <alignment vertical="center"/>
    </xf>
    <xf numFmtId="183" fontId="0" fillId="0" borderId="17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left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178" fontId="0" fillId="0" borderId="57" xfId="0" applyNumberFormat="1" applyFont="1" applyFill="1" applyBorder="1" applyAlignment="1">
      <alignment horizontal="center" vertical="center"/>
    </xf>
    <xf numFmtId="178" fontId="0" fillId="0" borderId="58" xfId="0" applyNumberFormat="1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 wrapText="1"/>
    </xf>
    <xf numFmtId="0" fontId="0" fillId="0" borderId="60" xfId="0" applyFont="1" applyFill="1" applyBorder="1" applyAlignment="1">
      <alignment horizontal="center" vertical="center" wrapText="1"/>
    </xf>
    <xf numFmtId="0" fontId="0" fillId="0" borderId="61" xfId="0" applyFont="1" applyFill="1" applyBorder="1" applyAlignment="1">
      <alignment horizontal="center" vertical="center" wrapText="1"/>
    </xf>
    <xf numFmtId="178" fontId="0" fillId="0" borderId="0" xfId="0" applyNumberFormat="1" applyFont="1" applyFill="1" applyBorder="1" applyAlignment="1">
      <alignment horizontal="center" vertical="center"/>
    </xf>
    <xf numFmtId="178" fontId="0" fillId="0" borderId="62" xfId="0" applyNumberFormat="1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178" fontId="0" fillId="0" borderId="63" xfId="0" applyNumberFormat="1" applyFont="1" applyFill="1" applyBorder="1" applyAlignment="1">
      <alignment horizontal="center" vertical="center"/>
    </xf>
    <xf numFmtId="178" fontId="0" fillId="0" borderId="6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84" fontId="0" fillId="0" borderId="22" xfId="0" applyNumberFormat="1" applyFont="1" applyFill="1" applyBorder="1" applyAlignment="1">
      <alignment horizontal="right" vertical="center"/>
    </xf>
    <xf numFmtId="184" fontId="0" fillId="0" borderId="22" xfId="0" applyNumberFormat="1" applyFont="1" applyFill="1" applyBorder="1" applyAlignment="1">
      <alignment horizontal="center" vertical="center"/>
    </xf>
    <xf numFmtId="182" fontId="0" fillId="0" borderId="19" xfId="0" applyNumberFormat="1" applyFont="1" applyFill="1" applyBorder="1" applyAlignment="1">
      <alignment horizontal="center" vertical="center"/>
    </xf>
    <xf numFmtId="182" fontId="21" fillId="0" borderId="17" xfId="0" applyNumberFormat="1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185" fontId="0" fillId="0" borderId="22" xfId="0" applyNumberFormat="1" applyFont="1" applyFill="1" applyBorder="1" applyAlignment="1">
      <alignment horizontal="center" vertical="center"/>
    </xf>
    <xf numFmtId="185" fontId="0" fillId="0" borderId="2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181" fontId="21" fillId="0" borderId="17" xfId="0" applyNumberFormat="1" applyFont="1" applyFill="1" applyBorder="1" applyAlignment="1">
      <alignment vertical="center" shrinkToFit="1"/>
    </xf>
    <xf numFmtId="181" fontId="0" fillId="0" borderId="22" xfId="0" applyNumberFormat="1" applyFont="1" applyFill="1" applyBorder="1" applyAlignment="1">
      <alignment horizontal="right" vertical="center"/>
    </xf>
    <xf numFmtId="41" fontId="0" fillId="0" borderId="22" xfId="0" applyNumberFormat="1" applyFont="1" applyFill="1" applyBorder="1" applyAlignment="1" applyProtection="1">
      <alignment horizontal="center" vertical="center" shrinkToFit="1"/>
      <protection locked="0"/>
    </xf>
    <xf numFmtId="41" fontId="0" fillId="0" borderId="32" xfId="0" applyNumberFormat="1" applyFont="1" applyFill="1" applyBorder="1" applyAlignment="1" applyProtection="1">
      <alignment horizontal="center" vertical="center" shrinkToFit="1"/>
      <protection locked="0"/>
    </xf>
    <xf numFmtId="41" fontId="0" fillId="0" borderId="0" xfId="0" applyNumberFormat="1" applyFont="1" applyFill="1" applyBorder="1" applyAlignment="1" applyProtection="1">
      <alignment horizontal="center" vertical="center" shrinkToFit="1"/>
      <protection locked="0"/>
    </xf>
    <xf numFmtId="41" fontId="0" fillId="0" borderId="14" xfId="0" applyNumberFormat="1" applyFont="1" applyFill="1" applyBorder="1" applyAlignment="1" applyProtection="1">
      <alignment horizontal="center" vertical="center" shrinkToFit="1"/>
      <protection locked="0"/>
    </xf>
    <xf numFmtId="181" fontId="0" fillId="0" borderId="22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 applyProtection="1">
      <alignment vertical="center" shrinkToFit="1"/>
      <protection locked="0"/>
    </xf>
    <xf numFmtId="41" fontId="0" fillId="0" borderId="0" xfId="0" applyNumberFormat="1" applyFont="1" applyFill="1" applyBorder="1" applyAlignment="1" applyProtection="1">
      <alignment vertical="center" shrinkToFit="1"/>
      <protection locked="0"/>
    </xf>
    <xf numFmtId="41" fontId="21" fillId="0" borderId="17" xfId="0" applyNumberFormat="1" applyFont="1" applyFill="1" applyBorder="1" applyAlignment="1">
      <alignment vertical="center" shrinkToFit="1"/>
    </xf>
    <xf numFmtId="41" fontId="0" fillId="0" borderId="22" xfId="0" applyNumberFormat="1" applyFont="1" applyFill="1" applyBorder="1" applyAlignment="1" applyProtection="1">
      <alignment vertical="center" shrinkToFit="1"/>
      <protection locked="0"/>
    </xf>
    <xf numFmtId="181" fontId="0" fillId="0" borderId="22" xfId="0" applyNumberFormat="1" applyFont="1" applyFill="1" applyBorder="1" applyAlignment="1" applyProtection="1">
      <alignment vertical="center" shrinkToFit="1"/>
      <protection locked="0"/>
    </xf>
    <xf numFmtId="41" fontId="0" fillId="0" borderId="17" xfId="0" applyNumberFormat="1" applyFont="1" applyFill="1" applyBorder="1" applyAlignment="1">
      <alignment horizontal="center" vertical="center" shrinkToFit="1"/>
    </xf>
    <xf numFmtId="41" fontId="0" fillId="0" borderId="18" xfId="0" applyNumberFormat="1" applyFont="1" applyFill="1" applyBorder="1" applyAlignment="1">
      <alignment horizontal="center" vertical="center" shrinkToFit="1"/>
    </xf>
    <xf numFmtId="0" fontId="0" fillId="0" borderId="36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81" fontId="21" fillId="0" borderId="17" xfId="0" applyNumberFormat="1" applyFont="1" applyFill="1" applyBorder="1" applyAlignment="1">
      <alignment horizontal="right" vertical="center"/>
    </xf>
    <xf numFmtId="181" fontId="0" fillId="0" borderId="20" xfId="0" applyNumberFormat="1" applyFont="1" applyFill="1" applyBorder="1" applyAlignment="1" applyProtection="1">
      <alignment vertical="center" shrinkToFit="1"/>
      <protection locked="0"/>
    </xf>
    <xf numFmtId="181" fontId="21" fillId="0" borderId="17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 shrinkToFit="1"/>
    </xf>
    <xf numFmtId="0" fontId="21" fillId="0" borderId="52" xfId="0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horizontal="center" vertical="center" shrinkToFit="1"/>
    </xf>
    <xf numFmtId="181" fontId="0" fillId="0" borderId="19" xfId="0" applyNumberFormat="1" applyFont="1" applyFill="1" applyBorder="1" applyAlignment="1" applyProtection="1">
      <alignment vertical="center" shrinkToFit="1"/>
      <protection locked="0"/>
    </xf>
    <xf numFmtId="181" fontId="21" fillId="0" borderId="16" xfId="0" applyNumberFormat="1" applyFont="1" applyFill="1" applyBorder="1" applyAlignment="1">
      <alignment vertical="center" shrinkToFit="1"/>
    </xf>
    <xf numFmtId="182" fontId="21" fillId="0" borderId="16" xfId="0" applyNumberFormat="1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21" fillId="0" borderId="52" xfId="0" applyFont="1" applyFill="1" applyBorder="1" applyAlignment="1">
      <alignment horizontal="center" vertical="center"/>
    </xf>
    <xf numFmtId="186" fontId="0" fillId="0" borderId="19" xfId="0" applyNumberFormat="1" applyFont="1" applyFill="1" applyBorder="1" applyAlignment="1">
      <alignment horizontal="right" vertical="center"/>
    </xf>
    <xf numFmtId="185" fontId="0" fillId="0" borderId="0" xfId="0" applyNumberFormat="1" applyFont="1" applyFill="1" applyBorder="1" applyAlignment="1">
      <alignment horizontal="center" vertical="center"/>
    </xf>
    <xf numFmtId="186" fontId="0" fillId="0" borderId="19" xfId="0" applyNumberFormat="1" applyFont="1" applyFill="1" applyBorder="1" applyAlignment="1">
      <alignment horizontal="center" vertical="center"/>
    </xf>
    <xf numFmtId="186" fontId="0" fillId="0" borderId="0" xfId="0" applyNumberFormat="1" applyFont="1" applyFill="1" applyBorder="1" applyAlignment="1">
      <alignment horizontal="center" vertical="center"/>
    </xf>
    <xf numFmtId="182" fontId="0" fillId="0" borderId="19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horizontal="right" vertical="center"/>
    </xf>
    <xf numFmtId="0" fontId="0" fillId="0" borderId="45" xfId="0" applyFont="1" applyFill="1" applyBorder="1" applyAlignment="1">
      <alignment horizontal="center" vertical="center"/>
    </xf>
    <xf numFmtId="186" fontId="0" fillId="0" borderId="44" xfId="0" applyNumberFormat="1" applyFont="1" applyFill="1" applyBorder="1" applyAlignment="1">
      <alignment horizontal="right" vertical="center"/>
    </xf>
    <xf numFmtId="178" fontId="0" fillId="0" borderId="44" xfId="0" applyNumberFormat="1" applyFont="1" applyFill="1" applyBorder="1" applyAlignment="1">
      <alignment horizontal="right" vertical="center"/>
    </xf>
    <xf numFmtId="178" fontId="0" fillId="0" borderId="19" xfId="0" applyNumberFormat="1" applyFont="1" applyFill="1" applyBorder="1" applyAlignment="1">
      <alignment horizontal="right" vertical="center"/>
    </xf>
    <xf numFmtId="186" fontId="0" fillId="0" borderId="17" xfId="0" applyNumberFormat="1" applyFont="1" applyFill="1" applyBorder="1" applyAlignment="1">
      <alignment horizontal="right" vertical="center"/>
    </xf>
    <xf numFmtId="186" fontId="0" fillId="0" borderId="15" xfId="0" applyNumberFormat="1" applyFont="1" applyFill="1" applyBorder="1" applyAlignment="1">
      <alignment horizontal="right" vertical="center"/>
    </xf>
    <xf numFmtId="178" fontId="21" fillId="0" borderId="44" xfId="0" applyNumberFormat="1" applyFont="1" applyFill="1" applyBorder="1" applyAlignment="1">
      <alignment horizontal="right" vertical="center"/>
    </xf>
    <xf numFmtId="178" fontId="0" fillId="0" borderId="30" xfId="0" applyNumberFormat="1" applyFont="1" applyFill="1" applyBorder="1" applyAlignment="1">
      <alignment horizontal="right" vertical="center"/>
    </xf>
    <xf numFmtId="178" fontId="21" fillId="0" borderId="40" xfId="0" applyNumberFormat="1" applyFont="1" applyFill="1" applyBorder="1" applyAlignment="1">
      <alignment horizontal="right" vertical="center"/>
    </xf>
    <xf numFmtId="0" fontId="0" fillId="0" borderId="17" xfId="0" applyFont="1" applyFill="1" applyBorder="1" applyAlignment="1">
      <alignment horizontal="right" vertical="center"/>
    </xf>
    <xf numFmtId="0" fontId="0" fillId="0" borderId="41" xfId="0" applyFont="1" applyFill="1" applyBorder="1" applyAlignment="1">
      <alignment horizontal="center" vertical="center" shrinkToFit="1"/>
    </xf>
    <xf numFmtId="187" fontId="0" fillId="0" borderId="0" xfId="0" applyNumberFormat="1" applyFont="1" applyFill="1" applyBorder="1" applyAlignment="1">
      <alignment horizontal="right" vertical="center"/>
    </xf>
    <xf numFmtId="186" fontId="0" fillId="0" borderId="16" xfId="0" applyNumberFormat="1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distributed" vertical="center"/>
    </xf>
    <xf numFmtId="186" fontId="0" fillId="0" borderId="29" xfId="0" applyNumberFormat="1" applyFont="1" applyFill="1" applyBorder="1" applyAlignment="1">
      <alignment horizontal="right" vertical="center"/>
    </xf>
    <xf numFmtId="187" fontId="0" fillId="0" borderId="30" xfId="0" applyNumberFormat="1" applyFont="1" applyFill="1" applyBorder="1" applyAlignment="1">
      <alignment horizontal="right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distributed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37" xfId="0" applyFont="1" applyFill="1" applyBorder="1" applyAlignment="1">
      <alignment horizontal="center" vertical="center" shrinkToFit="1"/>
    </xf>
    <xf numFmtId="185" fontId="0" fillId="0" borderId="0" xfId="0" applyNumberFormat="1" applyFont="1" applyFill="1" applyBorder="1" applyAlignment="1">
      <alignment horizontal="right" vertical="center"/>
    </xf>
    <xf numFmtId="199" fontId="0" fillId="0" borderId="0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7" fontId="0" fillId="0" borderId="17" xfId="0" applyNumberFormat="1" applyFont="1" applyFill="1" applyBorder="1" applyAlignment="1">
      <alignment horizontal="right" vertical="center"/>
    </xf>
    <xf numFmtId="178" fontId="0" fillId="0" borderId="17" xfId="0" applyNumberFormat="1" applyFont="1" applyFill="1" applyBorder="1" applyAlignment="1">
      <alignment horizontal="right" vertical="center"/>
    </xf>
    <xf numFmtId="185" fontId="21" fillId="0" borderId="44" xfId="0" applyNumberFormat="1" applyFont="1" applyFill="1" applyBorder="1" applyAlignment="1">
      <alignment horizontal="right" vertical="center"/>
    </xf>
    <xf numFmtId="178" fontId="21" fillId="0" borderId="15" xfId="0" applyNumberFormat="1" applyFont="1" applyFill="1" applyBorder="1" applyAlignment="1">
      <alignment horizontal="right" vertical="center"/>
    </xf>
    <xf numFmtId="182" fontId="21" fillId="0" borderId="67" xfId="0" applyNumberFormat="1" applyFont="1" applyFill="1" applyBorder="1" applyAlignment="1">
      <alignment horizontal="right" vertical="center"/>
    </xf>
    <xf numFmtId="182" fontId="21" fillId="0" borderId="44" xfId="0" applyNumberFormat="1" applyFont="1" applyFill="1" applyBorder="1" applyAlignment="1">
      <alignment horizontal="right" vertical="center"/>
    </xf>
    <xf numFmtId="0" fontId="0" fillId="0" borderId="41" xfId="0" applyFont="1" applyFill="1" applyBorder="1" applyAlignment="1">
      <alignment horizontal="distributed" vertical="center"/>
    </xf>
    <xf numFmtId="0" fontId="0" fillId="0" borderId="78" xfId="0" applyFont="1" applyFill="1" applyBorder="1" applyAlignment="1">
      <alignment horizontal="distributed" vertical="center"/>
    </xf>
    <xf numFmtId="178" fontId="21" fillId="0" borderId="44" xfId="0" applyNumberFormat="1" applyFont="1" applyFill="1" applyBorder="1" applyAlignment="1">
      <alignment vertical="center"/>
    </xf>
    <xf numFmtId="196" fontId="21" fillId="0" borderId="67" xfId="0" applyNumberFormat="1" applyFont="1" applyFill="1" applyBorder="1" applyAlignment="1">
      <alignment horizontal="right" vertical="center"/>
    </xf>
    <xf numFmtId="196" fontId="21" fillId="0" borderId="44" xfId="0" applyNumberFormat="1" applyFont="1" applyFill="1" applyBorder="1" applyAlignment="1">
      <alignment horizontal="right" vertical="center"/>
    </xf>
    <xf numFmtId="182" fontId="21" fillId="0" borderId="44" xfId="0" applyNumberFormat="1" applyFont="1" applyFill="1" applyBorder="1" applyAlignment="1">
      <alignment vertical="center"/>
    </xf>
    <xf numFmtId="0" fontId="0" fillId="0" borderId="30" xfId="0" applyFont="1" applyFill="1" applyBorder="1" applyAlignment="1">
      <alignment horizontal="right" vertical="center"/>
    </xf>
    <xf numFmtId="0" fontId="0" fillId="0" borderId="37" xfId="0" applyFont="1" applyFill="1" applyBorder="1" applyAlignment="1">
      <alignment horizontal="center" vertical="distributed" textRotation="255" wrapText="1"/>
    </xf>
    <xf numFmtId="0" fontId="21" fillId="0" borderId="10" xfId="0" applyFont="1" applyFill="1" applyBorder="1" applyAlignment="1">
      <alignment horizontal="center" vertical="center" shrinkToFit="1"/>
    </xf>
    <xf numFmtId="186" fontId="0" fillId="0" borderId="17" xfId="0" applyNumberFormat="1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distributed" vertical="center"/>
    </xf>
    <xf numFmtId="0" fontId="0" fillId="0" borderId="10" xfId="0" applyFont="1" applyFill="1" applyBorder="1" applyAlignment="1">
      <alignment horizontal="center" vertical="distributed" textRotation="255" wrapText="1"/>
    </xf>
    <xf numFmtId="0" fontId="0" fillId="0" borderId="72" xfId="0" applyFont="1" applyFill="1" applyBorder="1" applyAlignment="1">
      <alignment horizontal="center" vertical="center" wrapText="1"/>
    </xf>
    <xf numFmtId="0" fontId="0" fillId="0" borderId="73" xfId="0" applyFont="1" applyFill="1" applyBorder="1" applyAlignment="1">
      <alignment horizontal="center" vertical="center" wrapText="1"/>
    </xf>
    <xf numFmtId="0" fontId="0" fillId="0" borderId="75" xfId="0" applyFont="1" applyFill="1" applyBorder="1" applyAlignment="1">
      <alignment horizontal="center" vertical="center" wrapText="1"/>
    </xf>
    <xf numFmtId="0" fontId="0" fillId="0" borderId="65" xfId="0" applyFont="1" applyFill="1" applyBorder="1" applyAlignment="1">
      <alignment horizontal="center" vertical="center" wrapText="1"/>
    </xf>
    <xf numFmtId="0" fontId="0" fillId="0" borderId="76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center" vertical="center" wrapText="1"/>
    </xf>
    <xf numFmtId="198" fontId="0" fillId="0" borderId="74" xfId="0" applyNumberFormat="1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center" vertical="center"/>
    </xf>
    <xf numFmtId="0" fontId="0" fillId="0" borderId="78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distributed" textRotation="255" wrapText="1"/>
    </xf>
    <xf numFmtId="0" fontId="0" fillId="0" borderId="41" xfId="0" applyFont="1" applyFill="1" applyBorder="1" applyAlignment="1">
      <alignment horizontal="center" vertical="center"/>
    </xf>
    <xf numFmtId="196" fontId="0" fillId="0" borderId="0" xfId="0" applyNumberFormat="1" applyFont="1" applyFill="1" applyBorder="1" applyAlignment="1">
      <alignment horizontal="right" vertical="center"/>
    </xf>
    <xf numFmtId="178" fontId="21" fillId="0" borderId="30" xfId="0" applyNumberFormat="1" applyFont="1" applyFill="1" applyBorder="1" applyAlignment="1">
      <alignment horizontal="right" vertical="center"/>
    </xf>
    <xf numFmtId="0" fontId="21" fillId="0" borderId="41" xfId="0" applyFont="1" applyFill="1" applyBorder="1" applyAlignment="1">
      <alignment horizontal="center" vertical="center"/>
    </xf>
    <xf numFmtId="178" fontId="21" fillId="0" borderId="29" xfId="0" applyNumberFormat="1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center" vertical="center" textRotation="255" shrinkToFit="1"/>
    </xf>
    <xf numFmtId="0" fontId="0" fillId="0" borderId="37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textRotation="255" wrapText="1"/>
    </xf>
    <xf numFmtId="187" fontId="0" fillId="0" borderId="19" xfId="34" applyNumberFormat="1" applyFont="1" applyFill="1" applyBorder="1" applyAlignment="1" applyProtection="1">
      <alignment horizontal="right" vertical="center"/>
    </xf>
    <xf numFmtId="0" fontId="0" fillId="0" borderId="37" xfId="0" applyFont="1" applyFill="1" applyBorder="1" applyAlignment="1">
      <alignment horizontal="distributed" vertical="center" wrapText="1"/>
    </xf>
    <xf numFmtId="0" fontId="0" fillId="0" borderId="41" xfId="0" applyFont="1" applyFill="1" applyBorder="1" applyAlignment="1">
      <alignment horizontal="distributed" vertical="center" wrapText="1"/>
    </xf>
    <xf numFmtId="183" fontId="21" fillId="0" borderId="44" xfId="0" applyNumberFormat="1" applyFont="1" applyFill="1" applyBorder="1" applyAlignment="1">
      <alignment horizontal="right" vertical="center"/>
    </xf>
    <xf numFmtId="187" fontId="0" fillId="0" borderId="0" xfId="34" applyNumberFormat="1" applyFont="1" applyFill="1" applyBorder="1" applyAlignment="1" applyProtection="1">
      <alignment horizontal="right" vertical="center"/>
    </xf>
    <xf numFmtId="183" fontId="21" fillId="0" borderId="40" xfId="0" applyNumberFormat="1" applyFont="1" applyFill="1" applyBorder="1" applyAlignment="1">
      <alignment horizontal="right" vertical="center"/>
    </xf>
    <xf numFmtId="183" fontId="0" fillId="0" borderId="30" xfId="0" applyNumberFormat="1" applyFont="1" applyFill="1" applyBorder="1" applyAlignment="1">
      <alignment horizontal="right" vertical="center"/>
    </xf>
    <xf numFmtId="187" fontId="0" fillId="0" borderId="29" xfId="34" applyNumberFormat="1" applyFont="1" applyFill="1" applyBorder="1" applyAlignment="1" applyProtection="1">
      <alignment horizontal="right" vertical="center"/>
    </xf>
    <xf numFmtId="187" fontId="0" fillId="0" borderId="30" xfId="34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>
      <alignment horizontal="left" vertical="center" shrinkToFit="1"/>
    </xf>
    <xf numFmtId="181" fontId="21" fillId="0" borderId="44" xfId="34" applyNumberFormat="1" applyFont="1" applyFill="1" applyBorder="1" applyAlignment="1" applyProtection="1">
      <alignment horizontal="right" vertical="center"/>
    </xf>
    <xf numFmtId="181" fontId="0" fillId="0" borderId="0" xfId="34" applyNumberFormat="1" applyFont="1" applyFill="1" applyBorder="1" applyAlignment="1" applyProtection="1">
      <alignment horizontal="right" vertical="center"/>
    </xf>
    <xf numFmtId="188" fontId="0" fillId="0" borderId="69" xfId="34" applyNumberFormat="1" applyFont="1" applyFill="1" applyBorder="1" applyAlignment="1" applyProtection="1">
      <alignment horizontal="right" vertical="center"/>
    </xf>
    <xf numFmtId="182" fontId="0" fillId="0" borderId="71" xfId="34" applyNumberFormat="1" applyFont="1" applyFill="1" applyBorder="1" applyAlignment="1" applyProtection="1">
      <alignment horizontal="center" vertical="center"/>
    </xf>
    <xf numFmtId="188" fontId="0" fillId="0" borderId="70" xfId="34" applyNumberFormat="1" applyFont="1" applyFill="1" applyBorder="1" applyAlignment="1" applyProtection="1">
      <alignment horizontal="right" vertical="center"/>
    </xf>
    <xf numFmtId="182" fontId="0" fillId="0" borderId="19" xfId="34" applyNumberFormat="1" applyFont="1" applyFill="1" applyBorder="1" applyAlignment="1" applyProtection="1">
      <alignment horizontal="center" vertical="center"/>
    </xf>
    <xf numFmtId="182" fontId="0" fillId="0" borderId="0" xfId="34" applyNumberFormat="1" applyFont="1" applyFill="1" applyBorder="1" applyAlignment="1" applyProtection="1">
      <alignment horizontal="right" vertical="center"/>
    </xf>
    <xf numFmtId="188" fontId="0" fillId="0" borderId="70" xfId="34" applyNumberFormat="1" applyFont="1" applyFill="1" applyBorder="1" applyAlignment="1" applyProtection="1">
      <alignment horizontal="center" vertical="center"/>
    </xf>
    <xf numFmtId="187" fontId="0" fillId="0" borderId="16" xfId="34" applyNumberFormat="1" applyFont="1" applyFill="1" applyBorder="1" applyAlignment="1" applyProtection="1">
      <alignment horizontal="right" vertical="center"/>
    </xf>
    <xf numFmtId="0" fontId="0" fillId="0" borderId="68" xfId="0" applyFont="1" applyFill="1" applyBorder="1" applyAlignment="1">
      <alignment horizontal="center" vertical="center"/>
    </xf>
    <xf numFmtId="187" fontId="0" fillId="0" borderId="17" xfId="34" applyNumberFormat="1" applyFont="1" applyFill="1" applyBorder="1" applyAlignment="1" applyProtection="1">
      <alignment horizontal="right" vertical="center"/>
    </xf>
    <xf numFmtId="0" fontId="29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distributed" vertical="distributed" textRotation="255" wrapText="1"/>
    </xf>
    <xf numFmtId="196" fontId="0" fillId="0" borderId="0" xfId="34" applyNumberFormat="1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182" fontId="23" fillId="0" borderId="17" xfId="0" applyNumberFormat="1" applyFont="1" applyFill="1" applyBorder="1" applyAlignment="1">
      <alignment horizontal="right" vertical="center"/>
    </xf>
    <xf numFmtId="0" fontId="23" fillId="0" borderId="33" xfId="0" applyFont="1" applyFill="1" applyBorder="1" applyAlignment="1">
      <alignment horizontal="center" vertical="center"/>
    </xf>
    <xf numFmtId="182" fontId="29" fillId="0" borderId="22" xfId="0" applyNumberFormat="1" applyFont="1" applyFill="1" applyBorder="1" applyAlignment="1">
      <alignment horizontal="right" vertical="center"/>
    </xf>
    <xf numFmtId="182" fontId="23" fillId="0" borderId="0" xfId="0" applyNumberFormat="1" applyFont="1" applyFill="1" applyBorder="1" applyAlignment="1">
      <alignment horizontal="right" vertical="center"/>
    </xf>
    <xf numFmtId="181" fontId="23" fillId="0" borderId="44" xfId="0" applyNumberFormat="1" applyFont="1" applyFill="1" applyBorder="1" applyAlignment="1">
      <alignment horizontal="right" vertical="center"/>
    </xf>
    <xf numFmtId="181" fontId="23" fillId="0" borderId="14" xfId="0" applyNumberFormat="1" applyFont="1" applyFill="1" applyBorder="1" applyAlignment="1">
      <alignment horizontal="right" vertical="center"/>
    </xf>
    <xf numFmtId="0" fontId="23" fillId="0" borderId="53" xfId="0" applyFont="1" applyFill="1" applyBorder="1" applyAlignment="1">
      <alignment horizontal="center" vertical="center"/>
    </xf>
    <xf numFmtId="0" fontId="23" fillId="0" borderId="79" xfId="0" applyFont="1" applyFill="1" applyBorder="1" applyAlignment="1">
      <alignment horizontal="center" vertical="center"/>
    </xf>
    <xf numFmtId="197" fontId="29" fillId="0" borderId="22" xfId="0" applyNumberFormat="1" applyFont="1" applyFill="1" applyBorder="1" applyAlignment="1">
      <alignment horizontal="right" vertical="center"/>
    </xf>
    <xf numFmtId="181" fontId="29" fillId="0" borderId="22" xfId="0" applyNumberFormat="1" applyFont="1" applyFill="1" applyBorder="1" applyAlignment="1">
      <alignment horizontal="right" vertical="center"/>
    </xf>
    <xf numFmtId="181" fontId="29" fillId="0" borderId="80" xfId="0" applyNumberFormat="1" applyFont="1" applyFill="1" applyBorder="1" applyAlignment="1">
      <alignment horizontal="right" vertical="center"/>
    </xf>
    <xf numFmtId="181" fontId="29" fillId="0" borderId="32" xfId="0" applyNumberFormat="1" applyFont="1" applyFill="1" applyBorder="1" applyAlignment="1">
      <alignment horizontal="right" vertical="center"/>
    </xf>
    <xf numFmtId="190" fontId="23" fillId="0" borderId="0" xfId="0" applyNumberFormat="1" applyFont="1" applyFill="1" applyBorder="1" applyAlignment="1">
      <alignment horizontal="right" vertical="center"/>
    </xf>
    <xf numFmtId="181" fontId="23" fillId="0" borderId="0" xfId="0" applyNumberFormat="1" applyFont="1" applyFill="1" applyBorder="1" applyAlignment="1">
      <alignment horizontal="right" vertical="center"/>
    </xf>
    <xf numFmtId="181" fontId="23" fillId="0" borderId="17" xfId="0" applyNumberFormat="1" applyFont="1" applyFill="1" applyBorder="1" applyAlignment="1">
      <alignment horizontal="right" vertical="center"/>
    </xf>
    <xf numFmtId="181" fontId="23" fillId="0" borderId="15" xfId="0" applyNumberFormat="1" applyFont="1" applyFill="1" applyBorder="1" applyAlignment="1">
      <alignment horizontal="right" vertical="center"/>
    </xf>
    <xf numFmtId="181" fontId="23" fillId="0" borderId="18" xfId="0" applyNumberFormat="1" applyFont="1" applyFill="1" applyBorder="1" applyAlignment="1">
      <alignment horizontal="right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center" vertical="center"/>
    </xf>
    <xf numFmtId="0" fontId="23" fillId="0" borderId="48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center" vertical="center" shrinkToFit="1"/>
    </xf>
    <xf numFmtId="181" fontId="23" fillId="0" borderId="19" xfId="0" applyNumberFormat="1" applyFont="1" applyFill="1" applyBorder="1" applyAlignment="1">
      <alignment horizontal="right" vertical="center"/>
    </xf>
    <xf numFmtId="0" fontId="23" fillId="0" borderId="33" xfId="0" applyFont="1" applyFill="1" applyBorder="1" applyAlignment="1">
      <alignment horizontal="center" vertical="center" shrinkToFit="1"/>
    </xf>
    <xf numFmtId="0" fontId="23" fillId="0" borderId="34" xfId="0" applyFont="1" applyFill="1" applyBorder="1" applyAlignment="1">
      <alignment horizontal="center" vertical="center" shrinkToFit="1"/>
    </xf>
    <xf numFmtId="0" fontId="23" fillId="0" borderId="47" xfId="0" applyFont="1" applyFill="1" applyBorder="1" applyAlignment="1">
      <alignment horizontal="center" vertical="center"/>
    </xf>
    <xf numFmtId="197" fontId="29" fillId="0" borderId="20" xfId="0" applyNumberFormat="1" applyFont="1" applyFill="1" applyBorder="1" applyAlignment="1">
      <alignment horizontal="right" vertical="center"/>
    </xf>
    <xf numFmtId="0" fontId="23" fillId="0" borderId="10" xfId="0" applyFont="1" applyFill="1" applyBorder="1" applyAlignment="1">
      <alignment horizontal="center" vertical="distributed" textRotation="255" wrapText="1"/>
    </xf>
    <xf numFmtId="0" fontId="23" fillId="0" borderId="48" xfId="0" applyFont="1" applyFill="1" applyBorder="1" applyAlignment="1">
      <alignment horizontal="center" vertical="distributed" textRotation="255" wrapText="1"/>
    </xf>
    <xf numFmtId="181" fontId="23" fillId="0" borderId="16" xfId="0" applyNumberFormat="1" applyFont="1" applyFill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年（１月～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)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総数   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636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人</a:t>
            </a:r>
          </a:p>
        </c:rich>
      </c:tx>
      <c:layout>
        <c:manualLayout>
          <c:xMode val="edge"/>
          <c:yMode val="edge"/>
          <c:x val="0.30931025513702792"/>
          <c:y val="1.8691588785046741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8918974401083899"/>
          <c:y val="0.14252336448598141"/>
          <c:w val="0.76276499966274769"/>
          <c:h val="0.77570093457944744"/>
        </c:manualLayout>
      </c:layout>
      <c:barChart>
        <c:barDir val="bar"/>
        <c:grouping val="clustered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8"/>
              <c:layout>
                <c:manualLayout>
                  <c:x val="-1.2050086562260622E-2"/>
                  <c:y val="3.1851550706540146E-3"/>
                </c:manualLayout>
              </c:layout>
              <c:dLblPos val="outEnd"/>
              <c:showVal val="1"/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グラフ!$H$18:$H$27</c:f>
              <c:strCache>
                <c:ptCount val="10"/>
                <c:pt idx="0">
                  <c:v>０～９</c:v>
                </c:pt>
                <c:pt idx="1">
                  <c:v>10～19</c:v>
                </c:pt>
                <c:pt idx="2">
                  <c:v>20～29</c:v>
                </c:pt>
                <c:pt idx="3">
                  <c:v>30～39</c:v>
                </c:pt>
                <c:pt idx="4">
                  <c:v>40～49</c:v>
                </c:pt>
                <c:pt idx="5">
                  <c:v>50～59</c:v>
                </c:pt>
                <c:pt idx="6">
                  <c:v>60～69</c:v>
                </c:pt>
                <c:pt idx="7">
                  <c:v>70～79</c:v>
                </c:pt>
                <c:pt idx="8">
                  <c:v>80～89</c:v>
                </c:pt>
                <c:pt idx="9">
                  <c:v>90以上</c:v>
                </c:pt>
              </c:strCache>
            </c:strRef>
          </c:cat>
          <c:val>
            <c:numRef>
              <c:f>グラフ!$I$18:$I$27</c:f>
              <c:numCache>
                <c:formatCode>#,##0;[Red]#,##0</c:formatCode>
                <c:ptCount val="10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18</c:v>
                </c:pt>
                <c:pt idx="4">
                  <c:v>19</c:v>
                </c:pt>
                <c:pt idx="5">
                  <c:v>56</c:v>
                </c:pt>
                <c:pt idx="6">
                  <c:v>87</c:v>
                </c:pt>
                <c:pt idx="7">
                  <c:v>138</c:v>
                </c:pt>
                <c:pt idx="8">
                  <c:v>176</c:v>
                </c:pt>
                <c:pt idx="9">
                  <c:v>128</c:v>
                </c:pt>
              </c:numCache>
            </c:numRef>
          </c:val>
        </c:ser>
        <c:gapWidth val="30"/>
        <c:axId val="138971392"/>
        <c:axId val="138985856"/>
      </c:barChart>
      <c:catAx>
        <c:axId val="138971392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0.11411442939001996"/>
              <c:y val="9.5794392523365038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985856"/>
        <c:crossesAt val="0"/>
        <c:auto val="1"/>
        <c:lblAlgn val="ctr"/>
        <c:lblOffset val="100"/>
        <c:tickLblSkip val="1"/>
        <c:tickMarkSkip val="1"/>
      </c:catAx>
      <c:valAx>
        <c:axId val="138985856"/>
        <c:scaling>
          <c:orientation val="minMax"/>
          <c:min val="0"/>
        </c:scaling>
        <c:axPos val="b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;[Red]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97139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3864346723897042"/>
          <c:y val="0.11494278677888572"/>
          <c:w val="0.82301122041857599"/>
          <c:h val="0.70804756655793499"/>
        </c:manualLayout>
      </c:layout>
      <c:barChart>
        <c:barDir val="col"/>
        <c:grouping val="clustered"/>
        <c:ser>
          <c:idx val="0"/>
          <c:order val="0"/>
          <c:tx>
            <c:strRef>
              <c:f>グラフ!$I$38</c:f>
              <c:strCache>
                <c:ptCount val="1"/>
                <c:pt idx="0">
                  <c:v>焼却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Val val="1"/>
          </c:dLbls>
          <c:cat>
            <c:strRef>
              <c:f>グラフ!$H$39:$H$43</c:f>
              <c:strCache>
                <c:ptCount val="5"/>
                <c:pt idx="0">
                  <c:v>平成20年度</c:v>
                </c:pt>
                <c:pt idx="1">
                  <c:v>21年度</c:v>
                </c:pt>
                <c:pt idx="2">
                  <c:v>22年度</c:v>
                </c:pt>
                <c:pt idx="3">
                  <c:v>23年度</c:v>
                </c:pt>
                <c:pt idx="4">
                  <c:v>24年度</c:v>
                </c:pt>
              </c:strCache>
            </c:strRef>
          </c:cat>
          <c:val>
            <c:numRef>
              <c:f>グラフ!$I$39:$I$43</c:f>
              <c:numCache>
                <c:formatCode>#,##0</c:formatCode>
                <c:ptCount val="5"/>
                <c:pt idx="0">
                  <c:v>32589</c:v>
                </c:pt>
                <c:pt idx="1">
                  <c:v>33288</c:v>
                </c:pt>
                <c:pt idx="2">
                  <c:v>30411</c:v>
                </c:pt>
                <c:pt idx="3">
                  <c:v>31225</c:v>
                </c:pt>
                <c:pt idx="4" formatCode="#,##0_ ">
                  <c:v>30938</c:v>
                </c:pt>
              </c:numCache>
            </c:numRef>
          </c:val>
        </c:ser>
        <c:ser>
          <c:idx val="1"/>
          <c:order val="1"/>
          <c:tx>
            <c:strRef>
              <c:f>グラフ!$J$38</c:f>
              <c:strCache>
                <c:ptCount val="1"/>
                <c:pt idx="0">
                  <c:v>鉄屑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グラフ!$H$39:$H$43</c:f>
              <c:strCache>
                <c:ptCount val="5"/>
                <c:pt idx="0">
                  <c:v>平成20年度</c:v>
                </c:pt>
                <c:pt idx="1">
                  <c:v>21年度</c:v>
                </c:pt>
                <c:pt idx="2">
                  <c:v>22年度</c:v>
                </c:pt>
                <c:pt idx="3">
                  <c:v>23年度</c:v>
                </c:pt>
                <c:pt idx="4">
                  <c:v>24年度</c:v>
                </c:pt>
              </c:strCache>
            </c:strRef>
          </c:cat>
          <c:val>
            <c:numRef>
              <c:f>グラフ!$J$39:$J$43</c:f>
              <c:numCache>
                <c:formatCode>General</c:formatCode>
                <c:ptCount val="5"/>
                <c:pt idx="0">
                  <c:v>323</c:v>
                </c:pt>
                <c:pt idx="1">
                  <c:v>352</c:v>
                </c:pt>
                <c:pt idx="2">
                  <c:v>362</c:v>
                </c:pt>
                <c:pt idx="3">
                  <c:v>349</c:v>
                </c:pt>
                <c:pt idx="4">
                  <c:v>395</c:v>
                </c:pt>
              </c:numCache>
            </c:numRef>
          </c:val>
        </c:ser>
        <c:gapWidth val="50"/>
        <c:axId val="138594944"/>
        <c:axId val="138604928"/>
      </c:barChart>
      <c:lineChart>
        <c:grouping val="standard"/>
        <c:ser>
          <c:idx val="0"/>
          <c:order val="2"/>
          <c:tx>
            <c:strRef>
              <c:f>グラフ!$K$38</c:f>
              <c:strCache>
                <c:ptCount val="1"/>
                <c:pt idx="0">
                  <c:v>ごみ搬入量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Val val="1"/>
          </c:dLbls>
          <c:cat>
            <c:strRef>
              <c:f>グラフ!$H$39:$H$43</c:f>
              <c:strCache>
                <c:ptCount val="5"/>
                <c:pt idx="0">
                  <c:v>平成20年度</c:v>
                </c:pt>
                <c:pt idx="1">
                  <c:v>21年度</c:v>
                </c:pt>
                <c:pt idx="2">
                  <c:v>22年度</c:v>
                </c:pt>
                <c:pt idx="3">
                  <c:v>23年度</c:v>
                </c:pt>
                <c:pt idx="4">
                  <c:v>24年度</c:v>
                </c:pt>
              </c:strCache>
            </c:strRef>
          </c:cat>
          <c:val>
            <c:numRef>
              <c:f>グラフ!$K$39:$K$43</c:f>
              <c:numCache>
                <c:formatCode>#,##0</c:formatCode>
                <c:ptCount val="5"/>
                <c:pt idx="0">
                  <c:v>33054</c:v>
                </c:pt>
                <c:pt idx="1">
                  <c:v>33814</c:v>
                </c:pt>
                <c:pt idx="2">
                  <c:v>33835</c:v>
                </c:pt>
                <c:pt idx="3">
                  <c:v>34495</c:v>
                </c:pt>
                <c:pt idx="4" formatCode="#,##0_ ">
                  <c:v>34287</c:v>
                </c:pt>
              </c:numCache>
            </c:numRef>
          </c:val>
        </c:ser>
        <c:marker val="1"/>
        <c:axId val="138594944"/>
        <c:axId val="138604928"/>
      </c:lineChart>
      <c:catAx>
        <c:axId val="138594944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604928"/>
        <c:crossesAt val="0"/>
        <c:auto val="1"/>
        <c:lblAlgn val="ctr"/>
        <c:lblOffset val="100"/>
        <c:tickLblSkip val="1"/>
        <c:tickMarkSkip val="1"/>
      </c:catAx>
      <c:valAx>
        <c:axId val="138604928"/>
        <c:scaling>
          <c:orientation val="minMax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ｔ</a:t>
                </a:r>
              </a:p>
            </c:rich>
          </c:tx>
          <c:layout>
            <c:manualLayout>
              <c:xMode val="edge"/>
              <c:yMode val="edge"/>
              <c:x val="0.10619528466722675"/>
              <c:y val="5.9770356291670441E-2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59494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3400576368876083E-2"/>
          <c:y val="0.91034687128877534"/>
          <c:w val="0.91930835734870364"/>
          <c:h val="6.6666816331753614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en-US"/>
              <a:t>ｋℓ</a:t>
            </a:r>
          </a:p>
        </c:rich>
      </c:tx>
      <c:layout>
        <c:manualLayout>
          <c:xMode val="edge"/>
          <c:yMode val="edge"/>
          <c:x val="0.11242615799785592"/>
          <c:y val="2.836879432624112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609467455621321"/>
          <c:y val="8.5106579460742363E-2"/>
          <c:w val="0.84319526627219665"/>
          <c:h val="0.73049814037137162"/>
        </c:manualLayout>
      </c:layout>
      <c:barChart>
        <c:barDir val="col"/>
        <c:grouping val="stacked"/>
        <c:ser>
          <c:idx val="0"/>
          <c:order val="0"/>
          <c:tx>
            <c:strRef>
              <c:f>グラフ!$I$46</c:f>
              <c:strCache>
                <c:ptCount val="1"/>
                <c:pt idx="0">
                  <c:v>し尿</c:v>
                </c:pt>
              </c:strCache>
            </c:strRef>
          </c:tx>
          <c:spPr>
            <a:pattFill prst="wd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グラフ!$H$47:$H$51</c:f>
              <c:strCache>
                <c:ptCount val="5"/>
                <c:pt idx="0">
                  <c:v>平成20年度</c:v>
                </c:pt>
                <c:pt idx="1">
                  <c:v>21年度</c:v>
                </c:pt>
                <c:pt idx="2">
                  <c:v>22年度</c:v>
                </c:pt>
                <c:pt idx="3">
                  <c:v>23年度</c:v>
                </c:pt>
                <c:pt idx="4">
                  <c:v>24年度</c:v>
                </c:pt>
              </c:strCache>
            </c:strRef>
          </c:cat>
          <c:val>
            <c:numRef>
              <c:f>グラフ!$I$47:$I$51</c:f>
              <c:numCache>
                <c:formatCode>General</c:formatCode>
                <c:ptCount val="5"/>
                <c:pt idx="0">
                  <c:v>480</c:v>
                </c:pt>
                <c:pt idx="1">
                  <c:v>510</c:v>
                </c:pt>
                <c:pt idx="2">
                  <c:v>546</c:v>
                </c:pt>
                <c:pt idx="3">
                  <c:v>504</c:v>
                </c:pt>
                <c:pt idx="4">
                  <c:v>530</c:v>
                </c:pt>
              </c:numCache>
            </c:numRef>
          </c:val>
        </c:ser>
        <c:ser>
          <c:idx val="1"/>
          <c:order val="1"/>
          <c:tx>
            <c:strRef>
              <c:f>グラフ!$J$46</c:f>
              <c:strCache>
                <c:ptCount val="1"/>
                <c:pt idx="0">
                  <c:v>浄化槽汚泥</c:v>
                </c:pt>
              </c:strCache>
            </c:strRef>
          </c:tx>
          <c:spPr>
            <a:pattFill prst="dot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グラフ!$H$47:$H$51</c:f>
              <c:strCache>
                <c:ptCount val="5"/>
                <c:pt idx="0">
                  <c:v>平成20年度</c:v>
                </c:pt>
                <c:pt idx="1">
                  <c:v>21年度</c:v>
                </c:pt>
                <c:pt idx="2">
                  <c:v>22年度</c:v>
                </c:pt>
                <c:pt idx="3">
                  <c:v>23年度</c:v>
                </c:pt>
                <c:pt idx="4">
                  <c:v>24年度</c:v>
                </c:pt>
              </c:strCache>
            </c:strRef>
          </c:cat>
          <c:val>
            <c:numRef>
              <c:f>グラフ!$J$47:$J$51</c:f>
              <c:numCache>
                <c:formatCode>#,##0</c:formatCode>
                <c:ptCount val="5"/>
                <c:pt idx="0">
                  <c:v>1361</c:v>
                </c:pt>
                <c:pt idx="1">
                  <c:v>1316</c:v>
                </c:pt>
                <c:pt idx="2">
                  <c:v>1264</c:v>
                </c:pt>
                <c:pt idx="3">
                  <c:v>1219</c:v>
                </c:pt>
                <c:pt idx="4">
                  <c:v>1229</c:v>
                </c:pt>
              </c:numCache>
            </c:numRef>
          </c:val>
        </c:ser>
        <c:gapWidth val="30"/>
        <c:overlap val="100"/>
        <c:axId val="139290112"/>
        <c:axId val="139291648"/>
      </c:barChart>
      <c:catAx>
        <c:axId val="139290112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291648"/>
        <c:crossesAt val="0"/>
        <c:auto val="1"/>
        <c:lblAlgn val="ctr"/>
        <c:lblOffset val="100"/>
        <c:tickLblSkip val="1"/>
        <c:tickMarkSkip val="1"/>
      </c:catAx>
      <c:valAx>
        <c:axId val="1392916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29011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22577055701355"/>
          <c:y val="0.91489572920298001"/>
          <c:w val="0.47605699281606711"/>
          <c:h val="6.1465862943869458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年（１月～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月）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総数    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1,542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人</a:t>
            </a:r>
          </a:p>
        </c:rich>
      </c:tx>
      <c:layout>
        <c:manualLayout>
          <c:xMode val="edge"/>
          <c:yMode val="edge"/>
          <c:x val="0.32102310740569284"/>
          <c:y val="3.2786885245901641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9.0148053943496564E-2"/>
          <c:y val="0.17330230590226459"/>
          <c:w val="0.88987253481722839"/>
          <c:h val="0.7353638385582536"/>
        </c:manualLayout>
      </c:layout>
      <c:barChart>
        <c:barDir val="col"/>
        <c:grouping val="clustered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グラフ!$H$3:$H$14</c:f>
              <c:strCache>
                <c:ptCount val="12"/>
                <c:pt idx="0">
                  <c:v>１月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12月</c:v>
                </c:pt>
              </c:strCache>
            </c:strRef>
          </c:cat>
          <c:val>
            <c:numRef>
              <c:f>グラフ!$I$3:$I$14</c:f>
              <c:numCache>
                <c:formatCode>#,##0;[Red]#,##0</c:formatCode>
                <c:ptCount val="12"/>
                <c:pt idx="0">
                  <c:v>126</c:v>
                </c:pt>
                <c:pt idx="1">
                  <c:v>123</c:v>
                </c:pt>
                <c:pt idx="2">
                  <c:v>117</c:v>
                </c:pt>
                <c:pt idx="3">
                  <c:v>122</c:v>
                </c:pt>
                <c:pt idx="4">
                  <c:v>123</c:v>
                </c:pt>
                <c:pt idx="5">
                  <c:v>124</c:v>
                </c:pt>
                <c:pt idx="6">
                  <c:v>140</c:v>
                </c:pt>
                <c:pt idx="7">
                  <c:v>141</c:v>
                </c:pt>
                <c:pt idx="8">
                  <c:v>143</c:v>
                </c:pt>
                <c:pt idx="9">
                  <c:v>129</c:v>
                </c:pt>
                <c:pt idx="10">
                  <c:v>134</c:v>
                </c:pt>
                <c:pt idx="11">
                  <c:v>120</c:v>
                </c:pt>
              </c:numCache>
            </c:numRef>
          </c:val>
        </c:ser>
        <c:gapWidth val="30"/>
        <c:axId val="139402240"/>
        <c:axId val="139408128"/>
      </c:barChart>
      <c:catAx>
        <c:axId val="139402240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408128"/>
        <c:crossesAt val="0"/>
        <c:auto val="1"/>
        <c:lblAlgn val="ctr"/>
        <c:lblOffset val="100"/>
        <c:tickLblSkip val="1"/>
        <c:tickMarkSkip val="1"/>
      </c:catAx>
      <c:valAx>
        <c:axId val="139408128"/>
        <c:scaling>
          <c:orientation val="minMax"/>
          <c:max val="180"/>
          <c:min val="0"/>
        </c:scaling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9.9431688685973074E-2"/>
              <c:y val="0.11709626460626862"/>
            </c:manualLayout>
          </c:layout>
          <c:spPr>
            <a:noFill/>
            <a:ln w="25400">
              <a:noFill/>
            </a:ln>
          </c:spPr>
        </c:title>
        <c:numFmt formatCode="#,##0;[Red]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402240"/>
        <c:crosses val="autoZero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6</xdr:row>
      <xdr:rowOff>104775</xdr:rowOff>
    </xdr:from>
    <xdr:to>
      <xdr:col>6</xdr:col>
      <xdr:colOff>38100</xdr:colOff>
      <xdr:row>33</xdr:row>
      <xdr:rowOff>66675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57150</xdr:rowOff>
    </xdr:from>
    <xdr:to>
      <xdr:col>2</xdr:col>
      <xdr:colOff>1095375</xdr:colOff>
      <xdr:row>65</xdr:row>
      <xdr:rowOff>85725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39</xdr:row>
      <xdr:rowOff>19050</xdr:rowOff>
    </xdr:from>
    <xdr:to>
      <xdr:col>6</xdr:col>
      <xdr:colOff>66675</xdr:colOff>
      <xdr:row>65</xdr:row>
      <xdr:rowOff>85725</xdr:rowOff>
    </xdr:to>
    <xdr:graphicFrame macro="">
      <xdr:nvGraphicFramePr>
        <xdr:cNvPr id="20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6</xdr:row>
      <xdr:rowOff>76200</xdr:rowOff>
    </xdr:from>
    <xdr:to>
      <xdr:col>3</xdr:col>
      <xdr:colOff>114300</xdr:colOff>
      <xdr:row>33</xdr:row>
      <xdr:rowOff>28575</xdr:rowOff>
    </xdr:to>
    <xdr:graphicFrame macro="">
      <xdr:nvGraphicFramePr>
        <xdr:cNvPr id="205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2"/>
  <sheetViews>
    <sheetView view="pageBreakPreview" topLeftCell="A37" zoomScaleNormal="100" zoomScaleSheetLayoutView="100" workbookViewId="0">
      <selection activeCell="M31" sqref="M31"/>
    </sheetView>
  </sheetViews>
  <sheetFormatPr defaultRowHeight="16.5" customHeight="1"/>
  <cols>
    <col min="1" max="1" width="10.7109375" style="81" customWidth="1"/>
    <col min="2" max="2" width="4.28515625" style="81" customWidth="1"/>
    <col min="3" max="3" width="3.7109375" style="81" customWidth="1"/>
    <col min="4" max="4" width="1.140625" style="81" customWidth="1"/>
    <col min="5" max="5" width="5.28515625" style="81" customWidth="1"/>
    <col min="6" max="6" width="8.85546875" style="81" customWidth="1"/>
    <col min="7" max="7" width="6" style="81" customWidth="1"/>
    <col min="8" max="8" width="7.85546875" style="81" customWidth="1"/>
    <col min="9" max="9" width="2.140625" style="81" customWidth="1"/>
    <col min="10" max="10" width="5.140625" style="81" customWidth="1"/>
    <col min="11" max="11" width="7.140625" style="81" customWidth="1"/>
    <col min="12" max="15" width="3.28515625" style="81" customWidth="1"/>
    <col min="16" max="16" width="2.140625" style="81" customWidth="1"/>
    <col min="17" max="17" width="5.42578125" style="81" customWidth="1"/>
    <col min="18" max="18" width="6" style="81" customWidth="1"/>
    <col min="19" max="19" width="1.5703125" style="81" customWidth="1"/>
    <col min="20" max="20" width="4.5703125" style="81" customWidth="1"/>
    <col min="21" max="21" width="6" style="81" customWidth="1"/>
    <col min="22" max="16384" width="9.140625" style="81"/>
  </cols>
  <sheetData>
    <row r="1" spans="1:21" ht="24.95" customHeight="1">
      <c r="A1" s="259" t="s">
        <v>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</row>
    <row r="2" spans="1:21" ht="15" customHeight="1"/>
    <row r="3" spans="1:21" ht="15" customHeight="1" thickBot="1">
      <c r="A3" s="264" t="s">
        <v>234</v>
      </c>
      <c r="B3" s="264"/>
      <c r="C3" s="264"/>
      <c r="D3" s="264"/>
      <c r="E3" s="264"/>
      <c r="F3" s="264"/>
      <c r="G3" s="264"/>
      <c r="H3" s="264"/>
      <c r="I3" s="264"/>
      <c r="J3" s="264"/>
      <c r="L3" s="80"/>
      <c r="M3" s="80"/>
      <c r="N3" s="118"/>
      <c r="O3" s="80"/>
    </row>
    <row r="4" spans="1:21" ht="20.100000000000001" customHeight="1" thickBot="1">
      <c r="A4" s="119"/>
      <c r="B4" s="238" t="s">
        <v>1</v>
      </c>
      <c r="C4" s="238"/>
      <c r="D4" s="238" t="s">
        <v>2</v>
      </c>
      <c r="E4" s="238"/>
      <c r="F4" s="238"/>
      <c r="G4" s="238"/>
      <c r="H4" s="238"/>
      <c r="I4" s="238"/>
      <c r="J4" s="238"/>
      <c r="K4" s="238"/>
      <c r="L4" s="238"/>
      <c r="M4" s="238"/>
      <c r="N4" s="228" t="s">
        <v>3</v>
      </c>
      <c r="O4" s="228"/>
      <c r="P4" s="228"/>
      <c r="Q4" s="228"/>
      <c r="R4" s="228"/>
      <c r="S4" s="228"/>
      <c r="T4" s="228"/>
      <c r="U4" s="228"/>
    </row>
    <row r="5" spans="1:21" ht="20.100000000000001" customHeight="1" thickBot="1">
      <c r="A5" s="120" t="s">
        <v>4</v>
      </c>
      <c r="B5" s="238"/>
      <c r="C5" s="238"/>
      <c r="D5" s="260" t="s">
        <v>5</v>
      </c>
      <c r="E5" s="260"/>
      <c r="F5" s="260"/>
      <c r="G5" s="261" t="s">
        <v>6</v>
      </c>
      <c r="H5" s="261"/>
      <c r="I5" s="257" t="s">
        <v>7</v>
      </c>
      <c r="J5" s="257"/>
      <c r="K5" s="257"/>
      <c r="L5" s="263" t="s">
        <v>8</v>
      </c>
      <c r="M5" s="263"/>
      <c r="N5" s="257" t="s">
        <v>9</v>
      </c>
      <c r="O5" s="257"/>
      <c r="P5" s="258" t="s">
        <v>191</v>
      </c>
      <c r="Q5" s="258"/>
      <c r="R5" s="257" t="s">
        <v>10</v>
      </c>
      <c r="S5" s="263" t="s">
        <v>11</v>
      </c>
      <c r="T5" s="263"/>
      <c r="U5" s="262" t="s">
        <v>12</v>
      </c>
    </row>
    <row r="6" spans="1:21" ht="20.100000000000001" customHeight="1">
      <c r="A6" s="121"/>
      <c r="B6" s="238"/>
      <c r="C6" s="238"/>
      <c r="D6" s="260"/>
      <c r="E6" s="260"/>
      <c r="F6" s="260"/>
      <c r="G6" s="261"/>
      <c r="H6" s="261"/>
      <c r="I6" s="257"/>
      <c r="J6" s="257"/>
      <c r="K6" s="257"/>
      <c r="L6" s="263"/>
      <c r="M6" s="263"/>
      <c r="N6" s="257"/>
      <c r="O6" s="257"/>
      <c r="P6" s="258"/>
      <c r="Q6" s="258"/>
      <c r="R6" s="257"/>
      <c r="S6" s="263"/>
      <c r="T6" s="263"/>
      <c r="U6" s="262"/>
    </row>
    <row r="7" spans="1:21" ht="15" customHeight="1">
      <c r="A7" s="120" t="s">
        <v>298</v>
      </c>
      <c r="B7" s="251">
        <v>233</v>
      </c>
      <c r="C7" s="252"/>
      <c r="D7" s="256">
        <v>131</v>
      </c>
      <c r="E7" s="256"/>
      <c r="F7" s="122">
        <v>1713</v>
      </c>
      <c r="G7" s="123">
        <v>10</v>
      </c>
      <c r="H7" s="122">
        <v>1521</v>
      </c>
      <c r="I7" s="252">
        <v>70</v>
      </c>
      <c r="J7" s="252"/>
      <c r="K7" s="124">
        <v>192</v>
      </c>
      <c r="L7" s="252">
        <v>51</v>
      </c>
      <c r="M7" s="252"/>
      <c r="N7" s="256">
        <v>102</v>
      </c>
      <c r="O7" s="256"/>
      <c r="P7" s="252">
        <v>37</v>
      </c>
      <c r="Q7" s="252"/>
      <c r="R7" s="129">
        <v>43</v>
      </c>
      <c r="S7" s="252">
        <v>13</v>
      </c>
      <c r="T7" s="252"/>
      <c r="U7" s="125">
        <v>9</v>
      </c>
    </row>
    <row r="8" spans="1:21" ht="12.75" customHeight="1">
      <c r="A8" s="120"/>
      <c r="B8" s="128"/>
      <c r="C8" s="129"/>
      <c r="D8" s="129"/>
      <c r="E8" s="129"/>
      <c r="F8" s="126"/>
      <c r="G8" s="129"/>
      <c r="H8" s="126"/>
      <c r="I8" s="249"/>
      <c r="J8" s="249"/>
      <c r="K8" s="127"/>
      <c r="L8" s="210"/>
      <c r="M8" s="210"/>
      <c r="N8" s="210"/>
      <c r="O8" s="210"/>
      <c r="P8" s="210"/>
      <c r="Q8" s="210"/>
      <c r="R8" s="129"/>
      <c r="S8" s="210"/>
      <c r="T8" s="210"/>
      <c r="U8" s="125"/>
    </row>
    <row r="9" spans="1:21" s="23" customFormat="1" ht="15" customHeight="1">
      <c r="A9" s="120">
        <v>21</v>
      </c>
      <c r="B9" s="254">
        <v>255</v>
      </c>
      <c r="C9" s="212"/>
      <c r="D9" s="210">
        <v>140</v>
      </c>
      <c r="E9" s="210"/>
      <c r="F9" s="122">
        <v>1603</v>
      </c>
      <c r="G9" s="123">
        <v>9</v>
      </c>
      <c r="H9" s="122">
        <v>1413</v>
      </c>
      <c r="I9" s="248">
        <v>77</v>
      </c>
      <c r="J9" s="248"/>
      <c r="K9" s="124">
        <v>190</v>
      </c>
      <c r="L9" s="212">
        <v>54</v>
      </c>
      <c r="M9" s="212"/>
      <c r="N9" s="210">
        <v>115</v>
      </c>
      <c r="O9" s="210"/>
      <c r="P9" s="212">
        <v>56</v>
      </c>
      <c r="Q9" s="212"/>
      <c r="R9" s="129">
        <v>45</v>
      </c>
      <c r="S9" s="212">
        <v>10</v>
      </c>
      <c r="T9" s="212"/>
      <c r="U9" s="125">
        <v>4</v>
      </c>
    </row>
    <row r="10" spans="1:21" ht="12.75" customHeight="1">
      <c r="A10" s="120"/>
      <c r="B10" s="128"/>
      <c r="C10" s="129"/>
      <c r="D10" s="129"/>
      <c r="E10" s="129"/>
      <c r="F10" s="126"/>
      <c r="G10" s="129"/>
      <c r="H10" s="126"/>
      <c r="I10" s="249"/>
      <c r="J10" s="249"/>
      <c r="K10" s="127"/>
      <c r="L10" s="210"/>
      <c r="M10" s="210"/>
      <c r="N10" s="210"/>
      <c r="O10" s="210"/>
      <c r="P10" s="210"/>
      <c r="Q10" s="210"/>
      <c r="R10" s="129"/>
      <c r="S10" s="210"/>
      <c r="T10" s="210"/>
      <c r="U10" s="125"/>
    </row>
    <row r="11" spans="1:21" s="23" customFormat="1" ht="15" customHeight="1">
      <c r="A11" s="120">
        <v>22</v>
      </c>
      <c r="B11" s="254">
        <v>246</v>
      </c>
      <c r="C11" s="212"/>
      <c r="D11" s="210">
        <v>139</v>
      </c>
      <c r="E11" s="210"/>
      <c r="F11" s="122">
        <v>1552</v>
      </c>
      <c r="G11" s="123">
        <v>9</v>
      </c>
      <c r="H11" s="122">
        <v>1412</v>
      </c>
      <c r="I11" s="248">
        <v>75</v>
      </c>
      <c r="J11" s="248"/>
      <c r="K11" s="124">
        <v>140</v>
      </c>
      <c r="L11" s="212">
        <v>55</v>
      </c>
      <c r="M11" s="212"/>
      <c r="N11" s="210">
        <v>107</v>
      </c>
      <c r="O11" s="210"/>
      <c r="P11" s="212">
        <v>53</v>
      </c>
      <c r="Q11" s="212"/>
      <c r="R11" s="129">
        <v>43</v>
      </c>
      <c r="S11" s="212">
        <v>7</v>
      </c>
      <c r="T11" s="212"/>
      <c r="U11" s="125">
        <v>4</v>
      </c>
    </row>
    <row r="12" spans="1:21" ht="12.75" customHeight="1">
      <c r="A12" s="120"/>
      <c r="B12" s="128"/>
      <c r="C12" s="129"/>
      <c r="D12" s="129"/>
      <c r="E12" s="129"/>
      <c r="F12" s="126"/>
      <c r="G12" s="129"/>
      <c r="H12" s="126"/>
      <c r="I12" s="249"/>
      <c r="J12" s="249"/>
      <c r="K12" s="126"/>
      <c r="L12" s="210"/>
      <c r="M12" s="210"/>
      <c r="N12" s="210"/>
      <c r="O12" s="210"/>
      <c r="P12" s="210"/>
      <c r="Q12" s="210"/>
      <c r="R12" s="129"/>
      <c r="S12" s="210"/>
      <c r="T12" s="210"/>
      <c r="U12" s="125"/>
    </row>
    <row r="13" spans="1:21" s="23" customFormat="1" ht="15" customHeight="1">
      <c r="A13" s="120">
        <v>23</v>
      </c>
      <c r="B13" s="255">
        <v>255</v>
      </c>
      <c r="C13" s="211"/>
      <c r="D13" s="211">
        <v>138</v>
      </c>
      <c r="E13" s="211"/>
      <c r="F13" s="122">
        <v>1552</v>
      </c>
      <c r="G13" s="123">
        <v>9</v>
      </c>
      <c r="H13" s="122">
        <v>1412</v>
      </c>
      <c r="I13" s="248">
        <v>75</v>
      </c>
      <c r="J13" s="248"/>
      <c r="K13" s="124">
        <v>140</v>
      </c>
      <c r="L13" s="212">
        <v>54</v>
      </c>
      <c r="M13" s="212"/>
      <c r="N13" s="211">
        <v>117</v>
      </c>
      <c r="O13" s="211"/>
      <c r="P13" s="212">
        <v>63</v>
      </c>
      <c r="Q13" s="212"/>
      <c r="R13" s="129">
        <v>46</v>
      </c>
      <c r="S13" s="212">
        <v>5</v>
      </c>
      <c r="T13" s="212"/>
      <c r="U13" s="125">
        <v>3</v>
      </c>
    </row>
    <row r="14" spans="1:21" s="23" customFormat="1" ht="12.75" customHeight="1">
      <c r="A14" s="120"/>
      <c r="B14" s="128"/>
      <c r="C14" s="129"/>
      <c r="D14" s="129"/>
      <c r="E14" s="129"/>
      <c r="F14" s="126"/>
      <c r="G14" s="129"/>
      <c r="H14" s="126"/>
      <c r="I14" s="249"/>
      <c r="J14" s="249"/>
      <c r="K14" s="126"/>
      <c r="L14" s="210"/>
      <c r="M14" s="210"/>
      <c r="N14" s="210"/>
      <c r="O14" s="210"/>
      <c r="P14" s="210"/>
      <c r="Q14" s="210"/>
      <c r="R14" s="129"/>
      <c r="S14" s="210"/>
      <c r="T14" s="210"/>
      <c r="U14" s="125"/>
    </row>
    <row r="15" spans="1:21" ht="15" customHeight="1">
      <c r="A15" s="73">
        <v>24</v>
      </c>
      <c r="B15" s="253">
        <v>251</v>
      </c>
      <c r="C15" s="233"/>
      <c r="D15" s="233">
        <v>142</v>
      </c>
      <c r="E15" s="233"/>
      <c r="F15" s="74">
        <v>1374</v>
      </c>
      <c r="G15" s="75">
        <v>8</v>
      </c>
      <c r="H15" s="74">
        <v>1229</v>
      </c>
      <c r="I15" s="250">
        <v>79</v>
      </c>
      <c r="J15" s="250"/>
      <c r="K15" s="76">
        <v>145</v>
      </c>
      <c r="L15" s="232">
        <v>55</v>
      </c>
      <c r="M15" s="232"/>
      <c r="N15" s="233">
        <v>109</v>
      </c>
      <c r="O15" s="233"/>
      <c r="P15" s="232">
        <v>60</v>
      </c>
      <c r="Q15" s="232"/>
      <c r="R15" s="100">
        <v>49</v>
      </c>
      <c r="S15" s="225">
        <v>0</v>
      </c>
      <c r="T15" s="225"/>
      <c r="U15" s="82">
        <v>0</v>
      </c>
    </row>
    <row r="16" spans="1:21" s="23" customFormat="1" ht="12.75" customHeight="1">
      <c r="A16" s="24"/>
      <c r="B16" s="25"/>
      <c r="C16" s="26"/>
      <c r="D16" s="27"/>
      <c r="E16" s="28"/>
      <c r="F16" s="29"/>
      <c r="G16" s="28"/>
      <c r="H16" s="29"/>
      <c r="I16" s="27"/>
      <c r="J16" s="28"/>
      <c r="K16" s="29"/>
      <c r="L16" s="247"/>
      <c r="M16" s="247"/>
      <c r="N16" s="22"/>
      <c r="O16" s="22"/>
      <c r="P16" s="22"/>
      <c r="Q16" s="22"/>
      <c r="R16" s="22"/>
      <c r="S16" s="22"/>
      <c r="T16" s="22"/>
      <c r="U16" s="30"/>
    </row>
    <row r="17" spans="1:24" ht="15" customHeight="1">
      <c r="A17" s="120"/>
      <c r="B17" s="130"/>
      <c r="C17" s="131"/>
      <c r="D17" s="80"/>
      <c r="E17" s="152"/>
      <c r="F17" s="31"/>
      <c r="G17" s="152" t="s">
        <v>13</v>
      </c>
      <c r="H17" s="32"/>
      <c r="I17" s="80"/>
      <c r="J17" s="32"/>
      <c r="K17" s="32"/>
      <c r="L17" s="32"/>
      <c r="M17" s="32"/>
      <c r="N17" s="152"/>
      <c r="O17" s="152"/>
      <c r="P17" s="152"/>
      <c r="Q17" s="152"/>
      <c r="R17" s="152"/>
      <c r="S17" s="152"/>
      <c r="T17" s="152"/>
      <c r="U17" s="132"/>
    </row>
    <row r="18" spans="1:24" ht="12.75" customHeight="1">
      <c r="A18" s="133"/>
      <c r="B18" s="130"/>
      <c r="C18" s="131"/>
      <c r="D18" s="80"/>
      <c r="E18" s="134"/>
      <c r="F18" s="33"/>
      <c r="G18" s="134"/>
      <c r="H18" s="134"/>
      <c r="I18" s="80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5"/>
    </row>
    <row r="19" spans="1:24" ht="15" customHeight="1">
      <c r="A19" s="120" t="s">
        <v>299</v>
      </c>
      <c r="B19" s="234">
        <f>B7*10000/V19</f>
        <v>21.12707983859999</v>
      </c>
      <c r="C19" s="235"/>
      <c r="D19" s="246">
        <f>D7*10000/V19</f>
        <v>11.878315274062656</v>
      </c>
      <c r="E19" s="246"/>
      <c r="F19" s="136">
        <f>F7*10000/V19</f>
        <v>155.32484018678878</v>
      </c>
      <c r="G19" s="137">
        <f>G7*10000/V19</f>
        <v>0.90674162397424851</v>
      </c>
      <c r="H19" s="136">
        <f>H7*10000/V19</f>
        <v>137.91540100648319</v>
      </c>
      <c r="I19" s="246">
        <f>I7*10000/V19</f>
        <v>6.3471913678197396</v>
      </c>
      <c r="J19" s="246"/>
      <c r="K19" s="136">
        <f>K7*10000/V19</f>
        <v>17.409439180305572</v>
      </c>
      <c r="L19" s="235">
        <f>L7*10000/V19</f>
        <v>4.6243822822686678</v>
      </c>
      <c r="M19" s="235"/>
      <c r="N19" s="246">
        <f>N7*10000/V19</f>
        <v>9.2487645645373355</v>
      </c>
      <c r="O19" s="246"/>
      <c r="P19" s="226">
        <f>P7*10000/V19</f>
        <v>3.3549440087047198</v>
      </c>
      <c r="Q19" s="226"/>
      <c r="R19" s="138">
        <f>R7*10000/V19</f>
        <v>3.8989889830892688</v>
      </c>
      <c r="S19" s="226">
        <f>S7*10000/V19</f>
        <v>1.178764111166523</v>
      </c>
      <c r="T19" s="226"/>
      <c r="U19" s="139">
        <f>U7*10000/V19</f>
        <v>0.81606746157682364</v>
      </c>
      <c r="V19" s="140">
        <v>110285</v>
      </c>
      <c r="W19" s="141" t="s">
        <v>201</v>
      </c>
    </row>
    <row r="20" spans="1:24" ht="12.75" customHeight="1">
      <c r="A20" s="120"/>
      <c r="B20" s="143"/>
      <c r="C20" s="138"/>
      <c r="D20" s="138"/>
      <c r="E20" s="138"/>
      <c r="F20" s="142"/>
      <c r="G20" s="138"/>
      <c r="H20" s="142"/>
      <c r="I20" s="138"/>
      <c r="J20" s="138"/>
      <c r="K20" s="142"/>
      <c r="L20" s="138"/>
      <c r="M20" s="138"/>
      <c r="N20" s="138"/>
      <c r="O20" s="138"/>
      <c r="P20" s="138"/>
      <c r="Q20" s="138"/>
      <c r="R20" s="138"/>
      <c r="S20" s="138"/>
      <c r="T20" s="138"/>
      <c r="U20" s="139"/>
      <c r="V20" s="140"/>
      <c r="W20" s="141"/>
    </row>
    <row r="21" spans="1:24" ht="15" customHeight="1">
      <c r="A21" s="120">
        <v>21</v>
      </c>
      <c r="B21" s="244">
        <f>B9*10000/V21</f>
        <v>22.994932097318159</v>
      </c>
      <c r="C21" s="226"/>
      <c r="D21" s="245">
        <f>D9*10000/V21</f>
        <v>12.624668602449185</v>
      </c>
      <c r="E21" s="245"/>
      <c r="F21" s="144">
        <f>F9*10000/V21</f>
        <v>144.55245549804317</v>
      </c>
      <c r="G21" s="145">
        <f>G9*10000/V21</f>
        <v>0.81158583872887624</v>
      </c>
      <c r="H21" s="144">
        <f>H9*10000/V21</f>
        <v>127.41897668043357</v>
      </c>
      <c r="I21" s="245">
        <f>I9*10000/V21</f>
        <v>6.9435677313470521</v>
      </c>
      <c r="J21" s="245"/>
      <c r="K21" s="144">
        <f>K9*10000/V21</f>
        <v>17.13347881760961</v>
      </c>
      <c r="L21" s="226">
        <f>L9*10000/V21</f>
        <v>4.8695150323732577</v>
      </c>
      <c r="M21" s="226"/>
      <c r="N21" s="245">
        <f>N9*10000/V21</f>
        <v>10.370263494868974</v>
      </c>
      <c r="O21" s="245"/>
      <c r="P21" s="226">
        <f>P9*10000/V21</f>
        <v>5.049867440979674</v>
      </c>
      <c r="Q21" s="226"/>
      <c r="R21" s="138">
        <f>R9*10000/V21</f>
        <v>4.0579291936443811</v>
      </c>
      <c r="S21" s="226">
        <f>S9*10000/V21</f>
        <v>0.90176204303208474</v>
      </c>
      <c r="T21" s="226"/>
      <c r="U21" s="139">
        <f>U9*10000/V21</f>
        <v>0.36070481721283387</v>
      </c>
      <c r="V21" s="140">
        <v>110894</v>
      </c>
      <c r="W21" s="141" t="s">
        <v>202</v>
      </c>
    </row>
    <row r="22" spans="1:24" ht="12.75" customHeight="1">
      <c r="A22" s="24"/>
      <c r="B22" s="143"/>
      <c r="C22" s="138"/>
      <c r="D22" s="138"/>
      <c r="E22" s="138"/>
      <c r="F22" s="142"/>
      <c r="G22" s="138"/>
      <c r="H22" s="142"/>
      <c r="I22" s="138"/>
      <c r="J22" s="138"/>
      <c r="K22" s="142"/>
      <c r="L22" s="138"/>
      <c r="M22" s="138"/>
      <c r="N22" s="138"/>
      <c r="O22" s="138"/>
      <c r="P22" s="138"/>
      <c r="Q22" s="138"/>
      <c r="R22" s="138"/>
      <c r="S22" s="138"/>
      <c r="T22" s="138"/>
      <c r="U22" s="139"/>
      <c r="V22" s="140"/>
      <c r="W22" s="141"/>
    </row>
    <row r="23" spans="1:24" ht="15" customHeight="1">
      <c r="A23" s="120">
        <v>22</v>
      </c>
      <c r="B23" s="244">
        <f>B11*10000/V23</f>
        <v>22.070103980693144</v>
      </c>
      <c r="C23" s="226"/>
      <c r="D23" s="245">
        <f>D11*10000/V23</f>
        <v>12.470505907790029</v>
      </c>
      <c r="E23" s="245"/>
      <c r="F23" s="144">
        <f>F11*10000/V23</f>
        <v>139.23902999201528</v>
      </c>
      <c r="G23" s="145">
        <f>G11*10000/V23</f>
        <v>0.80744282856194427</v>
      </c>
      <c r="H23" s="144">
        <f>H11*10000/V23</f>
        <v>126.67880821438504</v>
      </c>
      <c r="I23" s="245">
        <f>I11*10000/V23</f>
        <v>6.7286902380162026</v>
      </c>
      <c r="J23" s="245"/>
      <c r="K23" s="144">
        <f>K11*10000/V23</f>
        <v>12.560221777630245</v>
      </c>
      <c r="L23" s="226">
        <f>L11*10000/V23</f>
        <v>4.9343728412118821</v>
      </c>
      <c r="M23" s="226"/>
      <c r="N23" s="245">
        <f>N11*10000/V23</f>
        <v>9.599598072903115</v>
      </c>
      <c r="O23" s="245"/>
      <c r="P23" s="226">
        <f>P11*10000/V23</f>
        <v>4.7549411015314496</v>
      </c>
      <c r="Q23" s="226"/>
      <c r="R23" s="138">
        <f>R11*10000/V23</f>
        <v>3.8577824031292893</v>
      </c>
      <c r="S23" s="226">
        <f>S11*10000/V23</f>
        <v>0.62801108888151225</v>
      </c>
      <c r="T23" s="226"/>
      <c r="U23" s="139">
        <f>U11*10000/V23</f>
        <v>0.35886347936086416</v>
      </c>
      <c r="V23" s="140">
        <v>111463</v>
      </c>
      <c r="W23" s="141" t="s">
        <v>203</v>
      </c>
    </row>
    <row r="24" spans="1:24" ht="12.75" customHeight="1">
      <c r="A24" s="120"/>
      <c r="B24" s="143"/>
      <c r="C24" s="138"/>
      <c r="D24" s="138"/>
      <c r="E24" s="138"/>
      <c r="F24" s="142"/>
      <c r="G24" s="138"/>
      <c r="H24" s="142"/>
      <c r="I24" s="138"/>
      <c r="J24" s="138"/>
      <c r="K24" s="142"/>
      <c r="L24" s="138"/>
      <c r="M24" s="138"/>
      <c r="N24" s="138"/>
      <c r="O24" s="138"/>
      <c r="P24" s="138"/>
      <c r="Q24" s="138"/>
      <c r="R24" s="138"/>
      <c r="S24" s="138"/>
      <c r="T24" s="138"/>
      <c r="U24" s="139"/>
      <c r="V24" s="140"/>
      <c r="W24" s="141"/>
    </row>
    <row r="25" spans="1:24" ht="15" customHeight="1">
      <c r="A25" s="106">
        <v>23</v>
      </c>
      <c r="B25" s="244">
        <f>B13*10000/V25</f>
        <v>22.684209121720798</v>
      </c>
      <c r="C25" s="226"/>
      <c r="D25" s="245">
        <f>D13*10000/V25</f>
        <v>12.276160230578315</v>
      </c>
      <c r="E25" s="245"/>
      <c r="F25" s="144">
        <f>F13*10000/V25</f>
        <v>138.06232375259088</v>
      </c>
      <c r="G25" s="145">
        <f>G13*10000/V25</f>
        <v>0.80061914547249868</v>
      </c>
      <c r="H25" s="144">
        <f>H13*10000/V25</f>
        <v>125.60824815635202</v>
      </c>
      <c r="I25" s="245">
        <f>I13*10000/V25</f>
        <v>6.6718262122708225</v>
      </c>
      <c r="J25" s="245"/>
      <c r="K25" s="144">
        <f>K13*10000/V25</f>
        <v>12.454075596238869</v>
      </c>
      <c r="L25" s="226">
        <f>L13*10000/V25</f>
        <v>4.8037148728349921</v>
      </c>
      <c r="M25" s="226"/>
      <c r="N25" s="245">
        <f>N13*10000/V25</f>
        <v>10.408048891142483</v>
      </c>
      <c r="O25" s="245"/>
      <c r="P25" s="226">
        <f>P13*10000/V25</f>
        <v>5.6043340183074912</v>
      </c>
      <c r="Q25" s="226"/>
      <c r="R25" s="138">
        <f>R13*10000/V25</f>
        <v>4.0920534101927712</v>
      </c>
      <c r="S25" s="226">
        <f>S13*10000/V25</f>
        <v>0.4447884141513882</v>
      </c>
      <c r="T25" s="226"/>
      <c r="U25" s="139">
        <f>U13*10000/V25</f>
        <v>0.26687304849083293</v>
      </c>
      <c r="V25" s="140">
        <v>112413</v>
      </c>
      <c r="W25" s="141" t="s">
        <v>204</v>
      </c>
    </row>
    <row r="26" spans="1:24" ht="12.75" customHeight="1">
      <c r="A26" s="106"/>
      <c r="B26" s="143"/>
      <c r="C26" s="138"/>
      <c r="D26" s="138"/>
      <c r="E26" s="138"/>
      <c r="F26" s="142"/>
      <c r="G26" s="138"/>
      <c r="H26" s="142"/>
      <c r="I26" s="138"/>
      <c r="J26" s="138"/>
      <c r="K26" s="142"/>
      <c r="L26" s="138"/>
      <c r="M26" s="138"/>
      <c r="N26" s="138"/>
      <c r="O26" s="138"/>
      <c r="P26" s="138"/>
      <c r="Q26" s="138"/>
      <c r="R26" s="138"/>
      <c r="S26" s="138"/>
      <c r="T26" s="138"/>
      <c r="U26" s="139"/>
      <c r="V26" s="140"/>
      <c r="W26" s="141"/>
    </row>
    <row r="27" spans="1:24" ht="15" customHeight="1" thickBot="1">
      <c r="A27" s="61">
        <v>24</v>
      </c>
      <c r="B27" s="213">
        <f>B15*10000/$V$28</f>
        <v>22.065546100288348</v>
      </c>
      <c r="C27" s="213"/>
      <c r="D27" s="214">
        <f>D15*10000/$V$28</f>
        <v>12.483296996975877</v>
      </c>
      <c r="E27" s="213"/>
      <c r="F27" s="77">
        <f>F15*10000/$V$28</f>
        <v>120.78908502707645</v>
      </c>
      <c r="G27" s="101">
        <f>G15*10000/V28</f>
        <v>0.70328433785779587</v>
      </c>
      <c r="H27" s="77">
        <f>H15*10000/V28</f>
        <v>108.04205640340389</v>
      </c>
      <c r="I27" s="231">
        <f>I15*10000/V28</f>
        <v>6.9449328363457346</v>
      </c>
      <c r="J27" s="231"/>
      <c r="K27" s="77">
        <f>K15*10000/V28</f>
        <v>12.74702862367255</v>
      </c>
      <c r="L27" s="214">
        <f>L15*10000/V28</f>
        <v>4.8350798227723466</v>
      </c>
      <c r="M27" s="214"/>
      <c r="N27" s="231">
        <f>N15*10000/V28</f>
        <v>9.5822491033124688</v>
      </c>
      <c r="O27" s="231"/>
      <c r="P27" s="214">
        <f>P15*10000/V28</f>
        <v>5.2746325339334694</v>
      </c>
      <c r="Q27" s="214"/>
      <c r="R27" s="187">
        <f>R15*10000/V28</f>
        <v>4.3076165693790003</v>
      </c>
      <c r="S27" s="214">
        <f>S15*10000/V28</f>
        <v>0</v>
      </c>
      <c r="T27" s="214"/>
      <c r="U27" s="78">
        <f>U15*10000/V28</f>
        <v>0</v>
      </c>
      <c r="V27" s="140">
        <v>113089</v>
      </c>
      <c r="W27" s="141" t="s">
        <v>205</v>
      </c>
    </row>
    <row r="28" spans="1:24" ht="15" customHeight="1">
      <c r="A28" s="81" t="s">
        <v>14</v>
      </c>
      <c r="L28" s="229" t="s">
        <v>232</v>
      </c>
      <c r="M28" s="229"/>
      <c r="N28" s="229"/>
      <c r="O28" s="229"/>
      <c r="P28" s="229"/>
      <c r="Q28" s="229"/>
      <c r="R28" s="229"/>
      <c r="S28" s="229"/>
      <c r="T28" s="229"/>
      <c r="U28" s="229"/>
      <c r="V28" s="184">
        <v>113752</v>
      </c>
      <c r="W28" s="185" t="s">
        <v>205</v>
      </c>
      <c r="X28" s="186"/>
    </row>
    <row r="29" spans="1:24" ht="15" customHeight="1">
      <c r="A29" s="63" t="s">
        <v>300</v>
      </c>
      <c r="V29" s="63" t="s">
        <v>233</v>
      </c>
    </row>
    <row r="30" spans="1:24" ht="15" customHeight="1">
      <c r="A30" s="81" t="s">
        <v>301</v>
      </c>
    </row>
    <row r="31" spans="1:24" ht="15" customHeight="1"/>
    <row r="32" spans="1:24" ht="15" customHeight="1"/>
    <row r="33" spans="1:23" ht="15" customHeight="1" thickBot="1">
      <c r="A33" s="81" t="s">
        <v>302</v>
      </c>
      <c r="U33" s="47" t="s">
        <v>15</v>
      </c>
    </row>
    <row r="34" spans="1:23" ht="20.100000000000001" customHeight="1">
      <c r="A34" s="146" t="s">
        <v>16</v>
      </c>
      <c r="B34" s="238" t="s">
        <v>5</v>
      </c>
      <c r="C34" s="238"/>
      <c r="D34" s="238"/>
      <c r="E34" s="238"/>
      <c r="F34" s="107" t="s">
        <v>17</v>
      </c>
      <c r="G34" s="230" t="s">
        <v>18</v>
      </c>
      <c r="H34" s="230"/>
      <c r="I34" s="230" t="s">
        <v>192</v>
      </c>
      <c r="J34" s="230"/>
      <c r="K34" s="230" t="s">
        <v>19</v>
      </c>
      <c r="L34" s="230"/>
      <c r="M34" s="238" t="s">
        <v>20</v>
      </c>
      <c r="N34" s="238"/>
      <c r="O34" s="238"/>
      <c r="P34" s="230" t="s">
        <v>21</v>
      </c>
      <c r="Q34" s="230"/>
      <c r="R34" s="227" t="s">
        <v>22</v>
      </c>
      <c r="S34" s="227"/>
      <c r="T34" s="228" t="s">
        <v>23</v>
      </c>
      <c r="U34" s="228"/>
    </row>
    <row r="35" spans="1:23" ht="18" customHeight="1">
      <c r="A35" s="120" t="s">
        <v>303</v>
      </c>
      <c r="B35" s="239">
        <v>1685</v>
      </c>
      <c r="C35" s="240"/>
      <c r="D35" s="240"/>
      <c r="E35" s="240"/>
      <c r="F35" s="109">
        <v>205</v>
      </c>
      <c r="G35" s="109"/>
      <c r="H35" s="148">
        <v>58</v>
      </c>
      <c r="I35" s="219">
        <v>184</v>
      </c>
      <c r="J35" s="219"/>
      <c r="K35" s="219">
        <v>745</v>
      </c>
      <c r="L35" s="219"/>
      <c r="M35" s="219">
        <v>404</v>
      </c>
      <c r="N35" s="219"/>
      <c r="O35" s="219"/>
      <c r="P35" s="219">
        <v>29</v>
      </c>
      <c r="Q35" s="219"/>
      <c r="R35" s="219">
        <v>14</v>
      </c>
      <c r="S35" s="219"/>
      <c r="T35" s="148"/>
      <c r="U35" s="147">
        <v>46</v>
      </c>
    </row>
    <row r="36" spans="1:23" ht="18" customHeight="1">
      <c r="A36" s="120">
        <v>20</v>
      </c>
      <c r="B36" s="242">
        <v>507</v>
      </c>
      <c r="C36" s="243"/>
      <c r="D36" s="243"/>
      <c r="E36" s="243"/>
      <c r="F36" s="148">
        <v>243</v>
      </c>
      <c r="G36" s="148"/>
      <c r="H36" s="148">
        <v>79</v>
      </c>
      <c r="I36" s="220">
        <v>185</v>
      </c>
      <c r="J36" s="220"/>
      <c r="K36" s="220">
        <v>0</v>
      </c>
      <c r="L36" s="220"/>
      <c r="M36" s="220">
        <v>0</v>
      </c>
      <c r="N36" s="220"/>
      <c r="O36" s="220"/>
      <c r="P36" s="220">
        <v>0</v>
      </c>
      <c r="Q36" s="220"/>
      <c r="R36" s="220">
        <v>0</v>
      </c>
      <c r="S36" s="220"/>
      <c r="T36" s="148"/>
      <c r="U36" s="147">
        <v>0</v>
      </c>
    </row>
    <row r="37" spans="1:23" ht="18" customHeight="1">
      <c r="A37" s="120">
        <v>22</v>
      </c>
      <c r="B37" s="241">
        <v>553</v>
      </c>
      <c r="C37" s="218"/>
      <c r="D37" s="218"/>
      <c r="E37" s="218"/>
      <c r="F37" s="148">
        <v>261</v>
      </c>
      <c r="G37" s="148"/>
      <c r="H37" s="148">
        <v>90</v>
      </c>
      <c r="I37" s="218">
        <v>202</v>
      </c>
      <c r="J37" s="218"/>
      <c r="K37" s="218">
        <v>0</v>
      </c>
      <c r="L37" s="218"/>
      <c r="M37" s="218">
        <v>0</v>
      </c>
      <c r="N37" s="218"/>
      <c r="O37" s="218"/>
      <c r="P37" s="218">
        <v>0</v>
      </c>
      <c r="Q37" s="218"/>
      <c r="R37" s="218">
        <v>0</v>
      </c>
      <c r="S37" s="218"/>
      <c r="T37" s="148"/>
      <c r="U37" s="147">
        <v>0</v>
      </c>
    </row>
    <row r="38" spans="1:23" ht="18" customHeight="1">
      <c r="A38" s="24">
        <v>24</v>
      </c>
      <c r="B38" s="221">
        <f>SUM(F38:J38)</f>
        <v>553</v>
      </c>
      <c r="C38" s="222"/>
      <c r="D38" s="222"/>
      <c r="E38" s="222"/>
      <c r="F38" s="103">
        <v>261</v>
      </c>
      <c r="G38" s="103"/>
      <c r="H38" s="103">
        <v>90</v>
      </c>
      <c r="I38" s="222">
        <v>202</v>
      </c>
      <c r="J38" s="222"/>
      <c r="K38" s="222">
        <v>0</v>
      </c>
      <c r="L38" s="222"/>
      <c r="M38" s="222">
        <v>0</v>
      </c>
      <c r="N38" s="222"/>
      <c r="O38" s="222"/>
      <c r="P38" s="222">
        <v>0</v>
      </c>
      <c r="Q38" s="222"/>
      <c r="R38" s="222">
        <v>0</v>
      </c>
      <c r="S38" s="222"/>
      <c r="T38" s="103"/>
      <c r="U38" s="60">
        <v>0</v>
      </c>
    </row>
    <row r="39" spans="1:23" ht="15" customHeight="1">
      <c r="A39" s="34"/>
      <c r="B39" s="35"/>
      <c r="C39" s="36"/>
      <c r="D39" s="26"/>
      <c r="E39" s="26"/>
      <c r="F39" s="28"/>
      <c r="G39" s="28"/>
      <c r="H39" s="26"/>
      <c r="I39" s="149"/>
      <c r="J39" s="37"/>
      <c r="K39" s="150"/>
      <c r="L39" s="150"/>
      <c r="M39" s="28"/>
      <c r="N39" s="150"/>
      <c r="O39" s="28"/>
      <c r="P39" s="150"/>
      <c r="Q39" s="150"/>
      <c r="R39" s="150"/>
      <c r="S39" s="150"/>
      <c r="T39" s="28"/>
      <c r="U39" s="38"/>
    </row>
    <row r="40" spans="1:23" ht="15" customHeight="1">
      <c r="A40" s="151"/>
      <c r="B40" s="39"/>
      <c r="C40" s="40"/>
      <c r="D40" s="40"/>
      <c r="E40" s="40"/>
      <c r="F40" s="58"/>
      <c r="G40" s="224" t="s">
        <v>13</v>
      </c>
      <c r="H40" s="224"/>
      <c r="I40" s="224"/>
      <c r="J40" s="224"/>
      <c r="K40" s="224"/>
      <c r="L40" s="224"/>
      <c r="M40" s="224"/>
      <c r="N40" s="224"/>
      <c r="O40" s="40"/>
      <c r="P40" s="150"/>
      <c r="Q40" s="150"/>
      <c r="R40" s="150"/>
      <c r="S40" s="150"/>
      <c r="T40" s="40"/>
      <c r="U40" s="38"/>
      <c r="V40" s="140">
        <v>107980</v>
      </c>
      <c r="W40" s="81" t="s">
        <v>211</v>
      </c>
    </row>
    <row r="41" spans="1:23" ht="15" customHeight="1">
      <c r="A41" s="151"/>
      <c r="B41" s="153"/>
      <c r="C41" s="58"/>
      <c r="D41" s="58"/>
      <c r="E41" s="58"/>
      <c r="F41" s="58"/>
      <c r="G41" s="58"/>
      <c r="H41" s="58"/>
      <c r="I41" s="149"/>
      <c r="J41" s="56"/>
      <c r="K41" s="150"/>
      <c r="L41" s="150"/>
      <c r="M41" s="58"/>
      <c r="N41" s="150"/>
      <c r="O41" s="58"/>
      <c r="P41" s="150"/>
      <c r="Q41" s="150"/>
      <c r="R41" s="150"/>
      <c r="S41" s="150"/>
      <c r="T41" s="58"/>
      <c r="U41" s="154"/>
    </row>
    <row r="42" spans="1:23" ht="18" customHeight="1">
      <c r="A42" s="120" t="s">
        <v>206</v>
      </c>
      <c r="B42" s="236">
        <f>B35*10000/V42</f>
        <v>155.1122607727076</v>
      </c>
      <c r="C42" s="237"/>
      <c r="D42" s="237"/>
      <c r="E42" s="237"/>
      <c r="F42" s="155">
        <f>F35*10000/V42</f>
        <v>18.871224604394694</v>
      </c>
      <c r="G42" s="155"/>
      <c r="H42" s="155">
        <f>H35*10000/V42</f>
        <v>5.3391757417311814</v>
      </c>
      <c r="I42" s="223">
        <f>I35*10000/V42</f>
        <v>16.938074766871335</v>
      </c>
      <c r="J42" s="223"/>
      <c r="K42" s="223">
        <f>K35*10000/V42</f>
        <v>68.580791854995354</v>
      </c>
      <c r="L42" s="223"/>
      <c r="M42" s="223">
        <f>M35*10000/V42</f>
        <v>37.190120683782716</v>
      </c>
      <c r="N42" s="223"/>
      <c r="O42" s="223"/>
      <c r="P42" s="223">
        <f>P35*10000/V42</f>
        <v>2.6695878708655907</v>
      </c>
      <c r="Q42" s="223"/>
      <c r="R42" s="223">
        <f>R35*10000/V42</f>
        <v>1.2887665583489059</v>
      </c>
      <c r="S42" s="223"/>
      <c r="T42" s="155"/>
      <c r="U42" s="156">
        <f>U35*10000/V42</f>
        <v>4.2345186917178337</v>
      </c>
      <c r="V42" s="140">
        <v>108631</v>
      </c>
      <c r="W42" s="81" t="s">
        <v>207</v>
      </c>
    </row>
    <row r="43" spans="1:23" ht="18" customHeight="1">
      <c r="A43" s="106">
        <v>20</v>
      </c>
      <c r="B43" s="234">
        <f>B36*10000/V43</f>
        <v>46.04653697346194</v>
      </c>
      <c r="C43" s="235"/>
      <c r="D43" s="235"/>
      <c r="E43" s="235"/>
      <c r="F43" s="157">
        <f>F36*10000/V43</f>
        <v>22.069641981363414</v>
      </c>
      <c r="G43" s="157"/>
      <c r="H43" s="157">
        <f>H36*10000/V43</f>
        <v>7.1749041832416038</v>
      </c>
      <c r="I43" s="235">
        <f>I36*10000/V43</f>
        <v>16.801990808856921</v>
      </c>
      <c r="J43" s="235"/>
      <c r="K43" s="218">
        <v>0</v>
      </c>
      <c r="L43" s="218"/>
      <c r="M43" s="218">
        <v>0</v>
      </c>
      <c r="N43" s="218"/>
      <c r="O43" s="218"/>
      <c r="P43" s="218">
        <v>0</v>
      </c>
      <c r="Q43" s="218"/>
      <c r="R43" s="218">
        <v>0</v>
      </c>
      <c r="S43" s="218"/>
      <c r="T43" s="148"/>
      <c r="U43" s="147">
        <v>0</v>
      </c>
      <c r="V43" s="140">
        <v>110106</v>
      </c>
      <c r="W43" s="81" t="s">
        <v>208</v>
      </c>
    </row>
    <row r="44" spans="1:23" ht="18" customHeight="1">
      <c r="A44" s="120">
        <v>22</v>
      </c>
      <c r="B44" s="216">
        <f>B37*10000/V44</f>
        <v>49.554191496034768</v>
      </c>
      <c r="C44" s="217"/>
      <c r="D44" s="217"/>
      <c r="E44" s="217"/>
      <c r="F44" s="105">
        <f>F37*10000/V44</f>
        <v>23.388144630135759</v>
      </c>
      <c r="G44" s="138"/>
      <c r="H44" s="105">
        <f>H37*10000/V44</f>
        <v>8.0648774586675032</v>
      </c>
      <c r="I44" s="217">
        <f>I37*10000/V44</f>
        <v>18.101169407231506</v>
      </c>
      <c r="J44" s="217"/>
      <c r="K44" s="218">
        <v>0</v>
      </c>
      <c r="L44" s="218"/>
      <c r="M44" s="218">
        <v>0</v>
      </c>
      <c r="N44" s="218"/>
      <c r="O44" s="218"/>
      <c r="P44" s="218">
        <v>0</v>
      </c>
      <c r="Q44" s="218"/>
      <c r="R44" s="218">
        <v>0</v>
      </c>
      <c r="S44" s="218"/>
      <c r="T44" s="148"/>
      <c r="U44" s="147">
        <v>0</v>
      </c>
      <c r="V44" s="140">
        <v>111595</v>
      </c>
      <c r="W44" s="81" t="s">
        <v>209</v>
      </c>
    </row>
    <row r="45" spans="1:23" ht="18" customHeight="1" thickBot="1">
      <c r="A45" s="61">
        <v>24</v>
      </c>
      <c r="B45" s="213">
        <f>B38*10000/V46</f>
        <v>48.617521649303264</v>
      </c>
      <c r="C45" s="214"/>
      <c r="D45" s="214"/>
      <c r="E45" s="214"/>
      <c r="F45" s="102">
        <f>F38*10000/V46</f>
        <v>22.946063563233547</v>
      </c>
      <c r="G45" s="158"/>
      <c r="H45" s="102">
        <f>H38*10000/V46</f>
        <v>7.9124357114598443</v>
      </c>
      <c r="I45" s="214">
        <f>I38*10000/V46</f>
        <v>17.759022374609874</v>
      </c>
      <c r="J45" s="214"/>
      <c r="K45" s="215">
        <v>0</v>
      </c>
      <c r="L45" s="215"/>
      <c r="M45" s="215">
        <v>0</v>
      </c>
      <c r="N45" s="215"/>
      <c r="O45" s="215"/>
      <c r="P45" s="215">
        <v>0</v>
      </c>
      <c r="Q45" s="215"/>
      <c r="R45" s="215">
        <v>0</v>
      </c>
      <c r="S45" s="215"/>
      <c r="T45" s="104"/>
      <c r="U45" s="62">
        <v>0</v>
      </c>
      <c r="V45" s="140">
        <v>113069</v>
      </c>
      <c r="W45" s="81" t="s">
        <v>210</v>
      </c>
    </row>
    <row r="46" spans="1:23" ht="15" customHeight="1">
      <c r="A46" s="81" t="s">
        <v>24</v>
      </c>
      <c r="U46" s="64" t="s">
        <v>304</v>
      </c>
      <c r="V46" s="184">
        <v>113745</v>
      </c>
      <c r="W46" s="186" t="s">
        <v>210</v>
      </c>
    </row>
    <row r="47" spans="1:23" ht="15" customHeight="1">
      <c r="A47" s="81" t="s">
        <v>305</v>
      </c>
      <c r="U47" s="47"/>
    </row>
    <row r="48" spans="1:23" ht="15" customHeight="1">
      <c r="A48" s="81" t="s">
        <v>25</v>
      </c>
      <c r="U48" s="47"/>
    </row>
    <row r="49" spans="1:1" ht="15" customHeight="1">
      <c r="A49" s="81" t="s">
        <v>195</v>
      </c>
    </row>
    <row r="50" spans="1:1" ht="15" customHeight="1"/>
    <row r="51" spans="1:1" ht="12.75" customHeight="1"/>
    <row r="52" spans="1:1" ht="15" customHeight="1"/>
  </sheetData>
  <sheetProtection selectLockedCells="1" selectUnlockedCells="1"/>
  <mergeCells count="163">
    <mergeCell ref="A1:U1"/>
    <mergeCell ref="B4:C6"/>
    <mergeCell ref="D4:M4"/>
    <mergeCell ref="N4:U4"/>
    <mergeCell ref="D5:F6"/>
    <mergeCell ref="G5:H6"/>
    <mergeCell ref="U5:U6"/>
    <mergeCell ref="I5:K6"/>
    <mergeCell ref="L5:M6"/>
    <mergeCell ref="A3:J3"/>
    <mergeCell ref="R5:R6"/>
    <mergeCell ref="S5:T6"/>
    <mergeCell ref="S7:T7"/>
    <mergeCell ref="N7:O7"/>
    <mergeCell ref="P7:Q7"/>
    <mergeCell ref="D7:E7"/>
    <mergeCell ref="N5:O6"/>
    <mergeCell ref="P5:Q6"/>
    <mergeCell ref="N8:O8"/>
    <mergeCell ref="N10:O10"/>
    <mergeCell ref="S9:T9"/>
    <mergeCell ref="I8:J8"/>
    <mergeCell ref="P8:Q8"/>
    <mergeCell ref="S8:T8"/>
    <mergeCell ref="P9:Q9"/>
    <mergeCell ref="N9:O9"/>
    <mergeCell ref="B7:C7"/>
    <mergeCell ref="L7:M7"/>
    <mergeCell ref="I7:J7"/>
    <mergeCell ref="D9:E9"/>
    <mergeCell ref="I9:J9"/>
    <mergeCell ref="I10:J10"/>
    <mergeCell ref="L8:M8"/>
    <mergeCell ref="L10:M10"/>
    <mergeCell ref="B23:C23"/>
    <mergeCell ref="L23:M23"/>
    <mergeCell ref="L14:M14"/>
    <mergeCell ref="B15:C15"/>
    <mergeCell ref="D15:E15"/>
    <mergeCell ref="B9:C9"/>
    <mergeCell ref="L9:M9"/>
    <mergeCell ref="B11:C11"/>
    <mergeCell ref="L21:M21"/>
    <mergeCell ref="D21:E21"/>
    <mergeCell ref="B21:C21"/>
    <mergeCell ref="B13:C13"/>
    <mergeCell ref="D13:E13"/>
    <mergeCell ref="L13:M13"/>
    <mergeCell ref="D19:E19"/>
    <mergeCell ref="B19:C19"/>
    <mergeCell ref="I13:J13"/>
    <mergeCell ref="D11:E11"/>
    <mergeCell ref="L11:M11"/>
    <mergeCell ref="I11:J11"/>
    <mergeCell ref="I21:J21"/>
    <mergeCell ref="I19:J19"/>
    <mergeCell ref="I12:J12"/>
    <mergeCell ref="I14:J14"/>
    <mergeCell ref="L12:M12"/>
    <mergeCell ref="I15:J15"/>
    <mergeCell ref="L19:M19"/>
    <mergeCell ref="N19:O19"/>
    <mergeCell ref="L16:M16"/>
    <mergeCell ref="L15:M15"/>
    <mergeCell ref="D25:E25"/>
    <mergeCell ref="P19:Q19"/>
    <mergeCell ref="N23:O23"/>
    <mergeCell ref="P23:Q23"/>
    <mergeCell ref="D23:E23"/>
    <mergeCell ref="I27:J27"/>
    <mergeCell ref="I23:J23"/>
    <mergeCell ref="P21:Q21"/>
    <mergeCell ref="B27:C27"/>
    <mergeCell ref="B25:C25"/>
    <mergeCell ref="L25:M25"/>
    <mergeCell ref="N25:O25"/>
    <mergeCell ref="I25:J25"/>
    <mergeCell ref="P25:Q25"/>
    <mergeCell ref="D27:E27"/>
    <mergeCell ref="L27:M27"/>
    <mergeCell ref="N21:O21"/>
    <mergeCell ref="B43:E43"/>
    <mergeCell ref="M43:O43"/>
    <mergeCell ref="K43:L43"/>
    <mergeCell ref="B42:E42"/>
    <mergeCell ref="M42:O42"/>
    <mergeCell ref="I43:J43"/>
    <mergeCell ref="G34:H34"/>
    <mergeCell ref="I34:J34"/>
    <mergeCell ref="K34:L34"/>
    <mergeCell ref="M34:O34"/>
    <mergeCell ref="K35:L35"/>
    <mergeCell ref="B35:E35"/>
    <mergeCell ref="B37:E37"/>
    <mergeCell ref="I37:J37"/>
    <mergeCell ref="I36:J36"/>
    <mergeCell ref="B34:E34"/>
    <mergeCell ref="K38:L38"/>
    <mergeCell ref="M38:O38"/>
    <mergeCell ref="M35:O35"/>
    <mergeCell ref="B36:E36"/>
    <mergeCell ref="S15:T15"/>
    <mergeCell ref="R45:S45"/>
    <mergeCell ref="R44:S44"/>
    <mergeCell ref="R43:S43"/>
    <mergeCell ref="R42:S42"/>
    <mergeCell ref="S25:T25"/>
    <mergeCell ref="R34:S34"/>
    <mergeCell ref="T34:U34"/>
    <mergeCell ref="S21:T21"/>
    <mergeCell ref="S27:T27"/>
    <mergeCell ref="S19:T19"/>
    <mergeCell ref="S23:T23"/>
    <mergeCell ref="R38:S38"/>
    <mergeCell ref="R37:S37"/>
    <mergeCell ref="R36:S36"/>
    <mergeCell ref="R35:S35"/>
    <mergeCell ref="L28:U28"/>
    <mergeCell ref="P34:Q34"/>
    <mergeCell ref="P38:Q38"/>
    <mergeCell ref="P35:Q35"/>
    <mergeCell ref="P27:Q27"/>
    <mergeCell ref="N27:O27"/>
    <mergeCell ref="P15:Q15"/>
    <mergeCell ref="N15:O15"/>
    <mergeCell ref="B45:E45"/>
    <mergeCell ref="M45:O45"/>
    <mergeCell ref="B44:E44"/>
    <mergeCell ref="I44:J44"/>
    <mergeCell ref="M44:O44"/>
    <mergeCell ref="I35:J35"/>
    <mergeCell ref="K44:L44"/>
    <mergeCell ref="P36:Q36"/>
    <mergeCell ref="K36:L36"/>
    <mergeCell ref="M36:O36"/>
    <mergeCell ref="P45:Q45"/>
    <mergeCell ref="P44:Q44"/>
    <mergeCell ref="B38:E38"/>
    <mergeCell ref="K42:L42"/>
    <mergeCell ref="P37:Q37"/>
    <mergeCell ref="K37:L37"/>
    <mergeCell ref="M37:O37"/>
    <mergeCell ref="K45:L45"/>
    <mergeCell ref="G40:N40"/>
    <mergeCell ref="I42:J42"/>
    <mergeCell ref="I45:J45"/>
    <mergeCell ref="P42:Q42"/>
    <mergeCell ref="P43:Q43"/>
    <mergeCell ref="I38:J38"/>
    <mergeCell ref="N14:O14"/>
    <mergeCell ref="P14:Q14"/>
    <mergeCell ref="P12:Q12"/>
    <mergeCell ref="P10:Q10"/>
    <mergeCell ref="S14:T14"/>
    <mergeCell ref="N13:O13"/>
    <mergeCell ref="P13:Q13"/>
    <mergeCell ref="N12:O12"/>
    <mergeCell ref="P11:Q11"/>
    <mergeCell ref="N11:O11"/>
    <mergeCell ref="S11:T11"/>
    <mergeCell ref="S13:T13"/>
    <mergeCell ref="S10:T10"/>
    <mergeCell ref="S12:T12"/>
  </mergeCells>
  <phoneticPr fontId="27"/>
  <printOptions horizontalCentered="1"/>
  <pageMargins left="0.59055118110236227" right="0.59055118110236227" top="0.59055118110236227" bottom="0.59055118110236227" header="0.39370078740157483" footer="0.39370078740157483"/>
  <pageSetup paperSize="9" scale="99" firstPageNumber="108" orientation="portrait" useFirstPageNumber="1" horizontalDpi="300" verticalDpi="300" r:id="rId1"/>
  <headerFooter scaleWithDoc="0" alignWithMargins="0">
    <oddHeader>&amp;L医療及び衛生</oddHeader>
    <oddFooter>&amp;C&amp;12&amp;A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G50"/>
  <sheetViews>
    <sheetView view="pageBreakPreview" topLeftCell="A28" zoomScaleNormal="100" zoomScaleSheetLayoutView="115" workbookViewId="0">
      <selection activeCell="Q11" sqref="Q11:U11"/>
    </sheetView>
  </sheetViews>
  <sheetFormatPr defaultRowHeight="17.45" customHeight="1"/>
  <cols>
    <col min="1" max="1" width="8" style="81" customWidth="1"/>
    <col min="2" max="2" width="8.5703125" style="81" bestFit="1" customWidth="1"/>
    <col min="3" max="3" width="3.5703125" style="81" customWidth="1"/>
    <col min="4" max="7" width="1.7109375" style="81" customWidth="1"/>
    <col min="8" max="8" width="3.5703125" style="81" customWidth="1"/>
    <col min="9" max="9" width="7" style="81" customWidth="1"/>
    <col min="10" max="10" width="3.5703125" style="81" customWidth="1"/>
    <col min="11" max="14" width="1.7109375" style="81" customWidth="1"/>
    <col min="15" max="15" width="3.5703125" style="81" customWidth="1"/>
    <col min="16" max="16" width="7" style="81" customWidth="1"/>
    <col min="17" max="17" width="3.7109375" style="81" customWidth="1"/>
    <col min="18" max="21" width="1.7109375" style="81" customWidth="1"/>
    <col min="22" max="22" width="3.42578125" style="81" customWidth="1"/>
    <col min="23" max="23" width="7" style="81" customWidth="1"/>
    <col min="24" max="24" width="3.7109375" style="81" customWidth="1"/>
    <col min="25" max="28" width="1.7109375" style="81" customWidth="1"/>
    <col min="29" max="29" width="3.7109375" style="81" customWidth="1"/>
    <col min="30" max="30" width="7" style="81" customWidth="1"/>
    <col min="31" max="16384" width="9.140625" style="81"/>
  </cols>
  <sheetData>
    <row r="1" spans="1:59" ht="5.0999999999999996" customHeight="1">
      <c r="AD1" s="47"/>
    </row>
    <row r="2" spans="1:59" ht="15" customHeight="1" thickBot="1">
      <c r="A2" s="81" t="s">
        <v>316</v>
      </c>
      <c r="AD2" s="47" t="s">
        <v>15</v>
      </c>
    </row>
    <row r="3" spans="1:59" ht="30" customHeight="1">
      <c r="A3" s="48" t="s">
        <v>26</v>
      </c>
      <c r="B3" s="193" t="s">
        <v>1</v>
      </c>
      <c r="C3" s="230" t="s">
        <v>27</v>
      </c>
      <c r="D3" s="309"/>
      <c r="E3" s="310"/>
      <c r="F3" s="230" t="s">
        <v>28</v>
      </c>
      <c r="G3" s="309"/>
      <c r="H3" s="310"/>
      <c r="I3" s="191" t="s">
        <v>29</v>
      </c>
      <c r="J3" s="230" t="s">
        <v>30</v>
      </c>
      <c r="K3" s="309"/>
      <c r="L3" s="310"/>
      <c r="M3" s="230" t="s">
        <v>31</v>
      </c>
      <c r="N3" s="309"/>
      <c r="O3" s="310"/>
      <c r="P3" s="193" t="s">
        <v>32</v>
      </c>
      <c r="Q3" s="230" t="s">
        <v>33</v>
      </c>
      <c r="R3" s="309"/>
      <c r="S3" s="310"/>
      <c r="T3" s="230" t="s">
        <v>34</v>
      </c>
      <c r="U3" s="309"/>
      <c r="V3" s="310"/>
      <c r="W3" s="193" t="s">
        <v>35</v>
      </c>
      <c r="X3" s="230" t="s">
        <v>36</v>
      </c>
      <c r="Y3" s="309"/>
      <c r="Z3" s="310"/>
      <c r="AA3" s="230" t="s">
        <v>37</v>
      </c>
      <c r="AB3" s="309"/>
      <c r="AC3" s="310"/>
      <c r="AD3" s="192" t="s">
        <v>38</v>
      </c>
      <c r="AE3" s="80"/>
    </row>
    <row r="4" spans="1:59" ht="20.100000000000001" customHeight="1">
      <c r="A4" s="24" t="s">
        <v>317</v>
      </c>
      <c r="B4" s="17">
        <f>SUM(B5:B6)</f>
        <v>1542</v>
      </c>
      <c r="C4" s="311">
        <f>SUM(C5:E6)</f>
        <v>126</v>
      </c>
      <c r="D4" s="311"/>
      <c r="E4" s="311"/>
      <c r="F4" s="311">
        <f>SUM(F5:H6)</f>
        <v>123</v>
      </c>
      <c r="G4" s="311"/>
      <c r="H4" s="311"/>
      <c r="I4" s="18">
        <f>SUM(I5:I6)</f>
        <v>117</v>
      </c>
      <c r="J4" s="311">
        <f>SUM(J5:L6)</f>
        <v>122</v>
      </c>
      <c r="K4" s="311"/>
      <c r="L4" s="311"/>
      <c r="M4" s="311">
        <f>SUM(M5:O6)</f>
        <v>123</v>
      </c>
      <c r="N4" s="311"/>
      <c r="O4" s="311"/>
      <c r="P4" s="18">
        <f>SUM(P5:P6)</f>
        <v>124</v>
      </c>
      <c r="Q4" s="313">
        <f>SUM(Q5:S6)</f>
        <v>140</v>
      </c>
      <c r="R4" s="313"/>
      <c r="S4" s="313"/>
      <c r="T4" s="313">
        <f>SUM(T5:V6)</f>
        <v>141</v>
      </c>
      <c r="U4" s="313"/>
      <c r="V4" s="313"/>
      <c r="W4" s="18">
        <f>SUM(W5:W6)</f>
        <v>143</v>
      </c>
      <c r="X4" s="311">
        <f>SUM(X5:Z6)</f>
        <v>129</v>
      </c>
      <c r="Y4" s="311"/>
      <c r="Z4" s="311"/>
      <c r="AA4" s="311">
        <f>SUM(AA5:AC6)</f>
        <v>134</v>
      </c>
      <c r="AB4" s="311"/>
      <c r="AC4" s="311"/>
      <c r="AD4" s="19">
        <f>SUM(AD5:AD6)</f>
        <v>120</v>
      </c>
      <c r="AE4" s="80"/>
    </row>
    <row r="5" spans="1:59" ht="20.100000000000001" customHeight="1">
      <c r="A5" s="194" t="s">
        <v>40</v>
      </c>
      <c r="B5" s="159">
        <f>SUM(C5:AD5)</f>
        <v>801</v>
      </c>
      <c r="C5" s="285">
        <v>60</v>
      </c>
      <c r="D5" s="285"/>
      <c r="E5" s="285"/>
      <c r="F5" s="285">
        <v>65</v>
      </c>
      <c r="G5" s="285"/>
      <c r="H5" s="285"/>
      <c r="I5" s="203">
        <v>57</v>
      </c>
      <c r="J5" s="285">
        <v>63</v>
      </c>
      <c r="K5" s="285"/>
      <c r="L5" s="285"/>
      <c r="M5" s="285">
        <v>70</v>
      </c>
      <c r="N5" s="285"/>
      <c r="O5" s="285"/>
      <c r="P5" s="203">
        <v>62</v>
      </c>
      <c r="Q5" s="286">
        <v>67</v>
      </c>
      <c r="R5" s="286"/>
      <c r="S5" s="286"/>
      <c r="T5" s="286">
        <v>77</v>
      </c>
      <c r="U5" s="286"/>
      <c r="V5" s="286"/>
      <c r="W5" s="203">
        <v>75</v>
      </c>
      <c r="X5" s="285">
        <v>71</v>
      </c>
      <c r="Y5" s="285"/>
      <c r="Z5" s="285"/>
      <c r="AA5" s="285">
        <v>67</v>
      </c>
      <c r="AB5" s="285"/>
      <c r="AC5" s="285"/>
      <c r="AD5" s="204">
        <v>67</v>
      </c>
      <c r="AE5" s="80"/>
    </row>
    <row r="6" spans="1:59" ht="20.100000000000001" customHeight="1" thickBot="1">
      <c r="A6" s="197" t="s">
        <v>41</v>
      </c>
      <c r="B6" s="160">
        <f>SUM(C6:AD6)</f>
        <v>741</v>
      </c>
      <c r="C6" s="293">
        <v>66</v>
      </c>
      <c r="D6" s="293"/>
      <c r="E6" s="293"/>
      <c r="F6" s="293">
        <v>58</v>
      </c>
      <c r="G6" s="293"/>
      <c r="H6" s="293"/>
      <c r="I6" s="205">
        <v>60</v>
      </c>
      <c r="J6" s="293">
        <v>59</v>
      </c>
      <c r="K6" s="293"/>
      <c r="L6" s="293"/>
      <c r="M6" s="293">
        <v>53</v>
      </c>
      <c r="N6" s="293"/>
      <c r="O6" s="293"/>
      <c r="P6" s="205">
        <v>62</v>
      </c>
      <c r="Q6" s="298">
        <v>73</v>
      </c>
      <c r="R6" s="298"/>
      <c r="S6" s="298"/>
      <c r="T6" s="298">
        <v>64</v>
      </c>
      <c r="U6" s="298"/>
      <c r="V6" s="298"/>
      <c r="W6" s="205">
        <v>68</v>
      </c>
      <c r="X6" s="293">
        <v>58</v>
      </c>
      <c r="Y6" s="293"/>
      <c r="Z6" s="293"/>
      <c r="AA6" s="293">
        <v>67</v>
      </c>
      <c r="AB6" s="293"/>
      <c r="AC6" s="293"/>
      <c r="AD6" s="206">
        <v>53</v>
      </c>
      <c r="AE6" s="80"/>
    </row>
    <row r="7" spans="1:59" ht="15" customHeight="1">
      <c r="W7" s="306" t="s">
        <v>42</v>
      </c>
      <c r="X7" s="306"/>
      <c r="Y7" s="306"/>
      <c r="Z7" s="306"/>
      <c r="AA7" s="306"/>
      <c r="AB7" s="306"/>
      <c r="AC7" s="306"/>
      <c r="AD7" s="306"/>
    </row>
    <row r="8" spans="1:59" ht="10.5" customHeight="1"/>
    <row r="9" spans="1:59" ht="15" customHeight="1" thickBot="1">
      <c r="A9" s="81" t="s">
        <v>318</v>
      </c>
      <c r="AD9" s="47" t="s">
        <v>15</v>
      </c>
    </row>
    <row r="10" spans="1:59" ht="30" customHeight="1">
      <c r="A10" s="315" t="s">
        <v>26</v>
      </c>
      <c r="B10" s="315"/>
      <c r="C10" s="230" t="s">
        <v>319</v>
      </c>
      <c r="D10" s="309"/>
      <c r="E10" s="309"/>
      <c r="F10" s="309"/>
      <c r="G10" s="309"/>
      <c r="H10" s="307" t="s">
        <v>320</v>
      </c>
      <c r="I10" s="310"/>
      <c r="J10" s="230" t="s">
        <v>43</v>
      </c>
      <c r="K10" s="309"/>
      <c r="L10" s="309"/>
      <c r="M10" s="309"/>
      <c r="N10" s="314"/>
      <c r="O10" s="198"/>
      <c r="P10" s="5" t="s">
        <v>44</v>
      </c>
      <c r="Q10" s="6" t="s">
        <v>45</v>
      </c>
      <c r="R10" s="20"/>
      <c r="S10" s="20"/>
      <c r="T10" s="20"/>
      <c r="U10" s="21"/>
      <c r="V10" s="198"/>
      <c r="W10" s="5" t="s">
        <v>46</v>
      </c>
      <c r="X10" s="230" t="s">
        <v>47</v>
      </c>
      <c r="Y10" s="309"/>
      <c r="Z10" s="309"/>
      <c r="AA10" s="309"/>
      <c r="AB10" s="309"/>
      <c r="AC10" s="307" t="s">
        <v>48</v>
      </c>
      <c r="AD10" s="308"/>
    </row>
    <row r="11" spans="1:59" ht="20.100000000000001" customHeight="1">
      <c r="A11" s="316" t="s">
        <v>39</v>
      </c>
      <c r="B11" s="316"/>
      <c r="C11" s="319">
        <f>SUM(C12:C13)</f>
        <v>37</v>
      </c>
      <c r="D11" s="292"/>
      <c r="E11" s="292"/>
      <c r="F11" s="292"/>
      <c r="G11" s="292"/>
      <c r="H11" s="292">
        <f>SUM(H12:I13)</f>
        <v>156</v>
      </c>
      <c r="I11" s="292"/>
      <c r="J11" s="292">
        <f>SUM(J12:N13)</f>
        <v>437</v>
      </c>
      <c r="K11" s="292"/>
      <c r="L11" s="292"/>
      <c r="M11" s="292"/>
      <c r="N11" s="292"/>
      <c r="O11" s="292">
        <f>SUM(O12:P13)</f>
        <v>497</v>
      </c>
      <c r="P11" s="292"/>
      <c r="Q11" s="292">
        <f>SUM(Q12:U13)</f>
        <v>328</v>
      </c>
      <c r="R11" s="292"/>
      <c r="S11" s="292"/>
      <c r="T11" s="292"/>
      <c r="U11" s="292"/>
      <c r="V11" s="292">
        <f>SUM(V12:W13)</f>
        <v>86</v>
      </c>
      <c r="W11" s="292"/>
      <c r="X11" s="301">
        <f>SUM(X12:AB13)</f>
        <v>1</v>
      </c>
      <c r="Y11" s="301"/>
      <c r="Z11" s="301"/>
      <c r="AA11" s="301"/>
      <c r="AB11" s="301"/>
      <c r="AC11" s="304">
        <f>SUM(AC12:AD13)</f>
        <v>0</v>
      </c>
      <c r="AD11" s="305"/>
      <c r="AF11" s="80"/>
      <c r="AG11" s="80"/>
      <c r="AH11" s="80"/>
      <c r="AI11" s="80"/>
      <c r="AJ11" s="80"/>
    </row>
    <row r="12" spans="1:59" ht="20.100000000000001" customHeight="1">
      <c r="A12" s="317" t="s">
        <v>40</v>
      </c>
      <c r="B12" s="317"/>
      <c r="C12" s="318">
        <v>23</v>
      </c>
      <c r="D12" s="299"/>
      <c r="E12" s="299"/>
      <c r="F12" s="299"/>
      <c r="G12" s="299"/>
      <c r="H12" s="299">
        <v>87</v>
      </c>
      <c r="I12" s="299"/>
      <c r="J12" s="299">
        <v>229</v>
      </c>
      <c r="K12" s="299"/>
      <c r="L12" s="299"/>
      <c r="M12" s="299"/>
      <c r="N12" s="299"/>
      <c r="O12" s="299">
        <v>253</v>
      </c>
      <c r="P12" s="299"/>
      <c r="Q12" s="299">
        <v>156</v>
      </c>
      <c r="R12" s="299"/>
      <c r="S12" s="299"/>
      <c r="T12" s="299"/>
      <c r="U12" s="299"/>
      <c r="V12" s="299">
        <v>53</v>
      </c>
      <c r="W12" s="299"/>
      <c r="X12" s="300">
        <v>0</v>
      </c>
      <c r="Y12" s="300"/>
      <c r="Z12" s="300"/>
      <c r="AA12" s="300"/>
      <c r="AB12" s="300"/>
      <c r="AC12" s="296">
        <v>0</v>
      </c>
      <c r="AD12" s="297"/>
      <c r="AF12" s="299"/>
      <c r="AG12" s="299"/>
      <c r="AH12" s="299"/>
      <c r="AI12" s="299"/>
      <c r="AJ12" s="299"/>
      <c r="AK12" s="299">
        <v>87</v>
      </c>
      <c r="AL12" s="299"/>
      <c r="AM12" s="299">
        <v>229</v>
      </c>
      <c r="AN12" s="299"/>
      <c r="AO12" s="299"/>
      <c r="AP12" s="299"/>
      <c r="AQ12" s="299"/>
      <c r="AR12" s="299">
        <v>253</v>
      </c>
      <c r="AS12" s="299"/>
      <c r="AT12" s="299">
        <v>156</v>
      </c>
      <c r="AU12" s="299"/>
      <c r="AV12" s="299"/>
      <c r="AW12" s="299"/>
      <c r="AX12" s="299"/>
      <c r="AY12" s="299">
        <v>53</v>
      </c>
      <c r="AZ12" s="299"/>
      <c r="BA12" s="300">
        <v>0</v>
      </c>
      <c r="BB12" s="300"/>
      <c r="BC12" s="300"/>
      <c r="BD12" s="300"/>
      <c r="BE12" s="300"/>
      <c r="BF12" s="296">
        <v>0</v>
      </c>
      <c r="BG12" s="297"/>
    </row>
    <row r="13" spans="1:59" ht="20.100000000000001" customHeight="1" thickBot="1">
      <c r="A13" s="324" t="s">
        <v>41</v>
      </c>
      <c r="B13" s="324"/>
      <c r="C13" s="312">
        <v>14</v>
      </c>
      <c r="D13" s="303"/>
      <c r="E13" s="303"/>
      <c r="F13" s="303"/>
      <c r="G13" s="303"/>
      <c r="H13" s="303">
        <v>69</v>
      </c>
      <c r="I13" s="303"/>
      <c r="J13" s="303">
        <v>208</v>
      </c>
      <c r="K13" s="303"/>
      <c r="L13" s="303"/>
      <c r="M13" s="303"/>
      <c r="N13" s="303"/>
      <c r="O13" s="303">
        <v>244</v>
      </c>
      <c r="P13" s="303"/>
      <c r="Q13" s="303">
        <v>172</v>
      </c>
      <c r="R13" s="303"/>
      <c r="S13" s="303"/>
      <c r="T13" s="303"/>
      <c r="U13" s="303"/>
      <c r="V13" s="303">
        <v>33</v>
      </c>
      <c r="W13" s="303"/>
      <c r="X13" s="302">
        <v>1</v>
      </c>
      <c r="Y13" s="302"/>
      <c r="Z13" s="302"/>
      <c r="AA13" s="302"/>
      <c r="AB13" s="302"/>
      <c r="AC13" s="294">
        <v>0</v>
      </c>
      <c r="AD13" s="295"/>
      <c r="AF13" s="299"/>
      <c r="AG13" s="299"/>
      <c r="AH13" s="299"/>
      <c r="AI13" s="299"/>
      <c r="AJ13" s="299"/>
      <c r="AK13" s="303">
        <v>69</v>
      </c>
      <c r="AL13" s="303"/>
      <c r="AM13" s="303">
        <v>208</v>
      </c>
      <c r="AN13" s="303"/>
      <c r="AO13" s="303"/>
      <c r="AP13" s="303"/>
      <c r="AQ13" s="303"/>
      <c r="AR13" s="303">
        <v>244</v>
      </c>
      <c r="AS13" s="303"/>
      <c r="AT13" s="303">
        <v>172</v>
      </c>
      <c r="AU13" s="303"/>
      <c r="AV13" s="303"/>
      <c r="AW13" s="303"/>
      <c r="AX13" s="303"/>
      <c r="AY13" s="303">
        <v>33</v>
      </c>
      <c r="AZ13" s="303"/>
      <c r="BA13" s="302">
        <v>1</v>
      </c>
      <c r="BB13" s="302"/>
      <c r="BC13" s="302"/>
      <c r="BD13" s="302"/>
      <c r="BE13" s="302"/>
      <c r="BF13" s="294">
        <v>0</v>
      </c>
      <c r="BG13" s="295"/>
    </row>
    <row r="14" spans="1:59" ht="15" customHeight="1">
      <c r="X14" s="80"/>
      <c r="Y14" s="80"/>
      <c r="Z14" s="80"/>
      <c r="AA14" s="80"/>
      <c r="AB14" s="80"/>
      <c r="AC14" s="80"/>
      <c r="AD14" s="208" t="s">
        <v>42</v>
      </c>
      <c r="AF14" s="80"/>
      <c r="AG14" s="80"/>
      <c r="AH14" s="80"/>
      <c r="AI14" s="80"/>
      <c r="AJ14" s="80"/>
    </row>
    <row r="15" spans="1:59" ht="10.5" customHeight="1">
      <c r="X15" s="80"/>
      <c r="Y15" s="80"/>
      <c r="Z15" s="80"/>
      <c r="AA15" s="80"/>
      <c r="AB15" s="80"/>
      <c r="AC15" s="80"/>
      <c r="AD15" s="80"/>
      <c r="AF15" s="80"/>
      <c r="AG15" s="80"/>
      <c r="AH15" s="80"/>
      <c r="AI15" s="80"/>
      <c r="AJ15" s="80"/>
    </row>
    <row r="16" spans="1:59" ht="15" customHeight="1" thickBot="1">
      <c r="A16" s="81" t="s">
        <v>321</v>
      </c>
      <c r="X16" s="80"/>
      <c r="Y16" s="80"/>
      <c r="Z16" s="80"/>
      <c r="AA16" s="80"/>
      <c r="AB16" s="80"/>
      <c r="AC16" s="80"/>
      <c r="AD16" s="209" t="s">
        <v>49</v>
      </c>
    </row>
    <row r="17" spans="1:30" ht="20.100000000000001" customHeight="1">
      <c r="A17" s="119"/>
      <c r="B17" s="161"/>
      <c r="C17" s="230" t="s">
        <v>322</v>
      </c>
      <c r="D17" s="309"/>
      <c r="E17" s="309"/>
      <c r="F17" s="309"/>
      <c r="G17" s="309"/>
      <c r="H17" s="309"/>
      <c r="I17" s="310"/>
      <c r="J17" s="238" t="s">
        <v>323</v>
      </c>
      <c r="K17" s="238"/>
      <c r="L17" s="238"/>
      <c r="M17" s="238"/>
      <c r="N17" s="238"/>
      <c r="O17" s="238"/>
      <c r="P17" s="238"/>
      <c r="Q17" s="238" t="s">
        <v>324</v>
      </c>
      <c r="R17" s="238"/>
      <c r="S17" s="238"/>
      <c r="T17" s="238"/>
      <c r="U17" s="238"/>
      <c r="V17" s="238"/>
      <c r="W17" s="238"/>
      <c r="X17" s="238" t="s">
        <v>325</v>
      </c>
      <c r="Y17" s="238"/>
      <c r="Z17" s="238"/>
      <c r="AA17" s="238"/>
      <c r="AB17" s="238"/>
      <c r="AC17" s="238"/>
      <c r="AD17" s="228"/>
    </row>
    <row r="18" spans="1:30" ht="20.100000000000001" customHeight="1">
      <c r="A18" s="325" t="s">
        <v>50</v>
      </c>
      <c r="B18" s="325"/>
      <c r="C18" s="290" t="s">
        <v>9</v>
      </c>
      <c r="D18" s="291"/>
      <c r="E18" s="291"/>
      <c r="F18" s="196"/>
      <c r="G18" s="196"/>
      <c r="H18" s="196"/>
      <c r="I18" s="201" t="s">
        <v>51</v>
      </c>
      <c r="J18" s="290" t="s">
        <v>9</v>
      </c>
      <c r="K18" s="291"/>
      <c r="L18" s="291"/>
      <c r="M18" s="196"/>
      <c r="N18" s="196"/>
      <c r="O18" s="196"/>
      <c r="P18" s="195" t="s">
        <v>51</v>
      </c>
      <c r="Q18" s="290" t="s">
        <v>9</v>
      </c>
      <c r="R18" s="291"/>
      <c r="S18" s="291"/>
      <c r="T18" s="49"/>
      <c r="U18" s="49"/>
      <c r="V18" s="50"/>
      <c r="W18" s="195" t="s">
        <v>51</v>
      </c>
      <c r="X18" s="290" t="s">
        <v>9</v>
      </c>
      <c r="Y18" s="291"/>
      <c r="Z18" s="291"/>
      <c r="AA18" s="196"/>
      <c r="AB18" s="196"/>
      <c r="AC18" s="196"/>
      <c r="AD18" s="41" t="s">
        <v>51</v>
      </c>
    </row>
    <row r="19" spans="1:30" ht="20.100000000000001" customHeight="1">
      <c r="A19" s="162"/>
      <c r="B19" s="199"/>
      <c r="C19" s="42"/>
      <c r="D19" s="43"/>
      <c r="E19" s="51"/>
      <c r="F19" s="287" t="s">
        <v>52</v>
      </c>
      <c r="G19" s="288"/>
      <c r="H19" s="289"/>
      <c r="I19" s="52"/>
      <c r="J19" s="43"/>
      <c r="K19" s="43"/>
      <c r="L19" s="53"/>
      <c r="M19" s="288" t="s">
        <v>52</v>
      </c>
      <c r="N19" s="288"/>
      <c r="O19" s="289"/>
      <c r="P19" s="42"/>
      <c r="Q19" s="42"/>
      <c r="R19" s="43"/>
      <c r="S19" s="51"/>
      <c r="T19" s="321" t="s">
        <v>52</v>
      </c>
      <c r="U19" s="322"/>
      <c r="V19" s="323"/>
      <c r="W19" s="54"/>
      <c r="X19" s="42"/>
      <c r="Y19" s="43"/>
      <c r="Z19" s="43"/>
      <c r="AA19" s="287" t="s">
        <v>52</v>
      </c>
      <c r="AB19" s="288"/>
      <c r="AC19" s="289"/>
      <c r="AD19" s="44"/>
    </row>
    <row r="20" spans="1:30" ht="20.100000000000001" customHeight="1">
      <c r="A20" s="327" t="s">
        <v>53</v>
      </c>
      <c r="B20" s="327"/>
      <c r="C20" s="320">
        <f>SUM(C21:C40)</f>
        <v>573</v>
      </c>
      <c r="D20" s="281"/>
      <c r="E20" s="281"/>
      <c r="F20" s="281">
        <f>SUM(F21:H40)</f>
        <v>319</v>
      </c>
      <c r="G20" s="281"/>
      <c r="H20" s="281"/>
      <c r="I20" s="55">
        <f>SUM(I21:I40)</f>
        <v>100</v>
      </c>
      <c r="J20" s="281">
        <f>SUM(J21:J40)</f>
        <v>663</v>
      </c>
      <c r="K20" s="281"/>
      <c r="L20" s="281"/>
      <c r="M20" s="281">
        <f>SUM(M21:O40)</f>
        <v>352</v>
      </c>
      <c r="N20" s="281"/>
      <c r="O20" s="281"/>
      <c r="P20" s="55">
        <f>SUM(P21:P40)</f>
        <v>100</v>
      </c>
      <c r="Q20" s="281">
        <f>SUM(Q21:Q40)</f>
        <v>683</v>
      </c>
      <c r="R20" s="281"/>
      <c r="S20" s="281"/>
      <c r="T20" s="281">
        <f>SUM(T21:V40)</f>
        <v>369</v>
      </c>
      <c r="U20" s="282"/>
      <c r="V20" s="282"/>
      <c r="W20" s="55">
        <f>SUM(W21:W40)</f>
        <v>100</v>
      </c>
      <c r="X20" s="281">
        <f>SUM(X21:X40)</f>
        <v>636</v>
      </c>
      <c r="Y20" s="281"/>
      <c r="Z20" s="281"/>
      <c r="AA20" s="281">
        <f>SUM(AA21:AC40)</f>
        <v>342</v>
      </c>
      <c r="AB20" s="282"/>
      <c r="AC20" s="282"/>
      <c r="AD20" s="45">
        <f>SUM(AD21:AD40)</f>
        <v>100</v>
      </c>
    </row>
    <row r="21" spans="1:30" ht="18" customHeight="1">
      <c r="A21" s="325" t="s">
        <v>54</v>
      </c>
      <c r="B21" s="325"/>
      <c r="C21" s="280">
        <v>2</v>
      </c>
      <c r="D21" s="220"/>
      <c r="E21" s="220"/>
      <c r="F21" s="220">
        <v>1</v>
      </c>
      <c r="G21" s="220"/>
      <c r="H21" s="220"/>
      <c r="I21" s="56">
        <f>C21/$C$20*100</f>
        <v>0.34904013961605584</v>
      </c>
      <c r="J21" s="220">
        <v>8</v>
      </c>
      <c r="K21" s="220"/>
      <c r="L21" s="220"/>
      <c r="M21" s="220">
        <v>4</v>
      </c>
      <c r="N21" s="220"/>
      <c r="O21" s="220"/>
      <c r="P21" s="56">
        <f>J21/$J$20*100</f>
        <v>1.206636500754148</v>
      </c>
      <c r="Q21" s="220">
        <v>1</v>
      </c>
      <c r="R21" s="220"/>
      <c r="S21" s="220"/>
      <c r="T21" s="220">
        <v>1</v>
      </c>
      <c r="U21" s="220"/>
      <c r="V21" s="220"/>
      <c r="W21" s="56">
        <f>Q21/$Q$20*100</f>
        <v>0.14641288433382138</v>
      </c>
      <c r="X21" s="220">
        <v>5</v>
      </c>
      <c r="Y21" s="220"/>
      <c r="Z21" s="220"/>
      <c r="AA21" s="220">
        <v>2</v>
      </c>
      <c r="AB21" s="220"/>
      <c r="AC21" s="220"/>
      <c r="AD21" s="207">
        <f>X21/$X$20*100</f>
        <v>0.78616352201257866</v>
      </c>
    </row>
    <row r="22" spans="1:30" ht="18" customHeight="1">
      <c r="A22" s="325" t="s">
        <v>55</v>
      </c>
      <c r="B22" s="325"/>
      <c r="C22" s="280">
        <v>1</v>
      </c>
      <c r="D22" s="220"/>
      <c r="E22" s="220"/>
      <c r="F22" s="220">
        <v>1</v>
      </c>
      <c r="G22" s="220"/>
      <c r="H22" s="220"/>
      <c r="I22" s="56">
        <f t="shared" ref="I22:I39" si="0">C22/$C$20*100</f>
        <v>0.17452006980802792</v>
      </c>
      <c r="J22" s="220">
        <v>0</v>
      </c>
      <c r="K22" s="220"/>
      <c r="L22" s="220"/>
      <c r="M22" s="220">
        <v>0</v>
      </c>
      <c r="N22" s="220"/>
      <c r="O22" s="220"/>
      <c r="P22" s="56">
        <f t="shared" ref="P22:P40" si="1">J22/$J$20*100</f>
        <v>0</v>
      </c>
      <c r="Q22" s="220">
        <v>3</v>
      </c>
      <c r="R22" s="220"/>
      <c r="S22" s="220"/>
      <c r="T22" s="220">
        <v>2</v>
      </c>
      <c r="U22" s="220"/>
      <c r="V22" s="220"/>
      <c r="W22" s="56">
        <f t="shared" ref="W22:W40" si="2">Q22/$Q$20*100</f>
        <v>0.43923865300146414</v>
      </c>
      <c r="X22" s="220">
        <v>1</v>
      </c>
      <c r="Y22" s="220"/>
      <c r="Z22" s="220"/>
      <c r="AA22" s="220">
        <v>1</v>
      </c>
      <c r="AB22" s="220"/>
      <c r="AC22" s="220"/>
      <c r="AD22" s="207">
        <f>X22/$X$20*100</f>
        <v>0.15723270440251574</v>
      </c>
    </row>
    <row r="23" spans="1:30" ht="18" customHeight="1">
      <c r="A23" s="325" t="s">
        <v>56</v>
      </c>
      <c r="B23" s="325"/>
      <c r="C23" s="280">
        <v>1</v>
      </c>
      <c r="D23" s="220"/>
      <c r="E23" s="220"/>
      <c r="F23" s="220">
        <v>1</v>
      </c>
      <c r="G23" s="220"/>
      <c r="H23" s="220"/>
      <c r="I23" s="56">
        <f t="shared" si="0"/>
        <v>0.17452006980802792</v>
      </c>
      <c r="J23" s="220">
        <v>0</v>
      </c>
      <c r="K23" s="220"/>
      <c r="L23" s="220"/>
      <c r="M23" s="220">
        <v>0</v>
      </c>
      <c r="N23" s="220"/>
      <c r="O23" s="220"/>
      <c r="P23" s="56">
        <f t="shared" si="1"/>
        <v>0</v>
      </c>
      <c r="Q23" s="220">
        <v>0</v>
      </c>
      <c r="R23" s="220"/>
      <c r="S23" s="220"/>
      <c r="T23" s="220">
        <v>0</v>
      </c>
      <c r="U23" s="220"/>
      <c r="V23" s="220"/>
      <c r="W23" s="56">
        <f t="shared" si="2"/>
        <v>0</v>
      </c>
      <c r="X23" s="220">
        <v>0</v>
      </c>
      <c r="Y23" s="220"/>
      <c r="Z23" s="220"/>
      <c r="AA23" s="220">
        <v>0</v>
      </c>
      <c r="AB23" s="220"/>
      <c r="AC23" s="220"/>
      <c r="AD23" s="207">
        <f t="shared" ref="AD23:AD40" si="3">X23/$X$20*100</f>
        <v>0</v>
      </c>
    </row>
    <row r="24" spans="1:30" ht="18" customHeight="1">
      <c r="A24" s="325" t="s">
        <v>57</v>
      </c>
      <c r="B24" s="325"/>
      <c r="C24" s="280">
        <v>1</v>
      </c>
      <c r="D24" s="220"/>
      <c r="E24" s="220"/>
      <c r="F24" s="220">
        <v>1</v>
      </c>
      <c r="G24" s="220"/>
      <c r="H24" s="220"/>
      <c r="I24" s="56">
        <f t="shared" si="0"/>
        <v>0.17452006980802792</v>
      </c>
      <c r="J24" s="220">
        <v>3</v>
      </c>
      <c r="K24" s="220"/>
      <c r="L24" s="220"/>
      <c r="M24" s="220">
        <v>3</v>
      </c>
      <c r="N24" s="220"/>
      <c r="O24" s="220"/>
      <c r="P24" s="56">
        <f t="shared" si="1"/>
        <v>0.45248868778280549</v>
      </c>
      <c r="Q24" s="220">
        <v>4</v>
      </c>
      <c r="R24" s="220"/>
      <c r="S24" s="220"/>
      <c r="T24" s="220">
        <v>4</v>
      </c>
      <c r="U24" s="220"/>
      <c r="V24" s="220"/>
      <c r="W24" s="56">
        <f t="shared" si="2"/>
        <v>0.58565153733528552</v>
      </c>
      <c r="X24" s="220">
        <v>4</v>
      </c>
      <c r="Y24" s="220"/>
      <c r="Z24" s="220"/>
      <c r="AA24" s="220">
        <v>4</v>
      </c>
      <c r="AB24" s="220"/>
      <c r="AC24" s="220"/>
      <c r="AD24" s="207">
        <f t="shared" si="3"/>
        <v>0.62893081761006298</v>
      </c>
    </row>
    <row r="25" spans="1:30" ht="18" customHeight="1">
      <c r="A25" s="325" t="s">
        <v>58</v>
      </c>
      <c r="B25" s="325"/>
      <c r="C25" s="280">
        <v>3</v>
      </c>
      <c r="D25" s="220"/>
      <c r="E25" s="220"/>
      <c r="F25" s="220">
        <v>2</v>
      </c>
      <c r="G25" s="220"/>
      <c r="H25" s="220"/>
      <c r="I25" s="56">
        <f t="shared" si="0"/>
        <v>0.52356020942408377</v>
      </c>
      <c r="J25" s="220">
        <v>3</v>
      </c>
      <c r="K25" s="220"/>
      <c r="L25" s="220"/>
      <c r="M25" s="220">
        <v>1</v>
      </c>
      <c r="N25" s="220"/>
      <c r="O25" s="220"/>
      <c r="P25" s="56">
        <f t="shared" si="1"/>
        <v>0.45248868778280549</v>
      </c>
      <c r="Q25" s="220">
        <v>2</v>
      </c>
      <c r="R25" s="220"/>
      <c r="S25" s="220"/>
      <c r="T25" s="220">
        <v>1</v>
      </c>
      <c r="U25" s="220"/>
      <c r="V25" s="220"/>
      <c r="W25" s="56">
        <f t="shared" si="2"/>
        <v>0.29282576866764276</v>
      </c>
      <c r="X25" s="220">
        <v>2</v>
      </c>
      <c r="Y25" s="220"/>
      <c r="Z25" s="220"/>
      <c r="AA25" s="220">
        <v>2</v>
      </c>
      <c r="AB25" s="220"/>
      <c r="AC25" s="220"/>
      <c r="AD25" s="207">
        <f t="shared" si="3"/>
        <v>0.31446540880503149</v>
      </c>
    </row>
    <row r="26" spans="1:30" ht="18" customHeight="1">
      <c r="A26" s="325" t="s">
        <v>59</v>
      </c>
      <c r="B26" s="325"/>
      <c r="C26" s="280">
        <v>4</v>
      </c>
      <c r="D26" s="220"/>
      <c r="E26" s="220"/>
      <c r="F26" s="220">
        <v>2</v>
      </c>
      <c r="G26" s="220"/>
      <c r="H26" s="220"/>
      <c r="I26" s="56">
        <f t="shared" si="0"/>
        <v>0.69808027923211169</v>
      </c>
      <c r="J26" s="220">
        <v>2</v>
      </c>
      <c r="K26" s="220"/>
      <c r="L26" s="220"/>
      <c r="M26" s="220">
        <v>1</v>
      </c>
      <c r="N26" s="220"/>
      <c r="O26" s="220"/>
      <c r="P26" s="56">
        <f t="shared" si="1"/>
        <v>0.30165912518853699</v>
      </c>
      <c r="Q26" s="220">
        <v>3</v>
      </c>
      <c r="R26" s="220"/>
      <c r="S26" s="220"/>
      <c r="T26" s="220">
        <v>2</v>
      </c>
      <c r="U26" s="220"/>
      <c r="V26" s="220"/>
      <c r="W26" s="56">
        <f t="shared" si="2"/>
        <v>0.43923865300146414</v>
      </c>
      <c r="X26" s="220">
        <v>2</v>
      </c>
      <c r="Y26" s="220"/>
      <c r="Z26" s="220"/>
      <c r="AA26" s="220">
        <v>2</v>
      </c>
      <c r="AB26" s="220"/>
      <c r="AC26" s="220"/>
      <c r="AD26" s="207">
        <f t="shared" si="3"/>
        <v>0.31446540880503149</v>
      </c>
    </row>
    <row r="27" spans="1:30" ht="18" customHeight="1">
      <c r="A27" s="325" t="s">
        <v>60</v>
      </c>
      <c r="B27" s="325"/>
      <c r="C27" s="280">
        <v>8</v>
      </c>
      <c r="D27" s="220"/>
      <c r="E27" s="220"/>
      <c r="F27" s="220">
        <v>5</v>
      </c>
      <c r="G27" s="220"/>
      <c r="H27" s="220"/>
      <c r="I27" s="56">
        <f t="shared" si="0"/>
        <v>1.3961605584642234</v>
      </c>
      <c r="J27" s="220">
        <v>4</v>
      </c>
      <c r="K27" s="220"/>
      <c r="L27" s="220"/>
      <c r="M27" s="220">
        <v>3</v>
      </c>
      <c r="N27" s="220"/>
      <c r="O27" s="220"/>
      <c r="P27" s="56">
        <f t="shared" si="1"/>
        <v>0.60331825037707398</v>
      </c>
      <c r="Q27" s="220">
        <v>4</v>
      </c>
      <c r="R27" s="220"/>
      <c r="S27" s="220"/>
      <c r="T27" s="220">
        <v>3</v>
      </c>
      <c r="U27" s="220"/>
      <c r="V27" s="220"/>
      <c r="W27" s="56">
        <f t="shared" si="2"/>
        <v>0.58565153733528552</v>
      </c>
      <c r="X27" s="220">
        <v>7</v>
      </c>
      <c r="Y27" s="220"/>
      <c r="Z27" s="220"/>
      <c r="AA27" s="220">
        <v>4</v>
      </c>
      <c r="AB27" s="220"/>
      <c r="AC27" s="220"/>
      <c r="AD27" s="207">
        <f t="shared" si="3"/>
        <v>1.10062893081761</v>
      </c>
    </row>
    <row r="28" spans="1:30" ht="18" customHeight="1">
      <c r="A28" s="325" t="s">
        <v>61</v>
      </c>
      <c r="B28" s="325"/>
      <c r="C28" s="280">
        <v>13</v>
      </c>
      <c r="D28" s="220"/>
      <c r="E28" s="220"/>
      <c r="F28" s="220">
        <v>11</v>
      </c>
      <c r="G28" s="220"/>
      <c r="H28" s="220"/>
      <c r="I28" s="56">
        <f t="shared" si="0"/>
        <v>2.2687609075043627</v>
      </c>
      <c r="J28" s="220">
        <v>7</v>
      </c>
      <c r="K28" s="220"/>
      <c r="L28" s="220"/>
      <c r="M28" s="220">
        <v>4</v>
      </c>
      <c r="N28" s="220"/>
      <c r="O28" s="220"/>
      <c r="P28" s="56">
        <f t="shared" si="1"/>
        <v>1.0558069381598794</v>
      </c>
      <c r="Q28" s="220">
        <v>9</v>
      </c>
      <c r="R28" s="220"/>
      <c r="S28" s="220"/>
      <c r="T28" s="220">
        <v>6</v>
      </c>
      <c r="U28" s="220"/>
      <c r="V28" s="220"/>
      <c r="W28" s="56">
        <f t="shared" si="2"/>
        <v>1.3177159590043925</v>
      </c>
      <c r="X28" s="220">
        <v>11</v>
      </c>
      <c r="Y28" s="220"/>
      <c r="Z28" s="220"/>
      <c r="AA28" s="220">
        <v>6</v>
      </c>
      <c r="AB28" s="220"/>
      <c r="AC28" s="220"/>
      <c r="AD28" s="207">
        <f t="shared" si="3"/>
        <v>1.729559748427673</v>
      </c>
    </row>
    <row r="29" spans="1:30" ht="18" customHeight="1">
      <c r="A29" s="325" t="s">
        <v>62</v>
      </c>
      <c r="B29" s="325"/>
      <c r="C29" s="280">
        <v>9</v>
      </c>
      <c r="D29" s="220"/>
      <c r="E29" s="220"/>
      <c r="F29" s="220">
        <v>7</v>
      </c>
      <c r="G29" s="220"/>
      <c r="H29" s="220"/>
      <c r="I29" s="56">
        <f t="shared" si="0"/>
        <v>1.5706806282722512</v>
      </c>
      <c r="J29" s="220">
        <v>16</v>
      </c>
      <c r="K29" s="220"/>
      <c r="L29" s="220"/>
      <c r="M29" s="220">
        <v>8</v>
      </c>
      <c r="N29" s="220"/>
      <c r="O29" s="220"/>
      <c r="P29" s="56">
        <f t="shared" si="1"/>
        <v>2.4132730015082959</v>
      </c>
      <c r="Q29" s="220">
        <v>11</v>
      </c>
      <c r="R29" s="220"/>
      <c r="S29" s="220"/>
      <c r="T29" s="220">
        <v>8</v>
      </c>
      <c r="U29" s="220"/>
      <c r="V29" s="220"/>
      <c r="W29" s="56">
        <f t="shared" si="2"/>
        <v>1.6105417276720351</v>
      </c>
      <c r="X29" s="220">
        <v>10</v>
      </c>
      <c r="Y29" s="220"/>
      <c r="Z29" s="220"/>
      <c r="AA29" s="220">
        <v>9</v>
      </c>
      <c r="AB29" s="220"/>
      <c r="AC29" s="220"/>
      <c r="AD29" s="207">
        <f t="shared" si="3"/>
        <v>1.5723270440251573</v>
      </c>
    </row>
    <row r="30" spans="1:30" ht="18" customHeight="1">
      <c r="A30" s="325" t="s">
        <v>63</v>
      </c>
      <c r="B30" s="325"/>
      <c r="C30" s="280">
        <v>10</v>
      </c>
      <c r="D30" s="220"/>
      <c r="E30" s="220"/>
      <c r="F30" s="220">
        <v>10</v>
      </c>
      <c r="G30" s="220"/>
      <c r="H30" s="220"/>
      <c r="I30" s="56">
        <f t="shared" si="0"/>
        <v>1.7452006980802792</v>
      </c>
      <c r="J30" s="220">
        <v>16</v>
      </c>
      <c r="K30" s="220"/>
      <c r="L30" s="220"/>
      <c r="M30" s="220">
        <v>10</v>
      </c>
      <c r="N30" s="220"/>
      <c r="O30" s="220"/>
      <c r="P30" s="56">
        <f t="shared" si="1"/>
        <v>2.4132730015082959</v>
      </c>
      <c r="Q30" s="220">
        <v>16</v>
      </c>
      <c r="R30" s="220"/>
      <c r="S30" s="220"/>
      <c r="T30" s="220">
        <v>11</v>
      </c>
      <c r="U30" s="220"/>
      <c r="V30" s="220"/>
      <c r="W30" s="56">
        <f t="shared" si="2"/>
        <v>2.3426061493411421</v>
      </c>
      <c r="X30" s="220">
        <v>9</v>
      </c>
      <c r="Y30" s="220"/>
      <c r="Z30" s="220"/>
      <c r="AA30" s="220">
        <v>7</v>
      </c>
      <c r="AB30" s="220"/>
      <c r="AC30" s="220"/>
      <c r="AD30" s="207">
        <f t="shared" si="3"/>
        <v>1.4150943396226416</v>
      </c>
    </row>
    <row r="31" spans="1:30" ht="18" customHeight="1">
      <c r="A31" s="325" t="s">
        <v>64</v>
      </c>
      <c r="B31" s="325"/>
      <c r="C31" s="280">
        <v>24</v>
      </c>
      <c r="D31" s="220"/>
      <c r="E31" s="220"/>
      <c r="F31" s="220">
        <v>20</v>
      </c>
      <c r="G31" s="220"/>
      <c r="H31" s="220"/>
      <c r="I31" s="56">
        <f t="shared" si="0"/>
        <v>4.1884816753926701</v>
      </c>
      <c r="J31" s="220">
        <v>24</v>
      </c>
      <c r="K31" s="220"/>
      <c r="L31" s="220"/>
      <c r="M31" s="220">
        <v>20</v>
      </c>
      <c r="N31" s="220"/>
      <c r="O31" s="220"/>
      <c r="P31" s="56">
        <f t="shared" si="1"/>
        <v>3.6199095022624439</v>
      </c>
      <c r="Q31" s="220">
        <v>25</v>
      </c>
      <c r="R31" s="220"/>
      <c r="S31" s="220"/>
      <c r="T31" s="220">
        <v>19</v>
      </c>
      <c r="U31" s="220"/>
      <c r="V31" s="220"/>
      <c r="W31" s="56">
        <f t="shared" si="2"/>
        <v>3.6603221083455346</v>
      </c>
      <c r="X31" s="220">
        <v>22</v>
      </c>
      <c r="Y31" s="220"/>
      <c r="Z31" s="220"/>
      <c r="AA31" s="220">
        <v>14</v>
      </c>
      <c r="AB31" s="220"/>
      <c r="AC31" s="220"/>
      <c r="AD31" s="207">
        <f t="shared" si="3"/>
        <v>3.459119496855346</v>
      </c>
    </row>
    <row r="32" spans="1:30" ht="18" customHeight="1">
      <c r="A32" s="325" t="s">
        <v>65</v>
      </c>
      <c r="B32" s="325"/>
      <c r="C32" s="280">
        <v>37</v>
      </c>
      <c r="D32" s="220"/>
      <c r="E32" s="220"/>
      <c r="F32" s="220">
        <v>24</v>
      </c>
      <c r="G32" s="220"/>
      <c r="H32" s="220"/>
      <c r="I32" s="56">
        <f t="shared" si="0"/>
        <v>6.4572425828970328</v>
      </c>
      <c r="J32" s="220">
        <v>26</v>
      </c>
      <c r="K32" s="220"/>
      <c r="L32" s="220"/>
      <c r="M32" s="220">
        <v>20</v>
      </c>
      <c r="N32" s="220"/>
      <c r="O32" s="220"/>
      <c r="P32" s="56">
        <f t="shared" si="1"/>
        <v>3.9215686274509802</v>
      </c>
      <c r="Q32" s="220">
        <v>37</v>
      </c>
      <c r="R32" s="220"/>
      <c r="S32" s="220"/>
      <c r="T32" s="220">
        <v>26</v>
      </c>
      <c r="U32" s="220"/>
      <c r="V32" s="220"/>
      <c r="W32" s="56">
        <f t="shared" si="2"/>
        <v>5.4172767203513912</v>
      </c>
      <c r="X32" s="220">
        <v>34</v>
      </c>
      <c r="Y32" s="220"/>
      <c r="Z32" s="220"/>
      <c r="AA32" s="220">
        <v>23</v>
      </c>
      <c r="AB32" s="220"/>
      <c r="AC32" s="220"/>
      <c r="AD32" s="207">
        <f>X32/$X$20*100</f>
        <v>5.3459119496855347</v>
      </c>
    </row>
    <row r="33" spans="1:30" ht="18" customHeight="1">
      <c r="A33" s="325" t="s">
        <v>66</v>
      </c>
      <c r="B33" s="325"/>
      <c r="C33" s="280">
        <v>33</v>
      </c>
      <c r="D33" s="220"/>
      <c r="E33" s="220"/>
      <c r="F33" s="220">
        <v>26</v>
      </c>
      <c r="G33" s="220"/>
      <c r="H33" s="220"/>
      <c r="I33" s="56">
        <f t="shared" si="0"/>
        <v>5.7591623036649215</v>
      </c>
      <c r="J33" s="220">
        <v>51</v>
      </c>
      <c r="K33" s="220"/>
      <c r="L33" s="220"/>
      <c r="M33" s="220">
        <v>36</v>
      </c>
      <c r="N33" s="220"/>
      <c r="O33" s="220"/>
      <c r="P33" s="56">
        <f t="shared" si="1"/>
        <v>7.6923076923076925</v>
      </c>
      <c r="Q33" s="220">
        <v>51</v>
      </c>
      <c r="R33" s="220"/>
      <c r="S33" s="220"/>
      <c r="T33" s="220">
        <v>40</v>
      </c>
      <c r="U33" s="220"/>
      <c r="V33" s="220"/>
      <c r="W33" s="56">
        <f t="shared" si="2"/>
        <v>7.4670571010248903</v>
      </c>
      <c r="X33" s="220">
        <v>48</v>
      </c>
      <c r="Y33" s="220"/>
      <c r="Z33" s="220"/>
      <c r="AA33" s="220">
        <v>33</v>
      </c>
      <c r="AB33" s="220"/>
      <c r="AC33" s="220"/>
      <c r="AD33" s="207">
        <f t="shared" si="3"/>
        <v>7.5471698113207548</v>
      </c>
    </row>
    <row r="34" spans="1:30" ht="18" customHeight="1">
      <c r="A34" s="325" t="s">
        <v>67</v>
      </c>
      <c r="B34" s="325"/>
      <c r="C34" s="280">
        <v>38</v>
      </c>
      <c r="D34" s="220"/>
      <c r="E34" s="220"/>
      <c r="F34" s="220">
        <v>23</v>
      </c>
      <c r="G34" s="220"/>
      <c r="H34" s="220"/>
      <c r="I34" s="56">
        <f t="shared" si="0"/>
        <v>6.6317626527050617</v>
      </c>
      <c r="J34" s="220">
        <v>31</v>
      </c>
      <c r="K34" s="220"/>
      <c r="L34" s="220"/>
      <c r="M34" s="220">
        <v>14</v>
      </c>
      <c r="N34" s="220"/>
      <c r="O34" s="220"/>
      <c r="P34" s="56">
        <f t="shared" si="1"/>
        <v>4.675716440422323</v>
      </c>
      <c r="Q34" s="220">
        <v>30</v>
      </c>
      <c r="R34" s="220"/>
      <c r="S34" s="220"/>
      <c r="T34" s="220">
        <v>20</v>
      </c>
      <c r="U34" s="220"/>
      <c r="V34" s="220"/>
      <c r="W34" s="56">
        <f t="shared" si="2"/>
        <v>4.3923865300146412</v>
      </c>
      <c r="X34" s="220">
        <v>39</v>
      </c>
      <c r="Y34" s="220"/>
      <c r="Z34" s="220"/>
      <c r="AA34" s="220">
        <v>24</v>
      </c>
      <c r="AB34" s="220"/>
      <c r="AC34" s="220"/>
      <c r="AD34" s="207">
        <f t="shared" si="3"/>
        <v>6.132075471698113</v>
      </c>
    </row>
    <row r="35" spans="1:30" ht="18" customHeight="1">
      <c r="A35" s="325" t="s">
        <v>68</v>
      </c>
      <c r="B35" s="325"/>
      <c r="C35" s="280">
        <v>75</v>
      </c>
      <c r="D35" s="220"/>
      <c r="E35" s="220"/>
      <c r="F35" s="220">
        <v>56</v>
      </c>
      <c r="G35" s="220"/>
      <c r="H35" s="220"/>
      <c r="I35" s="56">
        <f t="shared" si="0"/>
        <v>13.089005235602095</v>
      </c>
      <c r="J35" s="220">
        <v>68</v>
      </c>
      <c r="K35" s="220"/>
      <c r="L35" s="220"/>
      <c r="M35" s="220">
        <v>44</v>
      </c>
      <c r="N35" s="220"/>
      <c r="O35" s="220"/>
      <c r="P35" s="56">
        <f t="shared" si="1"/>
        <v>10.256410256410255</v>
      </c>
      <c r="Q35" s="220">
        <v>84</v>
      </c>
      <c r="R35" s="220"/>
      <c r="S35" s="220"/>
      <c r="T35" s="220">
        <v>48</v>
      </c>
      <c r="U35" s="220"/>
      <c r="V35" s="220"/>
      <c r="W35" s="56">
        <f t="shared" si="2"/>
        <v>12.298682284040996</v>
      </c>
      <c r="X35" s="220">
        <v>62</v>
      </c>
      <c r="Y35" s="220"/>
      <c r="Z35" s="220"/>
      <c r="AA35" s="220">
        <v>45</v>
      </c>
      <c r="AB35" s="220"/>
      <c r="AC35" s="220"/>
      <c r="AD35" s="207">
        <f t="shared" si="3"/>
        <v>9.7484276729559749</v>
      </c>
    </row>
    <row r="36" spans="1:30" ht="18" customHeight="1">
      <c r="A36" s="325" t="s">
        <v>69</v>
      </c>
      <c r="B36" s="325"/>
      <c r="C36" s="280">
        <v>72</v>
      </c>
      <c r="D36" s="220"/>
      <c r="E36" s="220"/>
      <c r="F36" s="220">
        <v>44</v>
      </c>
      <c r="G36" s="220"/>
      <c r="H36" s="220"/>
      <c r="I36" s="56">
        <f t="shared" si="0"/>
        <v>12.56544502617801</v>
      </c>
      <c r="J36" s="220">
        <v>92</v>
      </c>
      <c r="K36" s="220"/>
      <c r="L36" s="220"/>
      <c r="M36" s="220">
        <v>54</v>
      </c>
      <c r="N36" s="220"/>
      <c r="O36" s="220"/>
      <c r="P36" s="56">
        <f t="shared" si="1"/>
        <v>13.8763197586727</v>
      </c>
      <c r="Q36" s="220">
        <v>83</v>
      </c>
      <c r="R36" s="220"/>
      <c r="S36" s="220"/>
      <c r="T36" s="220">
        <v>51</v>
      </c>
      <c r="U36" s="220"/>
      <c r="V36" s="220"/>
      <c r="W36" s="56">
        <f t="shared" si="2"/>
        <v>12.152269399707174</v>
      </c>
      <c r="X36" s="220">
        <v>76</v>
      </c>
      <c r="Y36" s="220"/>
      <c r="Z36" s="220"/>
      <c r="AA36" s="220">
        <v>54</v>
      </c>
      <c r="AB36" s="220"/>
      <c r="AC36" s="220"/>
      <c r="AD36" s="207">
        <f t="shared" si="3"/>
        <v>11.949685534591195</v>
      </c>
    </row>
    <row r="37" spans="1:30" ht="18" customHeight="1">
      <c r="A37" s="325" t="s">
        <v>70</v>
      </c>
      <c r="B37" s="325"/>
      <c r="C37" s="280">
        <v>63</v>
      </c>
      <c r="D37" s="220"/>
      <c r="E37" s="220"/>
      <c r="F37" s="220">
        <v>28</v>
      </c>
      <c r="G37" s="220"/>
      <c r="H37" s="220"/>
      <c r="I37" s="56">
        <f t="shared" si="0"/>
        <v>10.99476439790576</v>
      </c>
      <c r="J37" s="220">
        <v>95</v>
      </c>
      <c r="K37" s="220"/>
      <c r="L37" s="220"/>
      <c r="M37" s="220">
        <v>58</v>
      </c>
      <c r="N37" s="220"/>
      <c r="O37" s="220"/>
      <c r="P37" s="56">
        <f t="shared" si="1"/>
        <v>14.328808446455504</v>
      </c>
      <c r="Q37" s="220">
        <v>97</v>
      </c>
      <c r="R37" s="220"/>
      <c r="S37" s="220"/>
      <c r="T37" s="220">
        <v>53</v>
      </c>
      <c r="U37" s="220"/>
      <c r="V37" s="220"/>
      <c r="W37" s="56">
        <f t="shared" si="2"/>
        <v>14.202049780380674</v>
      </c>
      <c r="X37" s="220">
        <v>96</v>
      </c>
      <c r="Y37" s="220"/>
      <c r="Z37" s="220"/>
      <c r="AA37" s="220">
        <v>57</v>
      </c>
      <c r="AB37" s="220"/>
      <c r="AC37" s="220"/>
      <c r="AD37" s="207">
        <f t="shared" si="3"/>
        <v>15.09433962264151</v>
      </c>
    </row>
    <row r="38" spans="1:30" ht="18" customHeight="1">
      <c r="A38" s="325" t="s">
        <v>71</v>
      </c>
      <c r="B38" s="325"/>
      <c r="C38" s="280">
        <v>80</v>
      </c>
      <c r="D38" s="220"/>
      <c r="E38" s="220"/>
      <c r="F38" s="220">
        <v>31</v>
      </c>
      <c r="G38" s="220"/>
      <c r="H38" s="220"/>
      <c r="I38" s="56">
        <f t="shared" si="0"/>
        <v>13.961605584642234</v>
      </c>
      <c r="J38" s="220">
        <v>89</v>
      </c>
      <c r="K38" s="220"/>
      <c r="L38" s="220"/>
      <c r="M38" s="220">
        <v>42</v>
      </c>
      <c r="N38" s="220"/>
      <c r="O38" s="220"/>
      <c r="P38" s="56">
        <f t="shared" si="1"/>
        <v>13.423831070889895</v>
      </c>
      <c r="Q38" s="220">
        <v>84</v>
      </c>
      <c r="R38" s="220"/>
      <c r="S38" s="220"/>
      <c r="T38" s="220">
        <v>37</v>
      </c>
      <c r="U38" s="220"/>
      <c r="V38" s="220"/>
      <c r="W38" s="56">
        <f t="shared" si="2"/>
        <v>12.298682284040996</v>
      </c>
      <c r="X38" s="220">
        <v>80</v>
      </c>
      <c r="Y38" s="220"/>
      <c r="Z38" s="220"/>
      <c r="AA38" s="220">
        <v>32</v>
      </c>
      <c r="AB38" s="220"/>
      <c r="AC38" s="220"/>
      <c r="AD38" s="207">
        <f t="shared" si="3"/>
        <v>12.578616352201259</v>
      </c>
    </row>
    <row r="39" spans="1:30" ht="18" customHeight="1">
      <c r="A39" s="325" t="s">
        <v>72</v>
      </c>
      <c r="B39" s="325"/>
      <c r="C39" s="280">
        <v>99</v>
      </c>
      <c r="D39" s="220"/>
      <c r="E39" s="220"/>
      <c r="F39" s="220">
        <v>26</v>
      </c>
      <c r="G39" s="220"/>
      <c r="H39" s="220"/>
      <c r="I39" s="56">
        <f t="shared" si="0"/>
        <v>17.277486910994764</v>
      </c>
      <c r="J39" s="220">
        <v>128</v>
      </c>
      <c r="K39" s="220"/>
      <c r="L39" s="220"/>
      <c r="M39" s="220">
        <v>30</v>
      </c>
      <c r="N39" s="220"/>
      <c r="O39" s="220"/>
      <c r="P39" s="56">
        <f t="shared" si="1"/>
        <v>19.306184012066367</v>
      </c>
      <c r="Q39" s="220">
        <v>139</v>
      </c>
      <c r="R39" s="220"/>
      <c r="S39" s="220"/>
      <c r="T39" s="220">
        <v>37</v>
      </c>
      <c r="U39" s="220"/>
      <c r="V39" s="220"/>
      <c r="W39" s="56">
        <f t="shared" si="2"/>
        <v>20.351390922401173</v>
      </c>
      <c r="X39" s="220">
        <v>128</v>
      </c>
      <c r="Y39" s="220"/>
      <c r="Z39" s="220"/>
      <c r="AA39" s="220">
        <v>23</v>
      </c>
      <c r="AB39" s="220"/>
      <c r="AC39" s="220"/>
      <c r="AD39" s="207">
        <f t="shared" si="3"/>
        <v>20.125786163522015</v>
      </c>
    </row>
    <row r="40" spans="1:30" ht="18" customHeight="1">
      <c r="A40" s="325" t="s">
        <v>73</v>
      </c>
      <c r="B40" s="325"/>
      <c r="C40" s="280">
        <v>0</v>
      </c>
      <c r="D40" s="220"/>
      <c r="E40" s="220"/>
      <c r="F40" s="220">
        <v>0</v>
      </c>
      <c r="G40" s="220"/>
      <c r="H40" s="220"/>
      <c r="I40" s="57">
        <f>C40/$J$20*100</f>
        <v>0</v>
      </c>
      <c r="J40" s="220">
        <v>0</v>
      </c>
      <c r="K40" s="220"/>
      <c r="L40" s="220"/>
      <c r="M40" s="220">
        <v>0</v>
      </c>
      <c r="N40" s="220"/>
      <c r="O40" s="220"/>
      <c r="P40" s="56">
        <f t="shared" si="1"/>
        <v>0</v>
      </c>
      <c r="Q40" s="220">
        <v>0</v>
      </c>
      <c r="R40" s="220"/>
      <c r="S40" s="220"/>
      <c r="T40" s="220">
        <v>0</v>
      </c>
      <c r="U40" s="220"/>
      <c r="V40" s="220"/>
      <c r="W40" s="56">
        <f t="shared" si="2"/>
        <v>0</v>
      </c>
      <c r="X40" s="220">
        <v>0</v>
      </c>
      <c r="Y40" s="220"/>
      <c r="Z40" s="220"/>
      <c r="AA40" s="220">
        <v>0</v>
      </c>
      <c r="AB40" s="220"/>
      <c r="AC40" s="220"/>
      <c r="AD40" s="207">
        <f t="shared" si="3"/>
        <v>0</v>
      </c>
    </row>
    <row r="41" spans="1:30" ht="18" customHeight="1">
      <c r="A41" s="325"/>
      <c r="B41" s="325"/>
      <c r="C41" s="58"/>
      <c r="D41" s="58"/>
      <c r="E41" s="58"/>
      <c r="F41" s="58"/>
      <c r="G41" s="58"/>
      <c r="H41" s="58"/>
      <c r="I41" s="56"/>
      <c r="J41" s="58"/>
      <c r="K41" s="58"/>
      <c r="L41" s="58"/>
      <c r="M41" s="58"/>
      <c r="N41" s="58"/>
      <c r="O41" s="58"/>
      <c r="P41" s="56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163"/>
    </row>
    <row r="42" spans="1:30" s="164" customFormat="1" ht="18" customHeight="1" thickBot="1">
      <c r="A42" s="326" t="s">
        <v>75</v>
      </c>
      <c r="B42" s="326"/>
      <c r="C42" s="284">
        <f>C20/109739*1000</f>
        <v>5.2214800572266924</v>
      </c>
      <c r="D42" s="283"/>
      <c r="E42" s="283"/>
      <c r="F42" s="279" t="s">
        <v>76</v>
      </c>
      <c r="G42" s="279"/>
      <c r="H42" s="279"/>
      <c r="I42" s="200" t="s">
        <v>76</v>
      </c>
      <c r="J42" s="279">
        <f>J20/110730*1000</f>
        <v>5.9875372527770256</v>
      </c>
      <c r="K42" s="279"/>
      <c r="L42" s="279"/>
      <c r="M42" s="278" t="s">
        <v>76</v>
      </c>
      <c r="N42" s="278"/>
      <c r="O42" s="278"/>
      <c r="P42" s="200" t="s">
        <v>76</v>
      </c>
      <c r="Q42" s="283">
        <f>Q20/111343*1000</f>
        <v>6.1341979289223394</v>
      </c>
      <c r="R42" s="283"/>
      <c r="S42" s="283"/>
      <c r="T42" s="278" t="s">
        <v>76</v>
      </c>
      <c r="U42" s="278"/>
      <c r="V42" s="278"/>
      <c r="W42" s="200" t="s">
        <v>76</v>
      </c>
      <c r="X42" s="279">
        <f>X20/$I$46*1000</f>
        <v>5.6375481983778748</v>
      </c>
      <c r="Y42" s="279"/>
      <c r="Z42" s="279"/>
      <c r="AA42" s="278" t="s">
        <v>76</v>
      </c>
      <c r="AB42" s="278"/>
      <c r="AC42" s="278"/>
      <c r="AD42" s="46" t="s">
        <v>76</v>
      </c>
    </row>
    <row r="43" spans="1:30" ht="15" customHeight="1">
      <c r="A43" s="81" t="s">
        <v>77</v>
      </c>
      <c r="X43" s="165"/>
      <c r="Y43" s="80"/>
      <c r="Z43" s="80"/>
      <c r="AA43" s="80"/>
      <c r="AB43" s="80"/>
      <c r="AD43" s="47" t="s">
        <v>42</v>
      </c>
    </row>
    <row r="44" spans="1:30" ht="15" customHeight="1">
      <c r="A44" s="277" t="s">
        <v>288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277"/>
      <c r="N44" s="277"/>
      <c r="O44" s="277"/>
      <c r="P44" s="277"/>
      <c r="X44" s="80"/>
      <c r="Y44" s="80"/>
      <c r="Z44" s="80"/>
      <c r="AA44" s="80"/>
      <c r="AB44" s="80"/>
    </row>
    <row r="45" spans="1:30" ht="17.45" customHeight="1" thickBot="1"/>
    <row r="46" spans="1:30" ht="17.45" customHeight="1">
      <c r="B46" s="269" t="s">
        <v>200</v>
      </c>
      <c r="C46" s="265" t="s">
        <v>212</v>
      </c>
      <c r="D46" s="266"/>
      <c r="E46" s="266"/>
      <c r="F46" s="266"/>
      <c r="G46" s="266"/>
      <c r="H46" s="266"/>
      <c r="I46" s="267">
        <v>112815</v>
      </c>
      <c r="J46" s="268"/>
    </row>
    <row r="47" spans="1:30" ht="17.45" customHeight="1">
      <c r="B47" s="270"/>
      <c r="C47" s="249" t="s">
        <v>196</v>
      </c>
      <c r="D47" s="249"/>
      <c r="E47" s="249"/>
      <c r="F47" s="249"/>
      <c r="G47" s="249"/>
      <c r="H47" s="249"/>
      <c r="I47" s="272">
        <v>111977</v>
      </c>
      <c r="J47" s="273"/>
    </row>
    <row r="48" spans="1:30" ht="17.45" customHeight="1">
      <c r="B48" s="270"/>
      <c r="C48" s="249" t="s">
        <v>197</v>
      </c>
      <c r="D48" s="249"/>
      <c r="E48" s="249"/>
      <c r="F48" s="249"/>
      <c r="G48" s="249"/>
      <c r="H48" s="249"/>
      <c r="I48" s="272">
        <v>111343</v>
      </c>
      <c r="J48" s="273"/>
    </row>
    <row r="49" spans="2:10" ht="17.45" customHeight="1">
      <c r="B49" s="270"/>
      <c r="C49" s="249" t="s">
        <v>198</v>
      </c>
      <c r="D49" s="249"/>
      <c r="E49" s="249"/>
      <c r="F49" s="249"/>
      <c r="G49" s="249"/>
      <c r="H49" s="249"/>
      <c r="I49" s="272">
        <v>110730</v>
      </c>
      <c r="J49" s="273"/>
    </row>
    <row r="50" spans="2:10" ht="17.45" customHeight="1" thickBot="1">
      <c r="B50" s="271"/>
      <c r="C50" s="274" t="s">
        <v>199</v>
      </c>
      <c r="D50" s="274"/>
      <c r="E50" s="274"/>
      <c r="F50" s="274"/>
      <c r="G50" s="274"/>
      <c r="H50" s="274"/>
      <c r="I50" s="275">
        <v>109739</v>
      </c>
      <c r="J50" s="276"/>
    </row>
  </sheetData>
  <sheetProtection selectLockedCells="1" selectUnlockedCells="1"/>
  <mergeCells count="306">
    <mergeCell ref="AF12:AJ12"/>
    <mergeCell ref="AK12:AL12"/>
    <mergeCell ref="AM12:AQ12"/>
    <mergeCell ref="AR12:AS12"/>
    <mergeCell ref="AT12:AX12"/>
    <mergeCell ref="AY12:AZ12"/>
    <mergeCell ref="BA12:BE12"/>
    <mergeCell ref="BF12:BG12"/>
    <mergeCell ref="AF13:AJ13"/>
    <mergeCell ref="AK13:AL13"/>
    <mergeCell ref="AM13:AQ13"/>
    <mergeCell ref="AR13:AS13"/>
    <mergeCell ref="AT13:AX13"/>
    <mergeCell ref="AY13:AZ13"/>
    <mergeCell ref="BA13:BE13"/>
    <mergeCell ref="BF13:BG13"/>
    <mergeCell ref="A18:B18"/>
    <mergeCell ref="J13:N13"/>
    <mergeCell ref="O13:P13"/>
    <mergeCell ref="J18:L18"/>
    <mergeCell ref="A20:B20"/>
    <mergeCell ref="A21:B21"/>
    <mergeCell ref="T20:V20"/>
    <mergeCell ref="Q20:S20"/>
    <mergeCell ref="J21:L21"/>
    <mergeCell ref="T21:V21"/>
    <mergeCell ref="Q21:S21"/>
    <mergeCell ref="C21:E21"/>
    <mergeCell ref="A29:B29"/>
    <mergeCell ref="A22:B22"/>
    <mergeCell ref="A23:B23"/>
    <mergeCell ref="A24:B24"/>
    <mergeCell ref="A42:B42"/>
    <mergeCell ref="A25:B25"/>
    <mergeCell ref="A26:B26"/>
    <mergeCell ref="A30:B30"/>
    <mergeCell ref="A31:B31"/>
    <mergeCell ref="A32:B32"/>
    <mergeCell ref="A41:B41"/>
    <mergeCell ref="A35:B35"/>
    <mergeCell ref="A33:B33"/>
    <mergeCell ref="A28:B28"/>
    <mergeCell ref="A40:B40"/>
    <mergeCell ref="A36:B36"/>
    <mergeCell ref="A37:B37"/>
    <mergeCell ref="A38:B38"/>
    <mergeCell ref="A39:B39"/>
    <mergeCell ref="A27:B27"/>
    <mergeCell ref="A34:B34"/>
    <mergeCell ref="C40:E40"/>
    <mergeCell ref="C38:E38"/>
    <mergeCell ref="F38:H38"/>
    <mergeCell ref="C34:E34"/>
    <mergeCell ref="C33:E33"/>
    <mergeCell ref="C27:E27"/>
    <mergeCell ref="C23:E23"/>
    <mergeCell ref="C30:E30"/>
    <mergeCell ref="C22:E22"/>
    <mergeCell ref="C25:E25"/>
    <mergeCell ref="C24:E24"/>
    <mergeCell ref="F24:H24"/>
    <mergeCell ref="F39:H39"/>
    <mergeCell ref="F32:H32"/>
    <mergeCell ref="F28:H28"/>
    <mergeCell ref="C28:E28"/>
    <mergeCell ref="F29:H29"/>
    <mergeCell ref="C29:E29"/>
    <mergeCell ref="C32:E32"/>
    <mergeCell ref="C31:E31"/>
    <mergeCell ref="F30:H30"/>
    <mergeCell ref="F37:H37"/>
    <mergeCell ref="F27:H27"/>
    <mergeCell ref="F26:H26"/>
    <mergeCell ref="A10:B10"/>
    <mergeCell ref="A11:B11"/>
    <mergeCell ref="A12:B12"/>
    <mergeCell ref="C12:G12"/>
    <mergeCell ref="C11:G11"/>
    <mergeCell ref="C10:G10"/>
    <mergeCell ref="F23:H23"/>
    <mergeCell ref="T4:V4"/>
    <mergeCell ref="F4:H4"/>
    <mergeCell ref="T22:V22"/>
    <mergeCell ref="Q22:S22"/>
    <mergeCell ref="J4:L4"/>
    <mergeCell ref="F5:H5"/>
    <mergeCell ref="C4:E4"/>
    <mergeCell ref="C5:E5"/>
    <mergeCell ref="H11:I11"/>
    <mergeCell ref="F19:H19"/>
    <mergeCell ref="C18:E18"/>
    <mergeCell ref="F21:H21"/>
    <mergeCell ref="F20:H20"/>
    <mergeCell ref="C20:E20"/>
    <mergeCell ref="T19:V19"/>
    <mergeCell ref="A13:B13"/>
    <mergeCell ref="C17:I17"/>
    <mergeCell ref="F22:H22"/>
    <mergeCell ref="J3:L3"/>
    <mergeCell ref="J24:L24"/>
    <mergeCell ref="Q17:W17"/>
    <mergeCell ref="H10:I10"/>
    <mergeCell ref="H13:I13"/>
    <mergeCell ref="H12:I12"/>
    <mergeCell ref="C13:G13"/>
    <mergeCell ref="Q4:S4"/>
    <mergeCell ref="Q3:S3"/>
    <mergeCell ref="J12:N12"/>
    <mergeCell ref="M6:O6"/>
    <mergeCell ref="M5:O5"/>
    <mergeCell ref="O11:P11"/>
    <mergeCell ref="J11:N11"/>
    <mergeCell ref="J10:N10"/>
    <mergeCell ref="V11:W11"/>
    <mergeCell ref="C3:E3"/>
    <mergeCell ref="J6:L6"/>
    <mergeCell ref="J5:L5"/>
    <mergeCell ref="M21:O21"/>
    <mergeCell ref="O12:P12"/>
    <mergeCell ref="T23:V23"/>
    <mergeCell ref="Q23:S23"/>
    <mergeCell ref="C26:E26"/>
    <mergeCell ref="F25:H25"/>
    <mergeCell ref="T3:V3"/>
    <mergeCell ref="Q6:S6"/>
    <mergeCell ref="M3:O3"/>
    <mergeCell ref="Q5:S5"/>
    <mergeCell ref="F6:H6"/>
    <mergeCell ref="C6:E6"/>
    <mergeCell ref="AA3:AC3"/>
    <mergeCell ref="X3:Z3"/>
    <mergeCell ref="AA4:AC4"/>
    <mergeCell ref="X4:Z4"/>
    <mergeCell ref="F3:H3"/>
    <mergeCell ref="M4:O4"/>
    <mergeCell ref="AA5:AC5"/>
    <mergeCell ref="M23:O23"/>
    <mergeCell ref="J23:L23"/>
    <mergeCell ref="M22:O22"/>
    <mergeCell ref="Q12:U12"/>
    <mergeCell ref="Q18:S18"/>
    <mergeCell ref="Q13:U13"/>
    <mergeCell ref="J22:L22"/>
    <mergeCell ref="M20:O20"/>
    <mergeCell ref="J20:L20"/>
    <mergeCell ref="X5:Z5"/>
    <mergeCell ref="T5:V5"/>
    <mergeCell ref="X17:AD17"/>
    <mergeCell ref="AA19:AC19"/>
    <mergeCell ref="X18:Z18"/>
    <mergeCell ref="M19:O19"/>
    <mergeCell ref="Q11:U11"/>
    <mergeCell ref="X6:Z6"/>
    <mergeCell ref="J17:P17"/>
    <mergeCell ref="AC13:AD13"/>
    <mergeCell ref="AC12:AD12"/>
    <mergeCell ref="T6:V6"/>
    <mergeCell ref="V12:W12"/>
    <mergeCell ref="X12:AB12"/>
    <mergeCell ref="X11:AB11"/>
    <mergeCell ref="X13:AB13"/>
    <mergeCell ref="V13:W13"/>
    <mergeCell ref="AC11:AD11"/>
    <mergeCell ref="W7:AD7"/>
    <mergeCell ref="AC10:AD10"/>
    <mergeCell ref="AA6:AC6"/>
    <mergeCell ref="X10:AB10"/>
    <mergeCell ref="F40:H40"/>
    <mergeCell ref="J25:L25"/>
    <mergeCell ref="M27:O27"/>
    <mergeCell ref="J27:L27"/>
    <mergeCell ref="M26:O26"/>
    <mergeCell ref="J26:L26"/>
    <mergeCell ref="M25:O25"/>
    <mergeCell ref="M29:O29"/>
    <mergeCell ref="J29:L29"/>
    <mergeCell ref="M33:O33"/>
    <mergeCell ref="J33:L33"/>
    <mergeCell ref="M30:O30"/>
    <mergeCell ref="J30:L30"/>
    <mergeCell ref="M31:O31"/>
    <mergeCell ref="J32:L32"/>
    <mergeCell ref="M28:O28"/>
    <mergeCell ref="J28:L28"/>
    <mergeCell ref="Q32:S32"/>
    <mergeCell ref="C39:E39"/>
    <mergeCell ref="M34:O34"/>
    <mergeCell ref="J34:L34"/>
    <mergeCell ref="M35:O35"/>
    <mergeCell ref="J35:L35"/>
    <mergeCell ref="M40:O40"/>
    <mergeCell ref="J40:L40"/>
    <mergeCell ref="T42:V42"/>
    <mergeCell ref="Q42:S42"/>
    <mergeCell ref="T40:V40"/>
    <mergeCell ref="Q40:S40"/>
    <mergeCell ref="T38:V38"/>
    <mergeCell ref="T39:V39"/>
    <mergeCell ref="Q39:S39"/>
    <mergeCell ref="M39:O39"/>
    <mergeCell ref="J39:L39"/>
    <mergeCell ref="M38:O38"/>
    <mergeCell ref="J38:L38"/>
    <mergeCell ref="M37:O37"/>
    <mergeCell ref="M42:O42"/>
    <mergeCell ref="J42:L42"/>
    <mergeCell ref="C42:E42"/>
    <mergeCell ref="F42:H42"/>
    <mergeCell ref="AA20:AC20"/>
    <mergeCell ref="X20:Z20"/>
    <mergeCell ref="AA23:AC23"/>
    <mergeCell ref="X23:Z23"/>
    <mergeCell ref="AA22:AC22"/>
    <mergeCell ref="X22:Z22"/>
    <mergeCell ref="AA21:AC21"/>
    <mergeCell ref="X21:Z21"/>
    <mergeCell ref="X31:Z31"/>
    <mergeCell ref="AA24:AC24"/>
    <mergeCell ref="AA25:AC25"/>
    <mergeCell ref="AA26:AC26"/>
    <mergeCell ref="X26:Z26"/>
    <mergeCell ref="X24:Z24"/>
    <mergeCell ref="X25:Z25"/>
    <mergeCell ref="A44:P44"/>
    <mergeCell ref="AA30:AC30"/>
    <mergeCell ref="X30:Z30"/>
    <mergeCell ref="AA31:AC31"/>
    <mergeCell ref="AA36:AC36"/>
    <mergeCell ref="AA34:AC34"/>
    <mergeCell ref="AA42:AC42"/>
    <mergeCell ref="X42:Z42"/>
    <mergeCell ref="AA40:AC40"/>
    <mergeCell ref="X40:Z40"/>
    <mergeCell ref="AA33:AC33"/>
    <mergeCell ref="X33:Z33"/>
    <mergeCell ref="X36:Z36"/>
    <mergeCell ref="F36:H36"/>
    <mergeCell ref="F35:H35"/>
    <mergeCell ref="X34:Z34"/>
    <mergeCell ref="C37:E37"/>
    <mergeCell ref="C36:E36"/>
    <mergeCell ref="C35:E35"/>
    <mergeCell ref="F34:H34"/>
    <mergeCell ref="F31:H31"/>
    <mergeCell ref="F33:H33"/>
    <mergeCell ref="J37:L37"/>
    <mergeCell ref="M36:O36"/>
    <mergeCell ref="X38:Z38"/>
    <mergeCell ref="J31:L31"/>
    <mergeCell ref="M32:O32"/>
    <mergeCell ref="AA37:AC37"/>
    <mergeCell ref="X37:Z37"/>
    <mergeCell ref="AA39:AC39"/>
    <mergeCell ref="X39:Z39"/>
    <mergeCell ref="AA38:AC38"/>
    <mergeCell ref="AA32:AC32"/>
    <mergeCell ref="X32:Z32"/>
    <mergeCell ref="J36:L36"/>
    <mergeCell ref="Q38:S38"/>
    <mergeCell ref="T37:V37"/>
    <mergeCell ref="Q37:S37"/>
    <mergeCell ref="T35:V35"/>
    <mergeCell ref="Q35:S35"/>
    <mergeCell ref="T34:V34"/>
    <mergeCell ref="Q36:S36"/>
    <mergeCell ref="Q34:S34"/>
    <mergeCell ref="T33:V33"/>
    <mergeCell ref="Q33:S33"/>
    <mergeCell ref="T31:V31"/>
    <mergeCell ref="Q31:S31"/>
    <mergeCell ref="T36:V36"/>
    <mergeCell ref="M24:O24"/>
    <mergeCell ref="T27:V27"/>
    <mergeCell ref="Q27:S27"/>
    <mergeCell ref="AA29:AC29"/>
    <mergeCell ref="X29:Z29"/>
    <mergeCell ref="AA35:AC35"/>
    <mergeCell ref="X35:Z35"/>
    <mergeCell ref="AA28:AC28"/>
    <mergeCell ref="X28:Z28"/>
    <mergeCell ref="AA27:AC27"/>
    <mergeCell ref="X27:Z27"/>
    <mergeCell ref="Q24:S24"/>
    <mergeCell ref="Q28:S28"/>
    <mergeCell ref="T28:V28"/>
    <mergeCell ref="T26:V26"/>
    <mergeCell ref="Q26:S26"/>
    <mergeCell ref="T25:V25"/>
    <mergeCell ref="Q25:S25"/>
    <mergeCell ref="T24:V24"/>
    <mergeCell ref="T29:V29"/>
    <mergeCell ref="Q29:S29"/>
    <mergeCell ref="T30:V30"/>
    <mergeCell ref="Q30:S30"/>
    <mergeCell ref="T32:V32"/>
    <mergeCell ref="C46:H46"/>
    <mergeCell ref="I46:J46"/>
    <mergeCell ref="B46:B50"/>
    <mergeCell ref="C47:H47"/>
    <mergeCell ref="I47:J47"/>
    <mergeCell ref="C48:H48"/>
    <mergeCell ref="I48:J48"/>
    <mergeCell ref="C50:H50"/>
    <mergeCell ref="I49:J49"/>
    <mergeCell ref="C49:H49"/>
    <mergeCell ref="I50:J50"/>
  </mergeCells>
  <phoneticPr fontId="27"/>
  <printOptions horizontalCentered="1"/>
  <pageMargins left="0.59055118110236227" right="0.59055118110236227" top="0.59055118110236227" bottom="0.59055118110236227" header="0.39370078740157483" footer="0.39370078740157483"/>
  <pageSetup paperSize="9" firstPageNumber="109" orientation="portrait" useFirstPageNumber="1" horizontalDpi="300" verticalDpi="300" r:id="rId1"/>
  <headerFooter scaleWithDoc="0" alignWithMargins="0">
    <oddHeader>&amp;R医療及び衛生</oddHeader>
    <oddFooter>&amp;C&amp;12&amp;A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D58"/>
  <sheetViews>
    <sheetView view="pageBreakPreview" topLeftCell="A37" zoomScaleNormal="100" zoomScaleSheetLayoutView="115" workbookViewId="0">
      <selection activeCell="S16" sqref="S16:U16"/>
    </sheetView>
  </sheetViews>
  <sheetFormatPr defaultRowHeight="18.95" customHeight="1"/>
  <cols>
    <col min="1" max="3" width="3.7109375" style="16" customWidth="1"/>
    <col min="4" max="36" width="3.28515625" style="16" customWidth="1"/>
    <col min="37" max="46" width="4.28515625" style="16" customWidth="1"/>
    <col min="47" max="16384" width="9.140625" style="16"/>
  </cols>
  <sheetData>
    <row r="1" spans="1:30" ht="5.0999999999999996" customHeight="1">
      <c r="A1" s="353"/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229"/>
      <c r="V1" s="229"/>
      <c r="W1" s="229"/>
      <c r="X1" s="229"/>
      <c r="Y1" s="229"/>
      <c r="Z1" s="229"/>
      <c r="AA1" s="229"/>
      <c r="AB1" s="229"/>
      <c r="AC1" s="229"/>
    </row>
    <row r="2" spans="1:30" ht="15" customHeight="1">
      <c r="A2" s="353" t="s">
        <v>313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43"/>
      <c r="V2" s="43"/>
      <c r="W2" s="43"/>
      <c r="X2" s="43"/>
      <c r="Y2" s="370" t="s">
        <v>49</v>
      </c>
      <c r="Z2" s="370"/>
      <c r="AA2" s="370"/>
      <c r="AB2" s="370"/>
      <c r="AC2" s="370"/>
      <c r="AD2" s="370"/>
    </row>
    <row r="3" spans="1:30" ht="13.5" customHeight="1">
      <c r="A3" s="260"/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58" t="s">
        <v>222</v>
      </c>
      <c r="Q3" s="258"/>
      <c r="R3" s="258"/>
      <c r="S3" s="258" t="s">
        <v>235</v>
      </c>
      <c r="T3" s="258"/>
      <c r="U3" s="258"/>
      <c r="V3" s="258" t="s">
        <v>236</v>
      </c>
      <c r="W3" s="258"/>
      <c r="X3" s="258"/>
      <c r="Y3" s="258" t="s">
        <v>237</v>
      </c>
      <c r="Z3" s="258"/>
      <c r="AA3" s="258"/>
      <c r="AB3" s="372" t="s">
        <v>238</v>
      </c>
      <c r="AC3" s="372"/>
      <c r="AD3" s="372"/>
    </row>
    <row r="4" spans="1:30" ht="14.25" customHeight="1">
      <c r="A4" s="371" t="s">
        <v>78</v>
      </c>
      <c r="B4" s="371"/>
      <c r="C4" s="371"/>
      <c r="D4" s="260" t="s">
        <v>239</v>
      </c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373">
        <f>SUM(P5:R10)</f>
        <v>1607</v>
      </c>
      <c r="Q4" s="373"/>
      <c r="R4" s="373"/>
      <c r="S4" s="373">
        <f>SUM(S5:U10)</f>
        <v>1666</v>
      </c>
      <c r="T4" s="373"/>
      <c r="U4" s="373"/>
      <c r="V4" s="358">
        <f>SUM(V5:X10)</f>
        <v>1565</v>
      </c>
      <c r="W4" s="358"/>
      <c r="X4" s="358"/>
      <c r="Y4" s="359">
        <f>SUM(Y5:AA10)</f>
        <v>1695</v>
      </c>
      <c r="Z4" s="359"/>
      <c r="AA4" s="359"/>
      <c r="AB4" s="361">
        <f>SUM(AB5:AD10)</f>
        <v>1514</v>
      </c>
      <c r="AC4" s="361"/>
      <c r="AD4" s="361"/>
    </row>
    <row r="5" spans="1:30" ht="14.25" customHeight="1">
      <c r="A5" s="371"/>
      <c r="B5" s="371"/>
      <c r="C5" s="371"/>
      <c r="D5" s="257" t="s">
        <v>79</v>
      </c>
      <c r="E5" s="257"/>
      <c r="F5" s="257"/>
      <c r="G5" s="257"/>
      <c r="H5" s="257"/>
      <c r="I5" s="257"/>
      <c r="J5" s="348" t="s">
        <v>80</v>
      </c>
      <c r="K5" s="348"/>
      <c r="L5" s="348"/>
      <c r="M5" s="348"/>
      <c r="N5" s="348"/>
      <c r="O5" s="348"/>
      <c r="P5" s="328">
        <v>1116</v>
      </c>
      <c r="Q5" s="328"/>
      <c r="R5" s="328"/>
      <c r="S5" s="346">
        <v>1350</v>
      </c>
      <c r="T5" s="346"/>
      <c r="U5" s="346"/>
      <c r="V5" s="333">
        <v>1301</v>
      </c>
      <c r="W5" s="333"/>
      <c r="X5" s="333"/>
      <c r="Y5" s="333">
        <v>1397</v>
      </c>
      <c r="Z5" s="333"/>
      <c r="AA5" s="333"/>
      <c r="AB5" s="341">
        <v>1264</v>
      </c>
      <c r="AC5" s="341"/>
      <c r="AD5" s="341"/>
    </row>
    <row r="6" spans="1:30" ht="14.25" customHeight="1">
      <c r="A6" s="371"/>
      <c r="B6" s="371"/>
      <c r="C6" s="371"/>
      <c r="D6" s="257"/>
      <c r="E6" s="257"/>
      <c r="F6" s="257"/>
      <c r="G6" s="257"/>
      <c r="H6" s="257"/>
      <c r="I6" s="257"/>
      <c r="J6" s="348" t="s">
        <v>81</v>
      </c>
      <c r="K6" s="348"/>
      <c r="L6" s="348"/>
      <c r="M6" s="348"/>
      <c r="N6" s="348"/>
      <c r="O6" s="348"/>
      <c r="P6" s="328">
        <v>405</v>
      </c>
      <c r="Q6" s="328"/>
      <c r="R6" s="328"/>
      <c r="S6" s="346">
        <v>234</v>
      </c>
      <c r="T6" s="346"/>
      <c r="U6" s="346"/>
      <c r="V6" s="333">
        <v>203</v>
      </c>
      <c r="W6" s="333"/>
      <c r="X6" s="333"/>
      <c r="Y6" s="333">
        <v>210</v>
      </c>
      <c r="Z6" s="333"/>
      <c r="AA6" s="333"/>
      <c r="AB6" s="341">
        <v>167</v>
      </c>
      <c r="AC6" s="341"/>
      <c r="AD6" s="341"/>
    </row>
    <row r="7" spans="1:30" ht="14.25" customHeight="1">
      <c r="A7" s="371"/>
      <c r="B7" s="371"/>
      <c r="C7" s="371"/>
      <c r="D7" s="257"/>
      <c r="E7" s="257"/>
      <c r="F7" s="257"/>
      <c r="G7" s="257"/>
      <c r="H7" s="257"/>
      <c r="I7" s="257"/>
      <c r="J7" s="348" t="s">
        <v>82</v>
      </c>
      <c r="K7" s="348"/>
      <c r="L7" s="348"/>
      <c r="M7" s="348"/>
      <c r="N7" s="348"/>
      <c r="O7" s="348"/>
      <c r="P7" s="328">
        <v>32</v>
      </c>
      <c r="Q7" s="328"/>
      <c r="R7" s="328"/>
      <c r="S7" s="346">
        <v>28</v>
      </c>
      <c r="T7" s="346"/>
      <c r="U7" s="346"/>
      <c r="V7" s="333">
        <v>28</v>
      </c>
      <c r="W7" s="333"/>
      <c r="X7" s="333"/>
      <c r="Y7" s="333">
        <v>20</v>
      </c>
      <c r="Z7" s="333"/>
      <c r="AA7" s="333"/>
      <c r="AB7" s="341">
        <v>17</v>
      </c>
      <c r="AC7" s="341"/>
      <c r="AD7" s="341"/>
    </row>
    <row r="8" spans="1:30" ht="14.25" customHeight="1">
      <c r="A8" s="371"/>
      <c r="B8" s="371"/>
      <c r="C8" s="371"/>
      <c r="D8" s="257"/>
      <c r="E8" s="257"/>
      <c r="F8" s="257"/>
      <c r="G8" s="257"/>
      <c r="H8" s="257"/>
      <c r="I8" s="257"/>
      <c r="J8" s="348" t="s">
        <v>83</v>
      </c>
      <c r="K8" s="348"/>
      <c r="L8" s="348"/>
      <c r="M8" s="348"/>
      <c r="N8" s="348"/>
      <c r="O8" s="348"/>
      <c r="P8" s="328">
        <v>11</v>
      </c>
      <c r="Q8" s="328"/>
      <c r="R8" s="328"/>
      <c r="S8" s="346">
        <v>9</v>
      </c>
      <c r="T8" s="346"/>
      <c r="U8" s="346"/>
      <c r="V8" s="333">
        <v>6</v>
      </c>
      <c r="W8" s="333"/>
      <c r="X8" s="333"/>
      <c r="Y8" s="333">
        <v>3</v>
      </c>
      <c r="Z8" s="333"/>
      <c r="AA8" s="333"/>
      <c r="AB8" s="341">
        <v>5</v>
      </c>
      <c r="AC8" s="341"/>
      <c r="AD8" s="341"/>
    </row>
    <row r="9" spans="1:30" ht="14.25" customHeight="1">
      <c r="A9" s="371"/>
      <c r="B9" s="371"/>
      <c r="C9" s="371"/>
      <c r="D9" s="351" t="s">
        <v>84</v>
      </c>
      <c r="E9" s="351"/>
      <c r="F9" s="351"/>
      <c r="G9" s="351"/>
      <c r="H9" s="351"/>
      <c r="I9" s="351"/>
      <c r="J9" s="348" t="s">
        <v>85</v>
      </c>
      <c r="K9" s="348"/>
      <c r="L9" s="348"/>
      <c r="M9" s="348"/>
      <c r="N9" s="348"/>
      <c r="O9" s="348"/>
      <c r="P9" s="328">
        <v>8</v>
      </c>
      <c r="Q9" s="328"/>
      <c r="R9" s="328"/>
      <c r="S9" s="346">
        <v>10</v>
      </c>
      <c r="T9" s="346"/>
      <c r="U9" s="346"/>
      <c r="V9" s="333">
        <v>9</v>
      </c>
      <c r="W9" s="333"/>
      <c r="X9" s="333"/>
      <c r="Y9" s="333">
        <v>2</v>
      </c>
      <c r="Z9" s="333"/>
      <c r="AA9" s="333"/>
      <c r="AB9" s="341">
        <v>1</v>
      </c>
      <c r="AC9" s="341"/>
      <c r="AD9" s="341"/>
    </row>
    <row r="10" spans="1:30" ht="14.25" customHeight="1">
      <c r="A10" s="371"/>
      <c r="B10" s="371"/>
      <c r="C10" s="371"/>
      <c r="D10" s="351"/>
      <c r="E10" s="351"/>
      <c r="F10" s="351"/>
      <c r="G10" s="351"/>
      <c r="H10" s="351"/>
      <c r="I10" s="351"/>
      <c r="J10" s="374" t="s">
        <v>86</v>
      </c>
      <c r="K10" s="374"/>
      <c r="L10" s="374"/>
      <c r="M10" s="374"/>
      <c r="N10" s="374"/>
      <c r="O10" s="374"/>
      <c r="P10" s="328">
        <v>35</v>
      </c>
      <c r="Q10" s="328"/>
      <c r="R10" s="328"/>
      <c r="S10" s="346">
        <v>35</v>
      </c>
      <c r="T10" s="346"/>
      <c r="U10" s="346"/>
      <c r="V10" s="333">
        <v>18</v>
      </c>
      <c r="W10" s="333"/>
      <c r="X10" s="333"/>
      <c r="Y10" s="333">
        <v>63</v>
      </c>
      <c r="Z10" s="333"/>
      <c r="AA10" s="333"/>
      <c r="AB10" s="341">
        <v>60</v>
      </c>
      <c r="AC10" s="341"/>
      <c r="AD10" s="341"/>
    </row>
    <row r="11" spans="1:30" ht="14.25" customHeight="1">
      <c r="A11" s="376" t="s">
        <v>283</v>
      </c>
      <c r="B11" s="377"/>
      <c r="C11" s="377"/>
      <c r="D11" s="382" t="s">
        <v>284</v>
      </c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  <c r="P11" s="330">
        <v>10</v>
      </c>
      <c r="Q11" s="331"/>
      <c r="R11" s="331"/>
      <c r="S11" s="346">
        <v>19</v>
      </c>
      <c r="T11" s="346"/>
      <c r="U11" s="346"/>
      <c r="V11" s="333">
        <v>82</v>
      </c>
      <c r="W11" s="333"/>
      <c r="X11" s="333"/>
      <c r="Y11" s="285">
        <v>67</v>
      </c>
      <c r="Z11" s="285"/>
      <c r="AA11" s="285"/>
      <c r="AB11" s="362">
        <v>0</v>
      </c>
      <c r="AC11" s="362"/>
      <c r="AD11" s="363"/>
    </row>
    <row r="12" spans="1:30" ht="14.25" customHeight="1">
      <c r="A12" s="378"/>
      <c r="B12" s="379"/>
      <c r="C12" s="379"/>
      <c r="D12" s="383" t="s">
        <v>285</v>
      </c>
      <c r="E12" s="383"/>
      <c r="F12" s="383"/>
      <c r="G12" s="383"/>
      <c r="H12" s="383"/>
      <c r="I12" s="383"/>
      <c r="J12" s="348" t="s">
        <v>87</v>
      </c>
      <c r="K12" s="348"/>
      <c r="L12" s="348"/>
      <c r="M12" s="348"/>
      <c r="N12" s="348"/>
      <c r="O12" s="348"/>
      <c r="P12" s="332">
        <v>0</v>
      </c>
      <c r="Q12" s="332"/>
      <c r="R12" s="332"/>
      <c r="S12" s="357">
        <v>3</v>
      </c>
      <c r="T12" s="357"/>
      <c r="U12" s="357"/>
      <c r="V12" s="357">
        <v>0</v>
      </c>
      <c r="W12" s="357"/>
      <c r="X12" s="357"/>
      <c r="Y12" s="357">
        <v>0</v>
      </c>
      <c r="Z12" s="357"/>
      <c r="AA12" s="357"/>
      <c r="AB12" s="222">
        <v>0</v>
      </c>
      <c r="AC12" s="222"/>
      <c r="AD12" s="369"/>
    </row>
    <row r="13" spans="1:30" ht="14.25" customHeight="1">
      <c r="A13" s="380"/>
      <c r="B13" s="381"/>
      <c r="C13" s="381"/>
      <c r="D13" s="384"/>
      <c r="E13" s="384"/>
      <c r="F13" s="384"/>
      <c r="G13" s="384"/>
      <c r="H13" s="384"/>
      <c r="I13" s="384"/>
      <c r="J13" s="365" t="s">
        <v>88</v>
      </c>
      <c r="K13" s="365"/>
      <c r="L13" s="365"/>
      <c r="M13" s="365"/>
      <c r="N13" s="365"/>
      <c r="O13" s="365"/>
      <c r="P13" s="328">
        <v>10</v>
      </c>
      <c r="Q13" s="328"/>
      <c r="R13" s="328"/>
      <c r="S13" s="346">
        <v>16</v>
      </c>
      <c r="T13" s="346"/>
      <c r="U13" s="346"/>
      <c r="V13" s="333">
        <v>19</v>
      </c>
      <c r="W13" s="333"/>
      <c r="X13" s="333"/>
      <c r="Y13" s="333">
        <v>11</v>
      </c>
      <c r="Z13" s="333"/>
      <c r="AA13" s="333"/>
      <c r="AB13" s="367">
        <v>0</v>
      </c>
      <c r="AC13" s="367"/>
      <c r="AD13" s="368"/>
    </row>
    <row r="14" spans="1:30" ht="14.25" customHeight="1">
      <c r="A14" s="385" t="s">
        <v>240</v>
      </c>
      <c r="B14" s="385"/>
      <c r="C14" s="385"/>
      <c r="D14" s="386" t="s">
        <v>89</v>
      </c>
      <c r="E14" s="386"/>
      <c r="F14" s="386"/>
      <c r="G14" s="386"/>
      <c r="H14" s="386"/>
      <c r="I14" s="386"/>
      <c r="J14" s="364" t="s">
        <v>90</v>
      </c>
      <c r="K14" s="364"/>
      <c r="L14" s="364"/>
      <c r="M14" s="364"/>
      <c r="N14" s="364"/>
      <c r="O14" s="364"/>
      <c r="P14" s="328">
        <v>7485</v>
      </c>
      <c r="Q14" s="328"/>
      <c r="R14" s="328"/>
      <c r="S14" s="346">
        <v>19373</v>
      </c>
      <c r="T14" s="346"/>
      <c r="U14" s="346"/>
      <c r="V14" s="333">
        <v>16828</v>
      </c>
      <c r="W14" s="333"/>
      <c r="X14" s="333"/>
      <c r="Y14" s="333">
        <v>17909</v>
      </c>
      <c r="Z14" s="333"/>
      <c r="AA14" s="333"/>
      <c r="AB14" s="366">
        <f>17630+157</f>
        <v>17787</v>
      </c>
      <c r="AC14" s="366"/>
      <c r="AD14" s="366"/>
    </row>
    <row r="15" spans="1:30" ht="14.25" customHeight="1">
      <c r="A15" s="385"/>
      <c r="B15" s="385"/>
      <c r="C15" s="385"/>
      <c r="D15" s="257" t="s">
        <v>91</v>
      </c>
      <c r="E15" s="257"/>
      <c r="F15" s="257"/>
      <c r="G15" s="257"/>
      <c r="H15" s="257"/>
      <c r="I15" s="257"/>
      <c r="J15" s="348" t="s">
        <v>92</v>
      </c>
      <c r="K15" s="348"/>
      <c r="L15" s="348"/>
      <c r="M15" s="348"/>
      <c r="N15" s="348"/>
      <c r="O15" s="348"/>
      <c r="P15" s="328">
        <v>2992</v>
      </c>
      <c r="Q15" s="328"/>
      <c r="R15" s="328"/>
      <c r="S15" s="346">
        <v>3119</v>
      </c>
      <c r="T15" s="346"/>
      <c r="U15" s="346"/>
      <c r="V15" s="333">
        <v>3033</v>
      </c>
      <c r="W15" s="333"/>
      <c r="X15" s="333"/>
      <c r="Y15" s="356">
        <v>3010</v>
      </c>
      <c r="Z15" s="356"/>
      <c r="AA15" s="356"/>
      <c r="AB15" s="341">
        <v>3201</v>
      </c>
      <c r="AC15" s="341"/>
      <c r="AD15" s="341"/>
    </row>
    <row r="16" spans="1:30" ht="14.25" customHeight="1">
      <c r="A16" s="385"/>
      <c r="B16" s="385"/>
      <c r="C16" s="385"/>
      <c r="D16" s="257"/>
      <c r="E16" s="257"/>
      <c r="F16" s="257"/>
      <c r="G16" s="257"/>
      <c r="H16" s="257"/>
      <c r="I16" s="257"/>
      <c r="J16" s="348" t="s">
        <v>90</v>
      </c>
      <c r="K16" s="348"/>
      <c r="L16" s="348"/>
      <c r="M16" s="348"/>
      <c r="N16" s="348"/>
      <c r="O16" s="348"/>
      <c r="P16" s="328">
        <v>2786</v>
      </c>
      <c r="Q16" s="328"/>
      <c r="R16" s="328"/>
      <c r="S16" s="346">
        <v>2886</v>
      </c>
      <c r="T16" s="346"/>
      <c r="U16" s="346"/>
      <c r="V16" s="333">
        <v>2816</v>
      </c>
      <c r="W16" s="333"/>
      <c r="X16" s="333"/>
      <c r="Y16" s="356">
        <v>2818</v>
      </c>
      <c r="Z16" s="356"/>
      <c r="AA16" s="356"/>
      <c r="AB16" s="341">
        <v>2912</v>
      </c>
      <c r="AC16" s="341"/>
      <c r="AD16" s="341"/>
    </row>
    <row r="17" spans="1:30" ht="14.25" customHeight="1">
      <c r="A17" s="385"/>
      <c r="B17" s="385"/>
      <c r="C17" s="385"/>
      <c r="D17" s="257"/>
      <c r="E17" s="257"/>
      <c r="F17" s="257"/>
      <c r="G17" s="257"/>
      <c r="H17" s="257"/>
      <c r="I17" s="257"/>
      <c r="J17" s="348" t="s">
        <v>93</v>
      </c>
      <c r="K17" s="348"/>
      <c r="L17" s="348"/>
      <c r="M17" s="348"/>
      <c r="N17" s="348"/>
      <c r="O17" s="348"/>
      <c r="P17" s="329">
        <v>93.114999999999995</v>
      </c>
      <c r="Q17" s="329"/>
      <c r="R17" s="329"/>
      <c r="S17" s="329">
        <v>92.53</v>
      </c>
      <c r="T17" s="329"/>
      <c r="U17" s="329"/>
      <c r="V17" s="355">
        <v>92.844999999999999</v>
      </c>
      <c r="W17" s="355"/>
      <c r="X17" s="355"/>
      <c r="Y17" s="356">
        <v>93.6</v>
      </c>
      <c r="Z17" s="356"/>
      <c r="AA17" s="356"/>
      <c r="AB17" s="360">
        <v>91</v>
      </c>
      <c r="AC17" s="360"/>
      <c r="AD17" s="360"/>
    </row>
    <row r="18" spans="1:30" ht="14.25" customHeight="1">
      <c r="A18" s="385"/>
      <c r="B18" s="385"/>
      <c r="C18" s="385"/>
      <c r="D18" s="257" t="s">
        <v>94</v>
      </c>
      <c r="E18" s="257"/>
      <c r="F18" s="257"/>
      <c r="G18" s="257"/>
      <c r="H18" s="257"/>
      <c r="I18" s="257"/>
      <c r="J18" s="348" t="s">
        <v>92</v>
      </c>
      <c r="K18" s="348"/>
      <c r="L18" s="348"/>
      <c r="M18" s="348"/>
      <c r="N18" s="348"/>
      <c r="O18" s="348"/>
      <c r="P18" s="328">
        <v>1504</v>
      </c>
      <c r="Q18" s="328"/>
      <c r="R18" s="328"/>
      <c r="S18" s="346">
        <v>1442</v>
      </c>
      <c r="T18" s="346"/>
      <c r="U18" s="346"/>
      <c r="V18" s="333">
        <v>1471</v>
      </c>
      <c r="W18" s="333"/>
      <c r="X18" s="333"/>
      <c r="Y18" s="333">
        <v>1484</v>
      </c>
      <c r="Z18" s="333"/>
      <c r="AA18" s="333"/>
      <c r="AB18" s="341">
        <v>1468</v>
      </c>
      <c r="AC18" s="341"/>
      <c r="AD18" s="341"/>
    </row>
    <row r="19" spans="1:30" ht="14.25" customHeight="1">
      <c r="A19" s="385"/>
      <c r="B19" s="385"/>
      <c r="C19" s="385"/>
      <c r="D19" s="257"/>
      <c r="E19" s="257"/>
      <c r="F19" s="257"/>
      <c r="G19" s="257"/>
      <c r="H19" s="257"/>
      <c r="I19" s="257"/>
      <c r="J19" s="348" t="s">
        <v>90</v>
      </c>
      <c r="K19" s="348"/>
      <c r="L19" s="348"/>
      <c r="M19" s="348"/>
      <c r="N19" s="348"/>
      <c r="O19" s="348"/>
      <c r="P19" s="328">
        <v>1375</v>
      </c>
      <c r="Q19" s="328"/>
      <c r="R19" s="328"/>
      <c r="S19" s="346">
        <v>1304</v>
      </c>
      <c r="T19" s="346"/>
      <c r="U19" s="346"/>
      <c r="V19" s="333">
        <v>1347</v>
      </c>
      <c r="W19" s="333"/>
      <c r="X19" s="333"/>
      <c r="Y19" s="333">
        <v>1370</v>
      </c>
      <c r="Z19" s="333"/>
      <c r="AA19" s="333"/>
      <c r="AB19" s="341">
        <v>1332</v>
      </c>
      <c r="AC19" s="341"/>
      <c r="AD19" s="341"/>
    </row>
    <row r="20" spans="1:30" ht="14.25" customHeight="1">
      <c r="A20" s="385"/>
      <c r="B20" s="385"/>
      <c r="C20" s="385"/>
      <c r="D20" s="257"/>
      <c r="E20" s="257"/>
      <c r="F20" s="257"/>
      <c r="G20" s="257"/>
      <c r="H20" s="257"/>
      <c r="I20" s="257"/>
      <c r="J20" s="348" t="s">
        <v>93</v>
      </c>
      <c r="K20" s="348"/>
      <c r="L20" s="348"/>
      <c r="M20" s="348"/>
      <c r="N20" s="348"/>
      <c r="O20" s="348"/>
      <c r="P20" s="329">
        <v>91.423000000000002</v>
      </c>
      <c r="Q20" s="329"/>
      <c r="R20" s="329"/>
      <c r="S20" s="329">
        <v>90.43</v>
      </c>
      <c r="T20" s="329"/>
      <c r="U20" s="329"/>
      <c r="V20" s="355">
        <v>91.57</v>
      </c>
      <c r="W20" s="355"/>
      <c r="X20" s="355"/>
      <c r="Y20" s="355">
        <v>92.317999999999998</v>
      </c>
      <c r="Z20" s="355"/>
      <c r="AA20" s="355"/>
      <c r="AB20" s="360">
        <v>90.7</v>
      </c>
      <c r="AC20" s="360"/>
      <c r="AD20" s="360"/>
    </row>
    <row r="21" spans="1:30" ht="14.25" customHeight="1">
      <c r="A21" s="385"/>
      <c r="B21" s="385"/>
      <c r="C21" s="385"/>
      <c r="D21" s="257" t="s">
        <v>95</v>
      </c>
      <c r="E21" s="257"/>
      <c r="F21" s="257"/>
      <c r="G21" s="257"/>
      <c r="H21" s="257"/>
      <c r="I21" s="257"/>
      <c r="J21" s="348" t="s">
        <v>92</v>
      </c>
      <c r="K21" s="348"/>
      <c r="L21" s="348"/>
      <c r="M21" s="348"/>
      <c r="N21" s="348"/>
      <c r="O21" s="348"/>
      <c r="P21" s="328">
        <v>1543</v>
      </c>
      <c r="Q21" s="328"/>
      <c r="R21" s="328"/>
      <c r="S21" s="346">
        <v>1511</v>
      </c>
      <c r="T21" s="346"/>
      <c r="U21" s="346"/>
      <c r="V21" s="333">
        <v>1448</v>
      </c>
      <c r="W21" s="333"/>
      <c r="X21" s="333"/>
      <c r="Y21" s="333">
        <v>1438</v>
      </c>
      <c r="Z21" s="333"/>
      <c r="AA21" s="333"/>
      <c r="AB21" s="341">
        <v>1449</v>
      </c>
      <c r="AC21" s="341"/>
      <c r="AD21" s="341"/>
    </row>
    <row r="22" spans="1:30" ht="14.25" customHeight="1">
      <c r="A22" s="385"/>
      <c r="B22" s="385"/>
      <c r="C22" s="385"/>
      <c r="D22" s="257"/>
      <c r="E22" s="257"/>
      <c r="F22" s="257"/>
      <c r="G22" s="257"/>
      <c r="H22" s="257"/>
      <c r="I22" s="257"/>
      <c r="J22" s="348" t="s">
        <v>90</v>
      </c>
      <c r="K22" s="348"/>
      <c r="L22" s="348"/>
      <c r="M22" s="348"/>
      <c r="N22" s="348"/>
      <c r="O22" s="348"/>
      <c r="P22" s="328">
        <v>1317</v>
      </c>
      <c r="Q22" s="328"/>
      <c r="R22" s="328"/>
      <c r="S22" s="346">
        <v>1266</v>
      </c>
      <c r="T22" s="346"/>
      <c r="U22" s="346"/>
      <c r="V22" s="333">
        <v>1266</v>
      </c>
      <c r="W22" s="333"/>
      <c r="X22" s="333"/>
      <c r="Y22" s="333">
        <v>1268</v>
      </c>
      <c r="Z22" s="333"/>
      <c r="AA22" s="333"/>
      <c r="AB22" s="341">
        <v>1290</v>
      </c>
      <c r="AC22" s="341"/>
      <c r="AD22" s="341"/>
    </row>
    <row r="23" spans="1:30" ht="14.25" customHeight="1">
      <c r="A23" s="385"/>
      <c r="B23" s="385"/>
      <c r="C23" s="385"/>
      <c r="D23" s="257"/>
      <c r="E23" s="257"/>
      <c r="F23" s="257"/>
      <c r="G23" s="257"/>
      <c r="H23" s="257"/>
      <c r="I23" s="257"/>
      <c r="J23" s="348" t="s">
        <v>93</v>
      </c>
      <c r="K23" s="348"/>
      <c r="L23" s="348"/>
      <c r="M23" s="348"/>
      <c r="N23" s="348"/>
      <c r="O23" s="348"/>
      <c r="P23" s="329">
        <v>85.352999999999994</v>
      </c>
      <c r="Q23" s="329"/>
      <c r="R23" s="329"/>
      <c r="S23" s="329">
        <v>83.786000000000001</v>
      </c>
      <c r="T23" s="329"/>
      <c r="U23" s="329"/>
      <c r="V23" s="355">
        <v>87.430999999999997</v>
      </c>
      <c r="W23" s="355"/>
      <c r="X23" s="355"/>
      <c r="Y23" s="355">
        <v>88.177999999999997</v>
      </c>
      <c r="Z23" s="355"/>
      <c r="AA23" s="355"/>
      <c r="AB23" s="360">
        <v>89</v>
      </c>
      <c r="AC23" s="360"/>
      <c r="AD23" s="360"/>
    </row>
    <row r="24" spans="1:30" ht="14.25" customHeight="1">
      <c r="A24" s="385"/>
      <c r="B24" s="385"/>
      <c r="C24" s="385"/>
      <c r="D24" s="260" t="s">
        <v>96</v>
      </c>
      <c r="E24" s="260"/>
      <c r="F24" s="260"/>
      <c r="G24" s="260"/>
      <c r="H24" s="260"/>
      <c r="I24" s="260"/>
      <c r="J24" s="348" t="s">
        <v>241</v>
      </c>
      <c r="K24" s="348"/>
      <c r="L24" s="348"/>
      <c r="M24" s="348"/>
      <c r="N24" s="348"/>
      <c r="O24" s="348"/>
      <c r="P24" s="328">
        <v>147</v>
      </c>
      <c r="Q24" s="328"/>
      <c r="R24" s="328"/>
      <c r="S24" s="346">
        <v>157</v>
      </c>
      <c r="T24" s="346"/>
      <c r="U24" s="346"/>
      <c r="V24" s="333">
        <v>149</v>
      </c>
      <c r="W24" s="333"/>
      <c r="X24" s="333"/>
      <c r="Y24" s="333">
        <v>108</v>
      </c>
      <c r="Z24" s="333"/>
      <c r="AA24" s="333"/>
      <c r="AB24" s="341">
        <v>143</v>
      </c>
      <c r="AC24" s="341"/>
      <c r="AD24" s="341"/>
    </row>
    <row r="25" spans="1:30" ht="14.25" customHeight="1">
      <c r="A25" s="385"/>
      <c r="B25" s="385"/>
      <c r="C25" s="385"/>
      <c r="D25" s="260"/>
      <c r="E25" s="260"/>
      <c r="F25" s="260"/>
      <c r="G25" s="260"/>
      <c r="H25" s="260"/>
      <c r="I25" s="260"/>
      <c r="J25" s="348" t="s">
        <v>242</v>
      </c>
      <c r="K25" s="348"/>
      <c r="L25" s="348"/>
      <c r="M25" s="348"/>
      <c r="N25" s="348"/>
      <c r="O25" s="348"/>
      <c r="P25" s="328">
        <v>112</v>
      </c>
      <c r="Q25" s="328"/>
      <c r="R25" s="328"/>
      <c r="S25" s="346">
        <v>134</v>
      </c>
      <c r="T25" s="346"/>
      <c r="U25" s="346"/>
      <c r="V25" s="333">
        <v>118</v>
      </c>
      <c r="W25" s="333"/>
      <c r="X25" s="333"/>
      <c r="Y25" s="333">
        <v>92</v>
      </c>
      <c r="Z25" s="333"/>
      <c r="AA25" s="333"/>
      <c r="AB25" s="341">
        <v>122</v>
      </c>
      <c r="AC25" s="341"/>
      <c r="AD25" s="341"/>
    </row>
    <row r="26" spans="1:30" ht="14.25" customHeight="1">
      <c r="A26" s="385"/>
      <c r="B26" s="385"/>
      <c r="C26" s="385"/>
      <c r="D26" s="260"/>
      <c r="E26" s="260"/>
      <c r="F26" s="260"/>
      <c r="G26" s="260"/>
      <c r="H26" s="260"/>
      <c r="I26" s="260"/>
      <c r="J26" s="348" t="s">
        <v>93</v>
      </c>
      <c r="K26" s="348"/>
      <c r="L26" s="348"/>
      <c r="M26" s="348"/>
      <c r="N26" s="348"/>
      <c r="O26" s="348"/>
      <c r="P26" s="329">
        <v>76.19</v>
      </c>
      <c r="Q26" s="329"/>
      <c r="R26" s="329"/>
      <c r="S26" s="329">
        <v>85.35</v>
      </c>
      <c r="T26" s="329"/>
      <c r="U26" s="329"/>
      <c r="V26" s="355">
        <v>79.194999999999993</v>
      </c>
      <c r="W26" s="355"/>
      <c r="X26" s="355"/>
      <c r="Y26" s="355">
        <v>85.185000000000002</v>
      </c>
      <c r="Z26" s="355"/>
      <c r="AA26" s="355"/>
      <c r="AB26" s="360">
        <v>85.3</v>
      </c>
      <c r="AC26" s="360"/>
      <c r="AD26" s="360"/>
    </row>
    <row r="27" spans="1:30" ht="14.25" customHeight="1">
      <c r="A27" s="385"/>
      <c r="B27" s="385"/>
      <c r="C27" s="385"/>
      <c r="D27" s="257" t="s">
        <v>97</v>
      </c>
      <c r="E27" s="257"/>
      <c r="F27" s="257"/>
      <c r="G27" s="257"/>
      <c r="H27" s="257"/>
      <c r="I27" s="257"/>
      <c r="J27" s="348" t="s">
        <v>241</v>
      </c>
      <c r="K27" s="348"/>
      <c r="L27" s="348"/>
      <c r="M27" s="348"/>
      <c r="N27" s="348"/>
      <c r="O27" s="348"/>
      <c r="P27" s="328">
        <v>58</v>
      </c>
      <c r="Q27" s="328"/>
      <c r="R27" s="328"/>
      <c r="S27" s="346">
        <v>30</v>
      </c>
      <c r="T27" s="346"/>
      <c r="U27" s="346"/>
      <c r="V27" s="333">
        <v>44</v>
      </c>
      <c r="W27" s="333"/>
      <c r="X27" s="333"/>
      <c r="Y27" s="333">
        <v>39</v>
      </c>
      <c r="Z27" s="333"/>
      <c r="AA27" s="333"/>
      <c r="AB27" s="341">
        <v>50</v>
      </c>
      <c r="AC27" s="341"/>
      <c r="AD27" s="341"/>
    </row>
    <row r="28" spans="1:30" ht="14.25" customHeight="1">
      <c r="A28" s="385"/>
      <c r="B28" s="385"/>
      <c r="C28" s="385"/>
      <c r="D28" s="257"/>
      <c r="E28" s="257"/>
      <c r="F28" s="257"/>
      <c r="G28" s="257"/>
      <c r="H28" s="257"/>
      <c r="I28" s="257"/>
      <c r="J28" s="348" t="s">
        <v>242</v>
      </c>
      <c r="K28" s="348"/>
      <c r="L28" s="348"/>
      <c r="M28" s="348"/>
      <c r="N28" s="348"/>
      <c r="O28" s="348"/>
      <c r="P28" s="328">
        <v>44</v>
      </c>
      <c r="Q28" s="328"/>
      <c r="R28" s="328"/>
      <c r="S28" s="346">
        <v>21</v>
      </c>
      <c r="T28" s="346"/>
      <c r="U28" s="346"/>
      <c r="V28" s="333">
        <v>34</v>
      </c>
      <c r="W28" s="333"/>
      <c r="X28" s="333"/>
      <c r="Y28" s="333">
        <v>35</v>
      </c>
      <c r="Z28" s="333"/>
      <c r="AA28" s="333"/>
      <c r="AB28" s="341">
        <v>38</v>
      </c>
      <c r="AC28" s="341"/>
      <c r="AD28" s="341"/>
    </row>
    <row r="29" spans="1:30" ht="14.25" customHeight="1">
      <c r="A29" s="385"/>
      <c r="B29" s="385"/>
      <c r="C29" s="385"/>
      <c r="D29" s="257"/>
      <c r="E29" s="257"/>
      <c r="F29" s="257"/>
      <c r="G29" s="257"/>
      <c r="H29" s="257"/>
      <c r="I29" s="257"/>
      <c r="J29" s="348" t="s">
        <v>93</v>
      </c>
      <c r="K29" s="348"/>
      <c r="L29" s="348"/>
      <c r="M29" s="348"/>
      <c r="N29" s="348"/>
      <c r="O29" s="348"/>
      <c r="P29" s="329">
        <v>75.861999999999995</v>
      </c>
      <c r="Q29" s="329"/>
      <c r="R29" s="329"/>
      <c r="S29" s="329">
        <v>70</v>
      </c>
      <c r="T29" s="329"/>
      <c r="U29" s="329"/>
      <c r="V29" s="355">
        <v>77.272999999999996</v>
      </c>
      <c r="W29" s="355"/>
      <c r="X29" s="355"/>
      <c r="Y29" s="355">
        <v>89.744</v>
      </c>
      <c r="Z29" s="355"/>
      <c r="AA29" s="355"/>
      <c r="AB29" s="360">
        <v>76</v>
      </c>
      <c r="AC29" s="360"/>
      <c r="AD29" s="360"/>
    </row>
    <row r="30" spans="1:30" ht="14.25" customHeight="1">
      <c r="A30" s="385"/>
      <c r="B30" s="385"/>
      <c r="C30" s="385"/>
      <c r="D30" s="257" t="s">
        <v>98</v>
      </c>
      <c r="E30" s="257"/>
      <c r="F30" s="257"/>
      <c r="G30" s="257"/>
      <c r="H30" s="257"/>
      <c r="I30" s="257"/>
      <c r="J30" s="348" t="s">
        <v>241</v>
      </c>
      <c r="K30" s="348"/>
      <c r="L30" s="348"/>
      <c r="M30" s="348"/>
      <c r="N30" s="348"/>
      <c r="O30" s="348"/>
      <c r="P30" s="328">
        <v>163</v>
      </c>
      <c r="Q30" s="328"/>
      <c r="R30" s="328"/>
      <c r="S30" s="346">
        <v>129</v>
      </c>
      <c r="T30" s="346"/>
      <c r="U30" s="346"/>
      <c r="V30" s="333">
        <v>218</v>
      </c>
      <c r="W30" s="333"/>
      <c r="X30" s="333"/>
      <c r="Y30" s="333">
        <v>213</v>
      </c>
      <c r="Z30" s="333"/>
      <c r="AA30" s="333"/>
      <c r="AB30" s="341">
        <v>193</v>
      </c>
      <c r="AC30" s="341"/>
      <c r="AD30" s="341"/>
    </row>
    <row r="31" spans="1:30" ht="14.25" customHeight="1">
      <c r="A31" s="385"/>
      <c r="B31" s="385"/>
      <c r="C31" s="385"/>
      <c r="D31" s="257"/>
      <c r="E31" s="257"/>
      <c r="F31" s="257"/>
      <c r="G31" s="257"/>
      <c r="H31" s="257"/>
      <c r="I31" s="257"/>
      <c r="J31" s="348" t="s">
        <v>242</v>
      </c>
      <c r="K31" s="348"/>
      <c r="L31" s="348"/>
      <c r="M31" s="348"/>
      <c r="N31" s="348"/>
      <c r="O31" s="348"/>
      <c r="P31" s="328">
        <v>118</v>
      </c>
      <c r="Q31" s="328"/>
      <c r="R31" s="328"/>
      <c r="S31" s="346">
        <v>99</v>
      </c>
      <c r="T31" s="346"/>
      <c r="U31" s="346"/>
      <c r="V31" s="333">
        <v>143</v>
      </c>
      <c r="W31" s="333"/>
      <c r="X31" s="333"/>
      <c r="Y31" s="333">
        <v>163</v>
      </c>
      <c r="Z31" s="333"/>
      <c r="AA31" s="333"/>
      <c r="AB31" s="341">
        <v>149</v>
      </c>
      <c r="AC31" s="341"/>
      <c r="AD31" s="341"/>
    </row>
    <row r="32" spans="1:30" ht="14.25" customHeight="1">
      <c r="A32" s="385"/>
      <c r="B32" s="385"/>
      <c r="C32" s="385"/>
      <c r="D32" s="257"/>
      <c r="E32" s="257"/>
      <c r="F32" s="257"/>
      <c r="G32" s="257"/>
      <c r="H32" s="257"/>
      <c r="I32" s="257"/>
      <c r="J32" s="348" t="s">
        <v>93</v>
      </c>
      <c r="K32" s="348"/>
      <c r="L32" s="348"/>
      <c r="M32" s="348"/>
      <c r="N32" s="348"/>
      <c r="O32" s="348"/>
      <c r="P32" s="329">
        <v>72.400000000000006</v>
      </c>
      <c r="Q32" s="329"/>
      <c r="R32" s="329"/>
      <c r="S32" s="329">
        <v>76.744</v>
      </c>
      <c r="T32" s="329"/>
      <c r="U32" s="329"/>
      <c r="V32" s="355">
        <v>65.596000000000004</v>
      </c>
      <c r="W32" s="355"/>
      <c r="X32" s="355"/>
      <c r="Y32" s="355">
        <v>76.52600000000001</v>
      </c>
      <c r="Z32" s="355"/>
      <c r="AA32" s="355"/>
      <c r="AB32" s="360">
        <v>77.2</v>
      </c>
      <c r="AC32" s="360"/>
      <c r="AD32" s="360"/>
    </row>
    <row r="33" spans="1:30" ht="14.25" customHeight="1">
      <c r="A33" s="260" t="s">
        <v>243</v>
      </c>
      <c r="B33" s="260"/>
      <c r="C33" s="260"/>
      <c r="D33" s="260"/>
      <c r="E33" s="260"/>
      <c r="F33" s="260"/>
      <c r="G33" s="260"/>
      <c r="H33" s="260"/>
      <c r="I33" s="260"/>
      <c r="J33" s="348" t="s">
        <v>99</v>
      </c>
      <c r="K33" s="348"/>
      <c r="L33" s="348"/>
      <c r="M33" s="348"/>
      <c r="N33" s="348"/>
      <c r="O33" s="348"/>
      <c r="P33" s="328">
        <v>24</v>
      </c>
      <c r="Q33" s="328"/>
      <c r="R33" s="328"/>
      <c r="S33" s="346">
        <v>32</v>
      </c>
      <c r="T33" s="346"/>
      <c r="U33" s="346"/>
      <c r="V33" s="333">
        <v>37</v>
      </c>
      <c r="W33" s="333"/>
      <c r="X33" s="333"/>
      <c r="Y33" s="333">
        <v>22</v>
      </c>
      <c r="Z33" s="333"/>
      <c r="AA33" s="333"/>
      <c r="AB33" s="341">
        <v>35</v>
      </c>
      <c r="AC33" s="341"/>
      <c r="AD33" s="341"/>
    </row>
    <row r="34" spans="1:30" ht="14.25" customHeight="1">
      <c r="A34" s="260"/>
      <c r="B34" s="260"/>
      <c r="C34" s="260"/>
      <c r="D34" s="260"/>
      <c r="E34" s="260"/>
      <c r="F34" s="260"/>
      <c r="G34" s="260"/>
      <c r="H34" s="260"/>
      <c r="I34" s="260"/>
      <c r="J34" s="348" t="s">
        <v>100</v>
      </c>
      <c r="K34" s="348"/>
      <c r="L34" s="348"/>
      <c r="M34" s="348"/>
      <c r="N34" s="348"/>
      <c r="O34" s="348"/>
      <c r="P34" s="328">
        <v>573</v>
      </c>
      <c r="Q34" s="328"/>
      <c r="R34" s="328"/>
      <c r="S34" s="346">
        <v>923</v>
      </c>
      <c r="T34" s="346"/>
      <c r="U34" s="346"/>
      <c r="V34" s="333">
        <v>1321</v>
      </c>
      <c r="W34" s="333"/>
      <c r="X34" s="333"/>
      <c r="Y34" s="333">
        <v>810</v>
      </c>
      <c r="Z34" s="333"/>
      <c r="AA34" s="333"/>
      <c r="AB34" s="341">
        <v>860</v>
      </c>
      <c r="AC34" s="341"/>
      <c r="AD34" s="341"/>
    </row>
    <row r="35" spans="1:30" ht="14.25" customHeight="1">
      <c r="A35" s="375" t="s">
        <v>244</v>
      </c>
      <c r="B35" s="375"/>
      <c r="C35" s="375"/>
      <c r="D35" s="260" t="s">
        <v>245</v>
      </c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331">
        <v>6689</v>
      </c>
      <c r="Q35" s="331"/>
      <c r="R35" s="331"/>
      <c r="S35" s="331">
        <v>4415</v>
      </c>
      <c r="T35" s="331"/>
      <c r="U35" s="331"/>
      <c r="V35" s="346">
        <v>4853</v>
      </c>
      <c r="W35" s="346"/>
      <c r="X35" s="346"/>
      <c r="Y35" s="333">
        <v>5877</v>
      </c>
      <c r="Z35" s="333"/>
      <c r="AA35" s="333"/>
      <c r="AB35" s="341">
        <v>5210</v>
      </c>
      <c r="AC35" s="341"/>
      <c r="AD35" s="341"/>
    </row>
    <row r="36" spans="1:30" ht="14.25" customHeight="1">
      <c r="A36" s="375"/>
      <c r="B36" s="375"/>
      <c r="C36" s="375"/>
      <c r="D36" s="260" t="s">
        <v>246</v>
      </c>
      <c r="E36" s="260"/>
      <c r="F36" s="260"/>
      <c r="G36" s="260"/>
      <c r="H36" s="260"/>
      <c r="I36" s="260"/>
      <c r="J36" s="348" t="s">
        <v>87</v>
      </c>
      <c r="K36" s="348"/>
      <c r="L36" s="348"/>
      <c r="M36" s="348"/>
      <c r="N36" s="348"/>
      <c r="O36" s="348"/>
      <c r="P36" s="328">
        <v>518</v>
      </c>
      <c r="Q36" s="328"/>
      <c r="R36" s="328"/>
      <c r="S36" s="346">
        <v>653</v>
      </c>
      <c r="T36" s="346"/>
      <c r="U36" s="346"/>
      <c r="V36" s="333">
        <v>669</v>
      </c>
      <c r="W36" s="333"/>
      <c r="X36" s="333"/>
      <c r="Y36" s="333">
        <v>663</v>
      </c>
      <c r="Z36" s="333"/>
      <c r="AA36" s="333"/>
      <c r="AB36" s="341">
        <v>679</v>
      </c>
      <c r="AC36" s="341"/>
      <c r="AD36" s="341"/>
    </row>
    <row r="37" spans="1:30" ht="14.25" customHeight="1">
      <c r="A37" s="375"/>
      <c r="B37" s="375"/>
      <c r="C37" s="375"/>
      <c r="D37" s="260"/>
      <c r="E37" s="260"/>
      <c r="F37" s="260"/>
      <c r="G37" s="260"/>
      <c r="H37" s="260"/>
      <c r="I37" s="260"/>
      <c r="J37" s="348" t="s">
        <v>88</v>
      </c>
      <c r="K37" s="348"/>
      <c r="L37" s="348"/>
      <c r="M37" s="348"/>
      <c r="N37" s="348"/>
      <c r="O37" s="348"/>
      <c r="P37" s="328">
        <v>643</v>
      </c>
      <c r="Q37" s="328"/>
      <c r="R37" s="328"/>
      <c r="S37" s="346">
        <v>714</v>
      </c>
      <c r="T37" s="346"/>
      <c r="U37" s="346"/>
      <c r="V37" s="333">
        <v>730</v>
      </c>
      <c r="W37" s="333"/>
      <c r="X37" s="333"/>
      <c r="Y37" s="333">
        <v>644</v>
      </c>
      <c r="Z37" s="333"/>
      <c r="AA37" s="333"/>
      <c r="AB37" s="341">
        <v>732</v>
      </c>
      <c r="AC37" s="341"/>
      <c r="AD37" s="341"/>
    </row>
    <row r="38" spans="1:30" ht="14.25" customHeight="1">
      <c r="A38" s="375"/>
      <c r="B38" s="375"/>
      <c r="C38" s="375"/>
      <c r="D38" s="260"/>
      <c r="E38" s="260"/>
      <c r="F38" s="260"/>
      <c r="G38" s="260"/>
      <c r="H38" s="260"/>
      <c r="I38" s="260"/>
      <c r="J38" s="348" t="s">
        <v>101</v>
      </c>
      <c r="K38" s="348"/>
      <c r="L38" s="348"/>
      <c r="M38" s="348"/>
      <c r="N38" s="348"/>
      <c r="O38" s="348"/>
      <c r="P38" s="328">
        <v>69</v>
      </c>
      <c r="Q38" s="328"/>
      <c r="R38" s="328"/>
      <c r="S38" s="346">
        <v>75</v>
      </c>
      <c r="T38" s="346"/>
      <c r="U38" s="346"/>
      <c r="V38" s="333">
        <v>96</v>
      </c>
      <c r="W38" s="333"/>
      <c r="X38" s="333"/>
      <c r="Y38" s="333">
        <v>82</v>
      </c>
      <c r="Z38" s="333"/>
      <c r="AA38" s="333"/>
      <c r="AB38" s="341">
        <v>65</v>
      </c>
      <c r="AC38" s="341"/>
      <c r="AD38" s="341"/>
    </row>
    <row r="39" spans="1:30" ht="14.25" customHeight="1">
      <c r="A39" s="375"/>
      <c r="B39" s="375"/>
      <c r="C39" s="375"/>
      <c r="D39" s="260" t="s">
        <v>247</v>
      </c>
      <c r="E39" s="260"/>
      <c r="F39" s="260"/>
      <c r="G39" s="260"/>
      <c r="H39" s="260"/>
      <c r="I39" s="260"/>
      <c r="J39" s="348" t="s">
        <v>87</v>
      </c>
      <c r="K39" s="348"/>
      <c r="L39" s="348"/>
      <c r="M39" s="348"/>
      <c r="N39" s="348"/>
      <c r="O39" s="348"/>
      <c r="P39" s="328">
        <v>1630</v>
      </c>
      <c r="Q39" s="328"/>
      <c r="R39" s="328"/>
      <c r="S39" s="346">
        <v>1684</v>
      </c>
      <c r="T39" s="346"/>
      <c r="U39" s="346"/>
      <c r="V39" s="333">
        <v>1683</v>
      </c>
      <c r="W39" s="333"/>
      <c r="X39" s="333"/>
      <c r="Y39" s="333">
        <v>1763</v>
      </c>
      <c r="Z39" s="333"/>
      <c r="AA39" s="333"/>
      <c r="AB39" s="341">
        <v>1556</v>
      </c>
      <c r="AC39" s="341"/>
      <c r="AD39" s="341"/>
    </row>
    <row r="40" spans="1:30" ht="14.25" customHeight="1">
      <c r="A40" s="375"/>
      <c r="B40" s="375"/>
      <c r="C40" s="375"/>
      <c r="D40" s="260"/>
      <c r="E40" s="260"/>
      <c r="F40" s="260"/>
      <c r="G40" s="260"/>
      <c r="H40" s="260"/>
      <c r="I40" s="260"/>
      <c r="J40" s="348" t="s">
        <v>88</v>
      </c>
      <c r="K40" s="348"/>
      <c r="L40" s="348"/>
      <c r="M40" s="348"/>
      <c r="N40" s="348"/>
      <c r="O40" s="348"/>
      <c r="P40" s="328">
        <v>384</v>
      </c>
      <c r="Q40" s="328"/>
      <c r="R40" s="328"/>
      <c r="S40" s="346">
        <v>213</v>
      </c>
      <c r="T40" s="346"/>
      <c r="U40" s="346"/>
      <c r="V40" s="333">
        <v>248</v>
      </c>
      <c r="W40" s="333"/>
      <c r="X40" s="333"/>
      <c r="Y40" s="333">
        <v>333</v>
      </c>
      <c r="Z40" s="333"/>
      <c r="AA40" s="333"/>
      <c r="AB40" s="341">
        <v>374</v>
      </c>
      <c r="AC40" s="341"/>
      <c r="AD40" s="341"/>
    </row>
    <row r="41" spans="1:30" ht="14.25" customHeight="1">
      <c r="A41" s="375"/>
      <c r="B41" s="375"/>
      <c r="C41" s="375"/>
      <c r="D41" s="260"/>
      <c r="E41" s="260"/>
      <c r="F41" s="260"/>
      <c r="G41" s="260"/>
      <c r="H41" s="260"/>
      <c r="I41" s="260"/>
      <c r="J41" s="348" t="s">
        <v>101</v>
      </c>
      <c r="K41" s="348"/>
      <c r="L41" s="348"/>
      <c r="M41" s="348"/>
      <c r="N41" s="348"/>
      <c r="O41" s="348"/>
      <c r="P41" s="328">
        <v>21</v>
      </c>
      <c r="Q41" s="328"/>
      <c r="R41" s="328"/>
      <c r="S41" s="346">
        <v>13</v>
      </c>
      <c r="T41" s="346"/>
      <c r="U41" s="346"/>
      <c r="V41" s="333">
        <v>21</v>
      </c>
      <c r="W41" s="333"/>
      <c r="X41" s="333"/>
      <c r="Y41" s="333">
        <v>30</v>
      </c>
      <c r="Z41" s="333"/>
      <c r="AA41" s="333"/>
      <c r="AB41" s="341">
        <v>33</v>
      </c>
      <c r="AC41" s="341"/>
      <c r="AD41" s="341"/>
    </row>
    <row r="42" spans="1:30" ht="14.25" customHeight="1">
      <c r="A42" s="375"/>
      <c r="B42" s="375"/>
      <c r="C42" s="375"/>
      <c r="D42" s="260" t="s">
        <v>248</v>
      </c>
      <c r="E42" s="260"/>
      <c r="F42" s="260"/>
      <c r="G42" s="260"/>
      <c r="H42" s="260"/>
      <c r="I42" s="260"/>
      <c r="J42" s="348" t="s">
        <v>102</v>
      </c>
      <c r="K42" s="348"/>
      <c r="L42" s="348"/>
      <c r="M42" s="348"/>
      <c r="N42" s="348"/>
      <c r="O42" s="348"/>
      <c r="P42" s="328">
        <v>3424</v>
      </c>
      <c r="Q42" s="328"/>
      <c r="R42" s="328"/>
      <c r="S42" s="346">
        <v>1063</v>
      </c>
      <c r="T42" s="346"/>
      <c r="U42" s="346"/>
      <c r="V42" s="333">
        <v>1406</v>
      </c>
      <c r="W42" s="333"/>
      <c r="X42" s="333"/>
      <c r="Y42" s="333">
        <v>2362</v>
      </c>
      <c r="Z42" s="333"/>
      <c r="AA42" s="333"/>
      <c r="AB42" s="341">
        <v>2085</v>
      </c>
      <c r="AC42" s="341"/>
      <c r="AD42" s="341"/>
    </row>
    <row r="43" spans="1:30" ht="14.25" customHeight="1">
      <c r="A43" s="352" t="s">
        <v>103</v>
      </c>
      <c r="B43" s="352"/>
      <c r="C43" s="352"/>
      <c r="D43" s="352"/>
      <c r="E43" s="352"/>
      <c r="F43" s="352"/>
      <c r="G43" s="352"/>
      <c r="H43" s="352"/>
      <c r="I43" s="352"/>
      <c r="J43" s="348" t="s">
        <v>104</v>
      </c>
      <c r="K43" s="348"/>
      <c r="L43" s="348"/>
      <c r="M43" s="348"/>
      <c r="N43" s="348"/>
      <c r="O43" s="348"/>
      <c r="P43" s="328">
        <v>31</v>
      </c>
      <c r="Q43" s="328"/>
      <c r="R43" s="328"/>
      <c r="S43" s="346">
        <v>40</v>
      </c>
      <c r="T43" s="346"/>
      <c r="U43" s="346"/>
      <c r="V43" s="333">
        <v>42</v>
      </c>
      <c r="W43" s="333"/>
      <c r="X43" s="333"/>
      <c r="Y43" s="333">
        <v>43</v>
      </c>
      <c r="Z43" s="333"/>
      <c r="AA43" s="333"/>
      <c r="AB43" s="341">
        <v>43</v>
      </c>
      <c r="AC43" s="341"/>
      <c r="AD43" s="341"/>
    </row>
    <row r="44" spans="1:30" ht="14.25" customHeight="1">
      <c r="A44" s="352"/>
      <c r="B44" s="352"/>
      <c r="C44" s="352"/>
      <c r="D44" s="352"/>
      <c r="E44" s="352"/>
      <c r="F44" s="352"/>
      <c r="G44" s="352"/>
      <c r="H44" s="352"/>
      <c r="I44" s="352"/>
      <c r="J44" s="348" t="s">
        <v>105</v>
      </c>
      <c r="K44" s="348"/>
      <c r="L44" s="348"/>
      <c r="M44" s="348"/>
      <c r="N44" s="348"/>
      <c r="O44" s="348"/>
      <c r="P44" s="349">
        <v>1575</v>
      </c>
      <c r="Q44" s="349"/>
      <c r="R44" s="349"/>
      <c r="S44" s="350">
        <v>1370</v>
      </c>
      <c r="T44" s="350"/>
      <c r="U44" s="350"/>
      <c r="V44" s="342">
        <v>953</v>
      </c>
      <c r="W44" s="342"/>
      <c r="X44" s="342"/>
      <c r="Y44" s="342">
        <v>1072</v>
      </c>
      <c r="Z44" s="342"/>
      <c r="AA44" s="342"/>
      <c r="AB44" s="343">
        <v>1306</v>
      </c>
      <c r="AC44" s="343"/>
      <c r="AD44" s="343"/>
    </row>
    <row r="45" spans="1:30" ht="14.25" customHeight="1">
      <c r="A45" s="79" t="s">
        <v>287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344" t="s">
        <v>106</v>
      </c>
      <c r="Z45" s="344"/>
      <c r="AA45" s="344"/>
      <c r="AB45" s="344"/>
      <c r="AC45" s="344"/>
      <c r="AD45" s="344"/>
    </row>
    <row r="46" spans="1:30" ht="8.25" customHeight="1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</row>
    <row r="47" spans="1:30" ht="15" customHeight="1">
      <c r="A47" s="353" t="s">
        <v>314</v>
      </c>
      <c r="B47" s="353"/>
      <c r="C47" s="353"/>
      <c r="D47" s="353"/>
      <c r="E47" s="353"/>
      <c r="F47" s="353"/>
      <c r="G47" s="353"/>
      <c r="H47" s="353"/>
      <c r="I47" s="353"/>
      <c r="J47" s="353"/>
      <c r="K47" s="353"/>
      <c r="L47" s="353"/>
      <c r="M47" s="353"/>
      <c r="N47" s="353"/>
      <c r="O47" s="353"/>
      <c r="P47" s="353"/>
      <c r="Q47" s="353"/>
      <c r="R47" s="353"/>
      <c r="S47" s="353"/>
      <c r="T47" s="353"/>
      <c r="U47" s="353"/>
      <c r="V47" s="353"/>
      <c r="W47" s="353"/>
      <c r="X47" s="353"/>
      <c r="Y47" s="353"/>
      <c r="Z47" s="353"/>
      <c r="AA47" s="353"/>
    </row>
    <row r="48" spans="1:30" ht="12.95" customHeight="1">
      <c r="A48" s="260" t="s">
        <v>107</v>
      </c>
      <c r="B48" s="260"/>
      <c r="C48" s="260"/>
      <c r="D48" s="260" t="s">
        <v>108</v>
      </c>
      <c r="E48" s="260"/>
      <c r="F48" s="260"/>
      <c r="G48" s="260" t="s">
        <v>109</v>
      </c>
      <c r="H48" s="260"/>
      <c r="I48" s="260"/>
      <c r="J48" s="260" t="s">
        <v>110</v>
      </c>
      <c r="K48" s="260"/>
      <c r="L48" s="260"/>
      <c r="M48" s="260" t="s">
        <v>111</v>
      </c>
      <c r="N48" s="260"/>
      <c r="O48" s="260"/>
      <c r="P48" s="354" t="s">
        <v>112</v>
      </c>
      <c r="Q48" s="354"/>
      <c r="R48" s="354"/>
      <c r="S48" s="260" t="s">
        <v>113</v>
      </c>
      <c r="T48" s="260"/>
      <c r="U48" s="260"/>
      <c r="V48" s="260" t="s">
        <v>114</v>
      </c>
      <c r="W48" s="260"/>
      <c r="X48" s="260"/>
      <c r="Y48" s="260" t="s">
        <v>115</v>
      </c>
      <c r="Z48" s="260"/>
      <c r="AA48" s="260"/>
      <c r="AB48" s="260" t="s">
        <v>116</v>
      </c>
      <c r="AC48" s="260"/>
      <c r="AD48" s="260"/>
    </row>
    <row r="49" spans="1:30" ht="12.95" customHeight="1">
      <c r="A49" s="260"/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0"/>
      <c r="O49" s="260"/>
      <c r="P49" s="345" t="s">
        <v>117</v>
      </c>
      <c r="Q49" s="345"/>
      <c r="R49" s="345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</row>
    <row r="50" spans="1:30" ht="14.25" customHeight="1">
      <c r="A50" s="351" t="s">
        <v>222</v>
      </c>
      <c r="B50" s="351"/>
      <c r="C50" s="351"/>
      <c r="D50" s="347">
        <v>3130</v>
      </c>
      <c r="E50" s="347"/>
      <c r="F50" s="347"/>
      <c r="G50" s="339">
        <v>6001</v>
      </c>
      <c r="H50" s="339"/>
      <c r="I50" s="339"/>
      <c r="J50" s="339">
        <v>823</v>
      </c>
      <c r="K50" s="339"/>
      <c r="L50" s="339"/>
      <c r="M50" s="339">
        <v>238</v>
      </c>
      <c r="N50" s="339"/>
      <c r="O50" s="339"/>
      <c r="P50" s="339">
        <v>10339</v>
      </c>
      <c r="Q50" s="339"/>
      <c r="R50" s="339"/>
      <c r="S50" s="339">
        <v>14</v>
      </c>
      <c r="T50" s="339"/>
      <c r="U50" s="339"/>
      <c r="V50" s="339">
        <v>4</v>
      </c>
      <c r="W50" s="339"/>
      <c r="X50" s="339"/>
      <c r="Y50" s="339">
        <v>4225</v>
      </c>
      <c r="Z50" s="339"/>
      <c r="AA50" s="339"/>
      <c r="AB50" s="340">
        <v>1496</v>
      </c>
      <c r="AC50" s="340"/>
      <c r="AD50" s="340"/>
    </row>
    <row r="51" spans="1:30" ht="14.25" customHeight="1">
      <c r="A51" s="335">
        <v>21</v>
      </c>
      <c r="B51" s="335"/>
      <c r="C51" s="335"/>
      <c r="D51" s="328">
        <v>2988</v>
      </c>
      <c r="E51" s="328"/>
      <c r="F51" s="328"/>
      <c r="G51" s="334">
        <v>6222</v>
      </c>
      <c r="H51" s="334"/>
      <c r="I51" s="334"/>
      <c r="J51" s="334">
        <v>950</v>
      </c>
      <c r="K51" s="334"/>
      <c r="L51" s="334"/>
      <c r="M51" s="334">
        <v>1042</v>
      </c>
      <c r="N51" s="334"/>
      <c r="O51" s="334"/>
      <c r="P51" s="334">
        <v>9508</v>
      </c>
      <c r="Q51" s="334"/>
      <c r="R51" s="334"/>
      <c r="S51" s="334">
        <v>6</v>
      </c>
      <c r="T51" s="334"/>
      <c r="U51" s="334"/>
      <c r="V51" s="334">
        <v>1</v>
      </c>
      <c r="W51" s="334"/>
      <c r="X51" s="334"/>
      <c r="Y51" s="334">
        <v>4705</v>
      </c>
      <c r="Z51" s="334"/>
      <c r="AA51" s="334"/>
      <c r="AB51" s="336">
        <v>1466</v>
      </c>
      <c r="AC51" s="336"/>
      <c r="AD51" s="336"/>
    </row>
    <row r="52" spans="1:30" ht="14.25" customHeight="1">
      <c r="A52" s="335">
        <v>22</v>
      </c>
      <c r="B52" s="335"/>
      <c r="C52" s="335"/>
      <c r="D52" s="338">
        <v>2891</v>
      </c>
      <c r="E52" s="338"/>
      <c r="F52" s="338"/>
      <c r="G52" s="333">
        <v>6422</v>
      </c>
      <c r="H52" s="333"/>
      <c r="I52" s="333"/>
      <c r="J52" s="333">
        <v>968</v>
      </c>
      <c r="K52" s="333"/>
      <c r="L52" s="333"/>
      <c r="M52" s="333">
        <v>4853</v>
      </c>
      <c r="N52" s="333"/>
      <c r="O52" s="333"/>
      <c r="P52" s="333">
        <v>10098</v>
      </c>
      <c r="Q52" s="333"/>
      <c r="R52" s="333"/>
      <c r="S52" s="333">
        <v>10</v>
      </c>
      <c r="T52" s="333"/>
      <c r="U52" s="333"/>
      <c r="V52" s="333">
        <v>11</v>
      </c>
      <c r="W52" s="333"/>
      <c r="X52" s="333"/>
      <c r="Y52" s="333">
        <v>4521</v>
      </c>
      <c r="Z52" s="333"/>
      <c r="AA52" s="333"/>
      <c r="AB52" s="337">
        <v>1422</v>
      </c>
      <c r="AC52" s="337"/>
      <c r="AD52" s="337"/>
    </row>
    <row r="53" spans="1:30" ht="14.25" customHeight="1">
      <c r="A53" s="335">
        <v>23</v>
      </c>
      <c r="B53" s="335"/>
      <c r="C53" s="335"/>
      <c r="D53" s="338">
        <v>2407</v>
      </c>
      <c r="E53" s="338"/>
      <c r="F53" s="338"/>
      <c r="G53" s="333">
        <v>6514</v>
      </c>
      <c r="H53" s="333"/>
      <c r="I53" s="333"/>
      <c r="J53" s="333">
        <v>1078</v>
      </c>
      <c r="K53" s="333"/>
      <c r="L53" s="333"/>
      <c r="M53" s="333">
        <v>4949</v>
      </c>
      <c r="N53" s="333"/>
      <c r="O53" s="333"/>
      <c r="P53" s="333">
        <v>10010</v>
      </c>
      <c r="Q53" s="333"/>
      <c r="R53" s="333"/>
      <c r="S53" s="387">
        <v>0</v>
      </c>
      <c r="T53" s="387"/>
      <c r="U53" s="387"/>
      <c r="V53" s="333">
        <v>1</v>
      </c>
      <c r="W53" s="333"/>
      <c r="X53" s="333"/>
      <c r="Y53" s="333">
        <v>4648</v>
      </c>
      <c r="Z53" s="333"/>
      <c r="AA53" s="333"/>
      <c r="AB53" s="337">
        <v>1403</v>
      </c>
      <c r="AC53" s="337"/>
      <c r="AD53" s="337"/>
    </row>
    <row r="54" spans="1:30" ht="14.25" customHeight="1">
      <c r="A54" s="389">
        <v>24</v>
      </c>
      <c r="B54" s="389"/>
      <c r="C54" s="389"/>
      <c r="D54" s="390">
        <v>5181</v>
      </c>
      <c r="E54" s="390"/>
      <c r="F54" s="390"/>
      <c r="G54" s="388">
        <v>5007</v>
      </c>
      <c r="H54" s="388"/>
      <c r="I54" s="388"/>
      <c r="J54" s="388">
        <v>1354</v>
      </c>
      <c r="K54" s="388"/>
      <c r="L54" s="388"/>
      <c r="M54" s="388">
        <v>6804</v>
      </c>
      <c r="N54" s="388"/>
      <c r="O54" s="388"/>
      <c r="P54" s="388">
        <v>9510</v>
      </c>
      <c r="Q54" s="388"/>
      <c r="R54" s="388"/>
      <c r="S54" s="388">
        <v>3</v>
      </c>
      <c r="T54" s="388"/>
      <c r="U54" s="388"/>
      <c r="V54" s="388">
        <v>2</v>
      </c>
      <c r="W54" s="388"/>
      <c r="X54" s="388"/>
      <c r="Y54" s="388">
        <v>4804</v>
      </c>
      <c r="Z54" s="388"/>
      <c r="AA54" s="388"/>
      <c r="AB54" s="343">
        <v>1400</v>
      </c>
      <c r="AC54" s="343"/>
      <c r="AD54" s="343"/>
    </row>
    <row r="55" spans="1:30" ht="14.25" customHeight="1">
      <c r="A55" s="79" t="s">
        <v>249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Y55" s="229" t="s">
        <v>106</v>
      </c>
      <c r="Z55" s="229"/>
      <c r="AA55" s="229"/>
      <c r="AB55" s="229"/>
      <c r="AC55" s="229"/>
      <c r="AD55" s="229"/>
    </row>
    <row r="56" spans="1:30" ht="14.25" customHeight="1">
      <c r="A56" s="353" t="s">
        <v>250</v>
      </c>
      <c r="B56" s="353"/>
      <c r="C56" s="353"/>
      <c r="D56" s="353"/>
      <c r="E56" s="353"/>
      <c r="F56" s="353"/>
      <c r="G56" s="353"/>
      <c r="H56" s="353"/>
      <c r="I56" s="353"/>
      <c r="J56" s="353"/>
      <c r="K56" s="353"/>
      <c r="L56" s="353"/>
      <c r="M56" s="353"/>
      <c r="N56" s="353"/>
      <c r="O56" s="353"/>
      <c r="P56" s="353"/>
      <c r="Q56" s="353"/>
      <c r="R56" s="353"/>
      <c r="S56" s="353"/>
      <c r="T56" s="353"/>
      <c r="U56" s="353"/>
      <c r="V56" s="353"/>
      <c r="W56" s="353"/>
      <c r="X56" s="353"/>
      <c r="Y56" s="353"/>
      <c r="Z56" s="353"/>
      <c r="AA56" s="353"/>
      <c r="AB56" s="353"/>
      <c r="AC56" s="353"/>
      <c r="AD56" s="353"/>
    </row>
    <row r="57" spans="1:30" ht="14.25" customHeight="1">
      <c r="A57" s="188" t="s">
        <v>251</v>
      </c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</row>
    <row r="58" spans="1:30" ht="18.95" customHeight="1">
      <c r="B58" s="16" t="s">
        <v>252</v>
      </c>
    </row>
  </sheetData>
  <sheetProtection selectLockedCells="1" selectUnlockedCells="1"/>
  <mergeCells count="340">
    <mergeCell ref="Y55:AD55"/>
    <mergeCell ref="A56:AD56"/>
    <mergeCell ref="G53:I53"/>
    <mergeCell ref="J53:L53"/>
    <mergeCell ref="M53:O53"/>
    <mergeCell ref="P53:R53"/>
    <mergeCell ref="S53:U53"/>
    <mergeCell ref="V53:X53"/>
    <mergeCell ref="Y53:AA53"/>
    <mergeCell ref="AB53:AD53"/>
    <mergeCell ref="M54:O54"/>
    <mergeCell ref="P54:R54"/>
    <mergeCell ref="S54:U54"/>
    <mergeCell ref="V54:X54"/>
    <mergeCell ref="A54:C54"/>
    <mergeCell ref="D54:F54"/>
    <mergeCell ref="G54:I54"/>
    <mergeCell ref="J54:L54"/>
    <mergeCell ref="Y54:AA54"/>
    <mergeCell ref="AB54:AD54"/>
    <mergeCell ref="A53:C53"/>
    <mergeCell ref="D53:F53"/>
    <mergeCell ref="P3:R3"/>
    <mergeCell ref="P4:R4"/>
    <mergeCell ref="D4:O4"/>
    <mergeCell ref="J10:O10"/>
    <mergeCell ref="J9:O9"/>
    <mergeCell ref="J8:O8"/>
    <mergeCell ref="J7:O7"/>
    <mergeCell ref="A33:I34"/>
    <mergeCell ref="A35:C42"/>
    <mergeCell ref="D35:O35"/>
    <mergeCell ref="D39:I41"/>
    <mergeCell ref="D42:I42"/>
    <mergeCell ref="J42:O42"/>
    <mergeCell ref="J41:O41"/>
    <mergeCell ref="J33:O33"/>
    <mergeCell ref="J34:O34"/>
    <mergeCell ref="J39:O39"/>
    <mergeCell ref="A11:C13"/>
    <mergeCell ref="D11:O11"/>
    <mergeCell ref="D12:I13"/>
    <mergeCell ref="A14:C32"/>
    <mergeCell ref="D14:I14"/>
    <mergeCell ref="D30:I32"/>
    <mergeCell ref="J32:O32"/>
    <mergeCell ref="AB22:AD22"/>
    <mergeCell ref="AB21:AD21"/>
    <mergeCell ref="AB14:AD14"/>
    <mergeCell ref="AB13:AD13"/>
    <mergeCell ref="AB15:AD15"/>
    <mergeCell ref="AB17:AD17"/>
    <mergeCell ref="AB16:AD16"/>
    <mergeCell ref="AB12:AD12"/>
    <mergeCell ref="A1:T1"/>
    <mergeCell ref="U1:AC1"/>
    <mergeCell ref="A2:T2"/>
    <mergeCell ref="P10:R10"/>
    <mergeCell ref="D9:I10"/>
    <mergeCell ref="V5:X5"/>
    <mergeCell ref="J6:O6"/>
    <mergeCell ref="Y2:AD2"/>
    <mergeCell ref="A4:C10"/>
    <mergeCell ref="AB3:AD3"/>
    <mergeCell ref="S9:U9"/>
    <mergeCell ref="J5:O5"/>
    <mergeCell ref="P5:R5"/>
    <mergeCell ref="A3:O3"/>
    <mergeCell ref="S3:U3"/>
    <mergeCell ref="S4:U4"/>
    <mergeCell ref="AB19:AD19"/>
    <mergeCell ref="AB20:AD20"/>
    <mergeCell ref="D5:I8"/>
    <mergeCell ref="AB6:AD6"/>
    <mergeCell ref="AB5:AD5"/>
    <mergeCell ref="AB4:AD4"/>
    <mergeCell ref="AB8:AD8"/>
    <mergeCell ref="AB7:AD7"/>
    <mergeCell ref="S6:U6"/>
    <mergeCell ref="AB11:AD11"/>
    <mergeCell ref="AB18:AD18"/>
    <mergeCell ref="AB10:AD10"/>
    <mergeCell ref="AB9:AD9"/>
    <mergeCell ref="S5:U5"/>
    <mergeCell ref="D15:I17"/>
    <mergeCell ref="J14:O14"/>
    <mergeCell ref="J13:O13"/>
    <mergeCell ref="J19:O19"/>
    <mergeCell ref="J20:O20"/>
    <mergeCell ref="S13:U13"/>
    <mergeCell ref="S14:U14"/>
    <mergeCell ref="S17:U17"/>
    <mergeCell ref="S11:U11"/>
    <mergeCell ref="S12:U12"/>
    <mergeCell ref="Y32:AA32"/>
    <mergeCell ref="V34:X34"/>
    <mergeCell ref="Y4:AA4"/>
    <mergeCell ref="Y22:AA22"/>
    <mergeCell ref="Y23:AA23"/>
    <mergeCell ref="Y24:AA24"/>
    <mergeCell ref="AB37:AD37"/>
    <mergeCell ref="AB36:AD36"/>
    <mergeCell ref="AB35:AD35"/>
    <mergeCell ref="AB34:AD34"/>
    <mergeCell ref="AB32:AD32"/>
    <mergeCell ref="AB33:AD33"/>
    <mergeCell ref="AB24:AD24"/>
    <mergeCell ref="AB23:AD23"/>
    <mergeCell ref="AB30:AD30"/>
    <mergeCell ref="AB27:AD27"/>
    <mergeCell ref="AB26:AD26"/>
    <mergeCell ref="AB25:AD25"/>
    <mergeCell ref="AB28:AD28"/>
    <mergeCell ref="AB31:AD31"/>
    <mergeCell ref="AB29:AD29"/>
    <mergeCell ref="Y34:AA34"/>
    <mergeCell ref="Y29:AA29"/>
    <mergeCell ref="Y25:AA25"/>
    <mergeCell ref="Y3:AA3"/>
    <mergeCell ref="V3:X3"/>
    <mergeCell ref="V16:X16"/>
    <mergeCell ref="V15:X15"/>
    <mergeCell ref="V14:X14"/>
    <mergeCell ref="V4:X4"/>
    <mergeCell ref="V10:X10"/>
    <mergeCell ref="Y6:AA6"/>
    <mergeCell ref="Y5:AA5"/>
    <mergeCell ref="V11:X11"/>
    <mergeCell ref="V6:X6"/>
    <mergeCell ref="Y7:AA7"/>
    <mergeCell ref="Y12:AA12"/>
    <mergeCell ref="Y11:AA11"/>
    <mergeCell ref="V7:X7"/>
    <mergeCell ref="V9:X9"/>
    <mergeCell ref="V8:X8"/>
    <mergeCell ref="Y8:AA8"/>
    <mergeCell ref="Y10:AA10"/>
    <mergeCell ref="V13:X13"/>
    <mergeCell ref="Y9:AA9"/>
    <mergeCell ref="S10:U10"/>
    <mergeCell ref="V17:X17"/>
    <mergeCell ref="V12:X12"/>
    <mergeCell ref="Y20:AA20"/>
    <mergeCell ref="Y14:AA14"/>
    <mergeCell ref="Y13:AA13"/>
    <mergeCell ref="V19:X19"/>
    <mergeCell ref="Y19:AA19"/>
    <mergeCell ref="Y18:AA18"/>
    <mergeCell ref="Y15:AA15"/>
    <mergeCell ref="S15:U15"/>
    <mergeCell ref="Y21:AA21"/>
    <mergeCell ref="S16:U16"/>
    <mergeCell ref="Y17:AA17"/>
    <mergeCell ref="V26:X26"/>
    <mergeCell ref="V27:X27"/>
    <mergeCell ref="V28:X28"/>
    <mergeCell ref="V29:X29"/>
    <mergeCell ref="Y31:AA31"/>
    <mergeCell ref="Y30:AA30"/>
    <mergeCell ref="S22:U22"/>
    <mergeCell ref="S23:U23"/>
    <mergeCell ref="S19:U19"/>
    <mergeCell ref="Y16:AA16"/>
    <mergeCell ref="V23:X23"/>
    <mergeCell ref="S18:U18"/>
    <mergeCell ref="V21:X21"/>
    <mergeCell ref="V20:X20"/>
    <mergeCell ref="S20:U20"/>
    <mergeCell ref="V31:X31"/>
    <mergeCell ref="V30:X30"/>
    <mergeCell ref="V25:X25"/>
    <mergeCell ref="Y26:AA26"/>
    <mergeCell ref="Y28:AA28"/>
    <mergeCell ref="Y27:AA27"/>
    <mergeCell ref="J21:O21"/>
    <mergeCell ref="J17:O17"/>
    <mergeCell ref="S36:U36"/>
    <mergeCell ref="S37:U37"/>
    <mergeCell ref="V35:X35"/>
    <mergeCell ref="V33:X33"/>
    <mergeCell ref="S24:U24"/>
    <mergeCell ref="V24:X24"/>
    <mergeCell ref="V32:X32"/>
    <mergeCell ref="V18:X18"/>
    <mergeCell ref="V22:X22"/>
    <mergeCell ref="S29:U29"/>
    <mergeCell ref="S32:U32"/>
    <mergeCell ref="J26:O26"/>
    <mergeCell ref="P29:R29"/>
    <mergeCell ref="P28:R28"/>
    <mergeCell ref="J27:O27"/>
    <mergeCell ref="J28:O28"/>
    <mergeCell ref="P31:R31"/>
    <mergeCell ref="P30:R30"/>
    <mergeCell ref="S31:U31"/>
    <mergeCell ref="S21:U21"/>
    <mergeCell ref="S7:U7"/>
    <mergeCell ref="S8:U8"/>
    <mergeCell ref="P18:R18"/>
    <mergeCell ref="P16:R16"/>
    <mergeCell ref="J18:O18"/>
    <mergeCell ref="AB41:AD41"/>
    <mergeCell ref="AB40:AD40"/>
    <mergeCell ref="AB39:AD39"/>
    <mergeCell ref="AB38:AD38"/>
    <mergeCell ref="Y41:AA41"/>
    <mergeCell ref="Y40:AA40"/>
    <mergeCell ref="P32:R32"/>
    <mergeCell ref="P37:R37"/>
    <mergeCell ref="Y35:AA35"/>
    <mergeCell ref="Y33:AA33"/>
    <mergeCell ref="P39:R39"/>
    <mergeCell ref="P38:R38"/>
    <mergeCell ref="V38:X38"/>
    <mergeCell ref="V39:X39"/>
    <mergeCell ref="S38:U38"/>
    <mergeCell ref="S35:U35"/>
    <mergeCell ref="J12:O12"/>
    <mergeCell ref="P14:R14"/>
    <mergeCell ref="J16:O16"/>
    <mergeCell ref="A50:C50"/>
    <mergeCell ref="J15:O15"/>
    <mergeCell ref="D27:I29"/>
    <mergeCell ref="D24:I26"/>
    <mergeCell ref="D21:I23"/>
    <mergeCell ref="D18:I20"/>
    <mergeCell ref="D36:I38"/>
    <mergeCell ref="J22:O22"/>
    <mergeCell ref="J30:O30"/>
    <mergeCell ref="J23:O23"/>
    <mergeCell ref="J24:O24"/>
    <mergeCell ref="A43:I44"/>
    <mergeCell ref="J43:O43"/>
    <mergeCell ref="J44:O44"/>
    <mergeCell ref="A47:AA47"/>
    <mergeCell ref="A48:C49"/>
    <mergeCell ref="D48:F49"/>
    <mergeCell ref="G48:I49"/>
    <mergeCell ref="J48:L49"/>
    <mergeCell ref="M48:O49"/>
    <mergeCell ref="S48:U49"/>
    <mergeCell ref="V48:X49"/>
    <mergeCell ref="Y48:AA49"/>
    <mergeCell ref="P48:R48"/>
    <mergeCell ref="D50:F50"/>
    <mergeCell ref="M50:O50"/>
    <mergeCell ref="G50:I50"/>
    <mergeCell ref="S41:U41"/>
    <mergeCell ref="J36:O36"/>
    <mergeCell ref="S25:U25"/>
    <mergeCell ref="S30:U30"/>
    <mergeCell ref="S33:U33"/>
    <mergeCell ref="S34:U34"/>
    <mergeCell ref="J37:O37"/>
    <mergeCell ref="J38:O38"/>
    <mergeCell ref="J40:O40"/>
    <mergeCell ref="J31:O31"/>
    <mergeCell ref="J25:O25"/>
    <mergeCell ref="P42:R42"/>
    <mergeCell ref="S42:U42"/>
    <mergeCell ref="P43:R43"/>
    <mergeCell ref="S43:U43"/>
    <mergeCell ref="P44:R44"/>
    <mergeCell ref="S44:U44"/>
    <mergeCell ref="J29:O29"/>
    <mergeCell ref="S26:U26"/>
    <mergeCell ref="S27:U27"/>
    <mergeCell ref="S28:U28"/>
    <mergeCell ref="P50:R50"/>
    <mergeCell ref="J50:L50"/>
    <mergeCell ref="P41:R41"/>
    <mergeCell ref="P40:R40"/>
    <mergeCell ref="P35:R35"/>
    <mergeCell ref="P33:R33"/>
    <mergeCell ref="P36:R36"/>
    <mergeCell ref="P34:R34"/>
    <mergeCell ref="S50:U50"/>
    <mergeCell ref="P49:R49"/>
    <mergeCell ref="S40:U40"/>
    <mergeCell ref="S39:U39"/>
    <mergeCell ref="Y38:AA38"/>
    <mergeCell ref="Y37:AA37"/>
    <mergeCell ref="Y36:AA36"/>
    <mergeCell ref="V37:X37"/>
    <mergeCell ref="Y50:AA50"/>
    <mergeCell ref="Y39:AA39"/>
    <mergeCell ref="V41:X41"/>
    <mergeCell ref="V40:X40"/>
    <mergeCell ref="AB50:AD50"/>
    <mergeCell ref="V42:X42"/>
    <mergeCell ref="Y42:AA42"/>
    <mergeCell ref="AB42:AD42"/>
    <mergeCell ref="V43:X43"/>
    <mergeCell ref="Y43:AA43"/>
    <mergeCell ref="AB43:AD43"/>
    <mergeCell ref="V44:X44"/>
    <mergeCell ref="Y44:AA44"/>
    <mergeCell ref="AB44:AD44"/>
    <mergeCell ref="Y45:AD45"/>
    <mergeCell ref="AB48:AD49"/>
    <mergeCell ref="V50:X50"/>
    <mergeCell ref="V36:X36"/>
    <mergeCell ref="G52:I52"/>
    <mergeCell ref="J52:L52"/>
    <mergeCell ref="M51:O51"/>
    <mergeCell ref="A51:C51"/>
    <mergeCell ref="AB51:AD51"/>
    <mergeCell ref="D51:F51"/>
    <mergeCell ref="G51:I51"/>
    <mergeCell ref="J51:L51"/>
    <mergeCell ref="P51:R51"/>
    <mergeCell ref="S51:U51"/>
    <mergeCell ref="Y52:AA52"/>
    <mergeCell ref="AB52:AD52"/>
    <mergeCell ref="M52:O52"/>
    <mergeCell ref="P52:R52"/>
    <mergeCell ref="S52:U52"/>
    <mergeCell ref="V52:X52"/>
    <mergeCell ref="A52:C52"/>
    <mergeCell ref="D52:F52"/>
    <mergeCell ref="V51:X51"/>
    <mergeCell ref="Y51:AA51"/>
    <mergeCell ref="P6:R6"/>
    <mergeCell ref="P7:R7"/>
    <mergeCell ref="P9:R9"/>
    <mergeCell ref="P27:R27"/>
    <mergeCell ref="P17:R17"/>
    <mergeCell ref="P11:R11"/>
    <mergeCell ref="P8:R8"/>
    <mergeCell ref="P21:R21"/>
    <mergeCell ref="P15:R15"/>
    <mergeCell ref="P13:R13"/>
    <mergeCell ref="P19:R19"/>
    <mergeCell ref="P12:R12"/>
    <mergeCell ref="P26:R26"/>
    <mergeCell ref="P25:R25"/>
    <mergeCell ref="P24:R24"/>
    <mergeCell ref="P23:R23"/>
    <mergeCell ref="P22:R22"/>
    <mergeCell ref="P20:R20"/>
  </mergeCells>
  <phoneticPr fontId="27"/>
  <printOptions horizontalCentered="1"/>
  <pageMargins left="0.59055118110236227" right="0.59055118110236227" top="0.59055118110236227" bottom="0.59055118110236227" header="0.39370078740157483" footer="0.39370078740157483"/>
  <pageSetup paperSize="9" firstPageNumber="110" orientation="portrait" useFirstPageNumber="1" horizontalDpi="300" verticalDpi="300" r:id="rId1"/>
  <headerFooter scaleWithDoc="0" alignWithMargins="0">
    <oddHeader>&amp;L医療及び衛生</oddHeader>
    <oddFooter>&amp;C&amp;12&amp;A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48"/>
  <sheetViews>
    <sheetView view="pageBreakPreview" topLeftCell="A25" zoomScaleNormal="100" zoomScaleSheetLayoutView="115" workbookViewId="0">
      <selection activeCell="H51" sqref="H51"/>
    </sheetView>
  </sheetViews>
  <sheetFormatPr defaultRowHeight="15.6" customHeight="1"/>
  <cols>
    <col min="1" max="1" width="5.7109375" style="16" customWidth="1"/>
    <col min="2" max="2" width="3.7109375" style="16" customWidth="1"/>
    <col min="3" max="3" width="12.28515625" style="16" customWidth="1"/>
    <col min="4" max="13" width="7.85546875" style="16" customWidth="1"/>
    <col min="14" max="16384" width="9.140625" style="16"/>
  </cols>
  <sheetData>
    <row r="1" spans="1:13" ht="5.0999999999999996" customHeight="1">
      <c r="A1" s="81"/>
      <c r="B1" s="81"/>
      <c r="C1" s="81"/>
      <c r="D1" s="81"/>
      <c r="E1" s="81"/>
      <c r="H1" s="229"/>
      <c r="I1" s="229"/>
      <c r="J1" s="108"/>
      <c r="K1" s="108"/>
      <c r="L1" s="229"/>
      <c r="M1" s="229"/>
    </row>
    <row r="2" spans="1:13" ht="15" customHeight="1">
      <c r="A2" s="81" t="s">
        <v>289</v>
      </c>
      <c r="B2" s="81"/>
      <c r="C2" s="81"/>
      <c r="D2" s="81"/>
      <c r="E2" s="81"/>
      <c r="H2" s="229"/>
      <c r="I2" s="229"/>
      <c r="J2" s="108"/>
      <c r="K2" s="108"/>
      <c r="L2" s="229" t="s">
        <v>15</v>
      </c>
      <c r="M2" s="229"/>
    </row>
    <row r="3" spans="1:13" ht="20.100000000000001" customHeight="1">
      <c r="A3" s="413"/>
      <c r="B3" s="413"/>
      <c r="C3" s="413"/>
      <c r="D3" s="260" t="s">
        <v>222</v>
      </c>
      <c r="E3" s="260"/>
      <c r="F3" s="260" t="s">
        <v>235</v>
      </c>
      <c r="G3" s="260"/>
      <c r="H3" s="260" t="s">
        <v>236</v>
      </c>
      <c r="I3" s="260"/>
      <c r="J3" s="260" t="s">
        <v>237</v>
      </c>
      <c r="K3" s="260"/>
      <c r="L3" s="415" t="s">
        <v>238</v>
      </c>
      <c r="M3" s="415"/>
    </row>
    <row r="4" spans="1:13" ht="20.100000000000001" customHeight="1">
      <c r="A4" s="413"/>
      <c r="B4" s="413"/>
      <c r="C4" s="413"/>
      <c r="D4" s="260"/>
      <c r="E4" s="260"/>
      <c r="F4" s="260"/>
      <c r="G4" s="260"/>
      <c r="H4" s="260"/>
      <c r="I4" s="260"/>
      <c r="J4" s="260"/>
      <c r="K4" s="260"/>
      <c r="L4" s="415"/>
      <c r="M4" s="415"/>
    </row>
    <row r="5" spans="1:13" ht="15.75" customHeight="1">
      <c r="A5" s="348" t="s">
        <v>118</v>
      </c>
      <c r="B5" s="348"/>
      <c r="C5" s="348"/>
      <c r="D5" s="412">
        <v>110285</v>
      </c>
      <c r="E5" s="412"/>
      <c r="F5" s="414">
        <v>110894</v>
      </c>
      <c r="G5" s="414"/>
      <c r="H5" s="359">
        <v>111463</v>
      </c>
      <c r="I5" s="359"/>
      <c r="J5" s="359">
        <v>112413</v>
      </c>
      <c r="K5" s="359"/>
      <c r="L5" s="361">
        <v>113752</v>
      </c>
      <c r="M5" s="361"/>
    </row>
    <row r="6" spans="1:13" ht="15.75" customHeight="1">
      <c r="A6" s="348"/>
      <c r="B6" s="348"/>
      <c r="C6" s="348"/>
      <c r="D6" s="412"/>
      <c r="E6" s="412"/>
      <c r="F6" s="414"/>
      <c r="G6" s="414"/>
      <c r="H6" s="359"/>
      <c r="I6" s="359"/>
      <c r="J6" s="359"/>
      <c r="K6" s="359"/>
      <c r="L6" s="361"/>
      <c r="M6" s="361"/>
    </row>
    <row r="7" spans="1:13" ht="15.75" customHeight="1">
      <c r="A7" s="348" t="s">
        <v>253</v>
      </c>
      <c r="B7" s="348"/>
      <c r="C7" s="348"/>
      <c r="D7" s="394">
        <v>49773</v>
      </c>
      <c r="E7" s="394"/>
      <c r="F7" s="398">
        <v>49773</v>
      </c>
      <c r="G7" s="398"/>
      <c r="H7" s="333">
        <v>51774</v>
      </c>
      <c r="I7" s="333"/>
      <c r="J7" s="333">
        <v>52982</v>
      </c>
      <c r="K7" s="333"/>
      <c r="L7" s="341">
        <v>54611</v>
      </c>
      <c r="M7" s="341"/>
    </row>
    <row r="8" spans="1:13" ht="15.75" customHeight="1">
      <c r="A8" s="348"/>
      <c r="B8" s="348"/>
      <c r="C8" s="348"/>
      <c r="D8" s="394"/>
      <c r="E8" s="394"/>
      <c r="F8" s="398"/>
      <c r="G8" s="398"/>
      <c r="H8" s="333"/>
      <c r="I8" s="333"/>
      <c r="J8" s="333"/>
      <c r="K8" s="333"/>
      <c r="L8" s="341"/>
      <c r="M8" s="341"/>
    </row>
    <row r="9" spans="1:13" ht="15.75" customHeight="1">
      <c r="A9" s="393" t="s">
        <v>254</v>
      </c>
      <c r="B9" s="416" t="s">
        <v>255</v>
      </c>
      <c r="C9" s="374" t="s">
        <v>119</v>
      </c>
      <c r="D9" s="332">
        <v>5</v>
      </c>
      <c r="E9" s="332"/>
      <c r="F9" s="417">
        <v>0</v>
      </c>
      <c r="G9" s="417"/>
      <c r="H9" s="357" t="s">
        <v>74</v>
      </c>
      <c r="I9" s="357"/>
      <c r="J9" s="357">
        <v>0</v>
      </c>
      <c r="K9" s="357"/>
      <c r="L9" s="363" t="s">
        <v>74</v>
      </c>
      <c r="M9" s="363"/>
    </row>
    <row r="10" spans="1:13" ht="15.75" customHeight="1">
      <c r="A10" s="393"/>
      <c r="B10" s="416"/>
      <c r="C10" s="374"/>
      <c r="D10" s="332"/>
      <c r="E10" s="332"/>
      <c r="F10" s="417"/>
      <c r="G10" s="417"/>
      <c r="H10" s="357"/>
      <c r="I10" s="357"/>
      <c r="J10" s="357"/>
      <c r="K10" s="357"/>
      <c r="L10" s="363"/>
      <c r="M10" s="363"/>
    </row>
    <row r="11" spans="1:13" ht="15.75" customHeight="1">
      <c r="A11" s="393"/>
      <c r="B11" s="416"/>
      <c r="C11" s="364" t="s">
        <v>120</v>
      </c>
      <c r="D11" s="332">
        <v>513</v>
      </c>
      <c r="E11" s="332"/>
      <c r="F11" s="417">
        <v>0</v>
      </c>
      <c r="G11" s="417"/>
      <c r="H11" s="357" t="s">
        <v>74</v>
      </c>
      <c r="I11" s="357"/>
      <c r="J11" s="357">
        <v>0</v>
      </c>
      <c r="K11" s="357"/>
      <c r="L11" s="363" t="s">
        <v>74</v>
      </c>
      <c r="M11" s="363"/>
    </row>
    <row r="12" spans="1:13" ht="15.75" customHeight="1">
      <c r="A12" s="393"/>
      <c r="B12" s="416"/>
      <c r="C12" s="364"/>
      <c r="D12" s="332"/>
      <c r="E12" s="332"/>
      <c r="F12" s="417"/>
      <c r="G12" s="417"/>
      <c r="H12" s="357"/>
      <c r="I12" s="357"/>
      <c r="J12" s="357"/>
      <c r="K12" s="357"/>
      <c r="L12" s="363"/>
      <c r="M12" s="363"/>
    </row>
    <row r="13" spans="1:13" ht="15.75" customHeight="1">
      <c r="A13" s="393"/>
      <c r="B13" s="352" t="s">
        <v>256</v>
      </c>
      <c r="C13" s="352"/>
      <c r="D13" s="394">
        <v>0</v>
      </c>
      <c r="E13" s="394"/>
      <c r="F13" s="398">
        <v>318</v>
      </c>
      <c r="G13" s="398"/>
      <c r="H13" s="333">
        <v>517</v>
      </c>
      <c r="I13" s="333"/>
      <c r="J13" s="333">
        <v>1068</v>
      </c>
      <c r="K13" s="333"/>
      <c r="L13" s="341">
        <v>513</v>
      </c>
      <c r="M13" s="341"/>
    </row>
    <row r="14" spans="1:13" ht="15.75" customHeight="1">
      <c r="A14" s="393"/>
      <c r="B14" s="352"/>
      <c r="C14" s="352"/>
      <c r="D14" s="394"/>
      <c r="E14" s="394"/>
      <c r="F14" s="398"/>
      <c r="G14" s="398"/>
      <c r="H14" s="333"/>
      <c r="I14" s="333"/>
      <c r="J14" s="333"/>
      <c r="K14" s="333"/>
      <c r="L14" s="341"/>
      <c r="M14" s="341"/>
    </row>
    <row r="15" spans="1:13" ht="15.75" customHeight="1">
      <c r="A15" s="393" t="s">
        <v>257</v>
      </c>
      <c r="B15" s="348" t="s">
        <v>121</v>
      </c>
      <c r="C15" s="348"/>
      <c r="D15" s="394">
        <v>9</v>
      </c>
      <c r="E15" s="394"/>
      <c r="F15" s="398">
        <v>60</v>
      </c>
      <c r="G15" s="398"/>
      <c r="H15" s="333">
        <v>26</v>
      </c>
      <c r="I15" s="333"/>
      <c r="J15" s="333">
        <v>14</v>
      </c>
      <c r="K15" s="333"/>
      <c r="L15" s="341">
        <v>20</v>
      </c>
      <c r="M15" s="341"/>
    </row>
    <row r="16" spans="1:13" ht="15.75" customHeight="1">
      <c r="A16" s="393"/>
      <c r="B16" s="348"/>
      <c r="C16" s="348"/>
      <c r="D16" s="394"/>
      <c r="E16" s="394"/>
      <c r="F16" s="398"/>
      <c r="G16" s="398"/>
      <c r="H16" s="333"/>
      <c r="I16" s="333"/>
      <c r="J16" s="333"/>
      <c r="K16" s="333"/>
      <c r="L16" s="341"/>
      <c r="M16" s="341"/>
    </row>
    <row r="17" spans="1:13" ht="15.75" customHeight="1">
      <c r="A17" s="393"/>
      <c r="B17" s="352" t="s">
        <v>122</v>
      </c>
      <c r="C17" s="352"/>
      <c r="D17" s="394">
        <v>144</v>
      </c>
      <c r="E17" s="394"/>
      <c r="F17" s="398">
        <v>470</v>
      </c>
      <c r="G17" s="398"/>
      <c r="H17" s="333">
        <v>179</v>
      </c>
      <c r="I17" s="333"/>
      <c r="J17" s="333">
        <v>121</v>
      </c>
      <c r="K17" s="333"/>
      <c r="L17" s="341">
        <v>175</v>
      </c>
      <c r="M17" s="341"/>
    </row>
    <row r="18" spans="1:13" ht="15.75" customHeight="1">
      <c r="A18" s="393"/>
      <c r="B18" s="352"/>
      <c r="C18" s="352"/>
      <c r="D18" s="394"/>
      <c r="E18" s="394"/>
      <c r="F18" s="398"/>
      <c r="G18" s="398"/>
      <c r="H18" s="333"/>
      <c r="I18" s="333"/>
      <c r="J18" s="333"/>
      <c r="K18" s="333"/>
      <c r="L18" s="341"/>
      <c r="M18" s="341"/>
    </row>
    <row r="19" spans="1:13" ht="15.75" customHeight="1">
      <c r="A19" s="391" t="s">
        <v>258</v>
      </c>
      <c r="B19" s="352" t="s">
        <v>121</v>
      </c>
      <c r="C19" s="352"/>
      <c r="D19" s="394">
        <v>60</v>
      </c>
      <c r="E19" s="394"/>
      <c r="F19" s="398">
        <v>101</v>
      </c>
      <c r="G19" s="398"/>
      <c r="H19" s="333">
        <v>114</v>
      </c>
      <c r="I19" s="333"/>
      <c r="J19" s="333">
        <v>136</v>
      </c>
      <c r="K19" s="333"/>
      <c r="L19" s="341">
        <v>146</v>
      </c>
      <c r="M19" s="341"/>
    </row>
    <row r="20" spans="1:13" ht="15.75" customHeight="1">
      <c r="A20" s="391"/>
      <c r="B20" s="352"/>
      <c r="C20" s="352"/>
      <c r="D20" s="394"/>
      <c r="E20" s="394"/>
      <c r="F20" s="398"/>
      <c r="G20" s="398"/>
      <c r="H20" s="333"/>
      <c r="I20" s="333"/>
      <c r="J20" s="333"/>
      <c r="K20" s="333"/>
      <c r="L20" s="341"/>
      <c r="M20" s="341"/>
    </row>
    <row r="21" spans="1:13" ht="15.75" customHeight="1">
      <c r="A21" s="391"/>
      <c r="B21" s="348" t="s">
        <v>122</v>
      </c>
      <c r="C21" s="348"/>
      <c r="D21" s="394">
        <v>435</v>
      </c>
      <c r="E21" s="394"/>
      <c r="F21" s="398">
        <v>847</v>
      </c>
      <c r="G21" s="398"/>
      <c r="H21" s="333">
        <v>1081</v>
      </c>
      <c r="I21" s="333"/>
      <c r="J21" s="333">
        <v>1696</v>
      </c>
      <c r="K21" s="333"/>
      <c r="L21" s="341">
        <v>1915</v>
      </c>
      <c r="M21" s="341"/>
    </row>
    <row r="22" spans="1:13" ht="15.75" customHeight="1">
      <c r="A22" s="391"/>
      <c r="B22" s="348"/>
      <c r="C22" s="348"/>
      <c r="D22" s="394"/>
      <c r="E22" s="394"/>
      <c r="F22" s="398"/>
      <c r="G22" s="398"/>
      <c r="H22" s="333"/>
      <c r="I22" s="333"/>
      <c r="J22" s="333"/>
      <c r="K22" s="333"/>
      <c r="L22" s="341"/>
      <c r="M22" s="341"/>
    </row>
    <row r="23" spans="1:13" ht="18" customHeight="1">
      <c r="A23" s="392" t="s">
        <v>259</v>
      </c>
      <c r="B23" s="395" t="s">
        <v>260</v>
      </c>
      <c r="C23" s="395"/>
      <c r="D23" s="394">
        <v>29</v>
      </c>
      <c r="E23" s="394"/>
      <c r="F23" s="398">
        <v>30</v>
      </c>
      <c r="G23" s="398"/>
      <c r="H23" s="333">
        <v>48</v>
      </c>
      <c r="I23" s="333"/>
      <c r="J23" s="333">
        <v>70</v>
      </c>
      <c r="K23" s="333"/>
      <c r="L23" s="341">
        <v>99</v>
      </c>
      <c r="M23" s="341"/>
    </row>
    <row r="24" spans="1:13" ht="18" customHeight="1">
      <c r="A24" s="392"/>
      <c r="B24" s="396" t="s">
        <v>194</v>
      </c>
      <c r="C24" s="396"/>
      <c r="D24" s="394"/>
      <c r="E24" s="394"/>
      <c r="F24" s="398"/>
      <c r="G24" s="398"/>
      <c r="H24" s="333"/>
      <c r="I24" s="333"/>
      <c r="J24" s="333"/>
      <c r="K24" s="333"/>
      <c r="L24" s="341"/>
      <c r="M24" s="341"/>
    </row>
    <row r="25" spans="1:13" ht="15.75" customHeight="1">
      <c r="A25" s="393" t="s">
        <v>261</v>
      </c>
      <c r="B25" s="395" t="s">
        <v>262</v>
      </c>
      <c r="C25" s="395"/>
      <c r="D25" s="394" t="s">
        <v>123</v>
      </c>
      <c r="E25" s="394"/>
      <c r="F25" s="398" t="s">
        <v>124</v>
      </c>
      <c r="G25" s="398"/>
      <c r="H25" s="398" t="s">
        <v>214</v>
      </c>
      <c r="I25" s="398"/>
      <c r="J25" s="405" t="s">
        <v>216</v>
      </c>
      <c r="K25" s="405"/>
      <c r="L25" s="404" t="s">
        <v>263</v>
      </c>
      <c r="M25" s="404"/>
    </row>
    <row r="26" spans="1:13" ht="15.75" customHeight="1">
      <c r="A26" s="393"/>
      <c r="B26" s="396" t="s">
        <v>194</v>
      </c>
      <c r="C26" s="396"/>
      <c r="D26" s="394"/>
      <c r="E26" s="394"/>
      <c r="F26" s="398"/>
      <c r="G26" s="398"/>
      <c r="H26" s="398"/>
      <c r="I26" s="398"/>
      <c r="J26" s="405"/>
      <c r="K26" s="405"/>
      <c r="L26" s="404"/>
      <c r="M26" s="404"/>
    </row>
    <row r="27" spans="1:13" ht="15.75" customHeight="1">
      <c r="A27" s="393"/>
      <c r="B27" s="395" t="s">
        <v>264</v>
      </c>
      <c r="C27" s="395"/>
      <c r="D27" s="394" t="s">
        <v>125</v>
      </c>
      <c r="E27" s="394"/>
      <c r="F27" s="398" t="s">
        <v>126</v>
      </c>
      <c r="G27" s="398"/>
      <c r="H27" s="398" t="s">
        <v>265</v>
      </c>
      <c r="I27" s="398"/>
      <c r="J27" s="405" t="s">
        <v>217</v>
      </c>
      <c r="K27" s="405"/>
      <c r="L27" s="404" t="s">
        <v>266</v>
      </c>
      <c r="M27" s="404"/>
    </row>
    <row r="28" spans="1:13" ht="15.75" customHeight="1">
      <c r="A28" s="393"/>
      <c r="B28" s="396" t="s">
        <v>194</v>
      </c>
      <c r="C28" s="396"/>
      <c r="D28" s="394"/>
      <c r="E28" s="394"/>
      <c r="F28" s="398"/>
      <c r="G28" s="398"/>
      <c r="H28" s="398"/>
      <c r="I28" s="398"/>
      <c r="J28" s="405"/>
      <c r="K28" s="405"/>
      <c r="L28" s="404"/>
      <c r="M28" s="404"/>
    </row>
    <row r="29" spans="1:13" ht="15.75" customHeight="1">
      <c r="A29" s="393"/>
      <c r="B29" s="395" t="s">
        <v>267</v>
      </c>
      <c r="C29" s="395"/>
      <c r="D29" s="394" t="s">
        <v>127</v>
      </c>
      <c r="E29" s="394"/>
      <c r="F29" s="398" t="s">
        <v>128</v>
      </c>
      <c r="G29" s="398"/>
      <c r="H29" s="398" t="s">
        <v>268</v>
      </c>
      <c r="I29" s="398"/>
      <c r="J29" s="405" t="s">
        <v>218</v>
      </c>
      <c r="K29" s="405"/>
      <c r="L29" s="404" t="s">
        <v>269</v>
      </c>
      <c r="M29" s="404"/>
    </row>
    <row r="30" spans="1:13" ht="15.75" customHeight="1">
      <c r="A30" s="393"/>
      <c r="B30" s="396" t="s">
        <v>194</v>
      </c>
      <c r="C30" s="396"/>
      <c r="D30" s="394"/>
      <c r="E30" s="394"/>
      <c r="F30" s="398"/>
      <c r="G30" s="398"/>
      <c r="H30" s="398"/>
      <c r="I30" s="398"/>
      <c r="J30" s="405"/>
      <c r="K30" s="405"/>
      <c r="L30" s="404"/>
      <c r="M30" s="404"/>
    </row>
    <row r="31" spans="1:13" ht="15.75" customHeight="1">
      <c r="A31" s="393"/>
      <c r="B31" s="395" t="s">
        <v>270</v>
      </c>
      <c r="C31" s="395"/>
      <c r="D31" s="394" t="s">
        <v>129</v>
      </c>
      <c r="E31" s="394"/>
      <c r="F31" s="398" t="s">
        <v>213</v>
      </c>
      <c r="G31" s="398"/>
      <c r="H31" s="398" t="s">
        <v>215</v>
      </c>
      <c r="I31" s="398"/>
      <c r="J31" s="405" t="s">
        <v>219</v>
      </c>
      <c r="K31" s="405"/>
      <c r="L31" s="404" t="s">
        <v>271</v>
      </c>
      <c r="M31" s="404"/>
    </row>
    <row r="32" spans="1:13" ht="15.75" customHeight="1">
      <c r="A32" s="393"/>
      <c r="B32" s="396" t="s">
        <v>194</v>
      </c>
      <c r="C32" s="396"/>
      <c r="D32" s="394"/>
      <c r="E32" s="394"/>
      <c r="F32" s="398"/>
      <c r="G32" s="398"/>
      <c r="H32" s="398"/>
      <c r="I32" s="398"/>
      <c r="J32" s="405"/>
      <c r="K32" s="405"/>
      <c r="L32" s="404"/>
      <c r="M32" s="404"/>
    </row>
    <row r="33" spans="1:13" ht="15.75" customHeight="1">
      <c r="A33" s="393"/>
      <c r="B33" s="395" t="s">
        <v>272</v>
      </c>
      <c r="C33" s="395"/>
      <c r="D33" s="394" t="s">
        <v>130</v>
      </c>
      <c r="E33" s="394"/>
      <c r="F33" s="398" t="s">
        <v>131</v>
      </c>
      <c r="G33" s="398"/>
      <c r="H33" s="398" t="s">
        <v>190</v>
      </c>
      <c r="I33" s="398"/>
      <c r="J33" s="405" t="s">
        <v>220</v>
      </c>
      <c r="K33" s="405"/>
      <c r="L33" s="404" t="s">
        <v>273</v>
      </c>
      <c r="M33" s="404"/>
    </row>
    <row r="34" spans="1:13" ht="15.75" customHeight="1">
      <c r="A34" s="393"/>
      <c r="B34" s="396" t="s">
        <v>194</v>
      </c>
      <c r="C34" s="396"/>
      <c r="D34" s="394"/>
      <c r="E34" s="394"/>
      <c r="F34" s="398"/>
      <c r="G34" s="398"/>
      <c r="H34" s="398"/>
      <c r="I34" s="398"/>
      <c r="J34" s="405"/>
      <c r="K34" s="405"/>
      <c r="L34" s="404"/>
      <c r="M34" s="404"/>
    </row>
    <row r="35" spans="1:13" ht="15.75" hidden="1" customHeight="1">
      <c r="A35" s="257" t="s">
        <v>274</v>
      </c>
      <c r="B35" s="352" t="s">
        <v>121</v>
      </c>
      <c r="C35" s="352"/>
      <c r="D35" s="407"/>
      <c r="E35" s="407"/>
      <c r="F35" s="411"/>
      <c r="G35" s="411"/>
      <c r="H35" s="411"/>
      <c r="I35" s="411"/>
      <c r="J35" s="408"/>
      <c r="K35" s="408"/>
      <c r="L35" s="406"/>
      <c r="M35" s="406"/>
    </row>
    <row r="36" spans="1:13" ht="15.75" hidden="1" customHeight="1">
      <c r="A36" s="257"/>
      <c r="B36" s="352"/>
      <c r="C36" s="352"/>
      <c r="D36" s="409">
        <v>0</v>
      </c>
      <c r="E36" s="409"/>
      <c r="F36" s="410">
        <v>0</v>
      </c>
      <c r="G36" s="410"/>
      <c r="H36" s="357">
        <v>0</v>
      </c>
      <c r="I36" s="357"/>
      <c r="J36" s="357" t="s">
        <v>74</v>
      </c>
      <c r="K36" s="357"/>
      <c r="L36" s="363"/>
      <c r="M36" s="363"/>
    </row>
    <row r="37" spans="1:13" ht="15.75" hidden="1" customHeight="1">
      <c r="A37" s="257"/>
      <c r="B37" s="352" t="s">
        <v>275</v>
      </c>
      <c r="C37" s="348" t="s">
        <v>132</v>
      </c>
      <c r="D37" s="332">
        <v>0</v>
      </c>
      <c r="E37" s="332"/>
      <c r="F37" s="357">
        <v>0</v>
      </c>
      <c r="G37" s="357"/>
      <c r="H37" s="357">
        <v>0</v>
      </c>
      <c r="I37" s="357"/>
      <c r="J37" s="357" t="s">
        <v>74</v>
      </c>
      <c r="K37" s="357"/>
      <c r="L37" s="363"/>
      <c r="M37" s="363"/>
    </row>
    <row r="38" spans="1:13" ht="15.75" hidden="1" customHeight="1">
      <c r="A38" s="257"/>
      <c r="B38" s="352"/>
      <c r="C38" s="348"/>
      <c r="D38" s="332"/>
      <c r="E38" s="332"/>
      <c r="F38" s="357"/>
      <c r="G38" s="357"/>
      <c r="H38" s="357"/>
      <c r="I38" s="357"/>
      <c r="J38" s="357"/>
      <c r="K38" s="357"/>
      <c r="L38" s="363"/>
      <c r="M38" s="363"/>
    </row>
    <row r="39" spans="1:13" ht="15.75" hidden="1" customHeight="1">
      <c r="A39" s="257"/>
      <c r="B39" s="352"/>
      <c r="C39" s="348" t="s">
        <v>133</v>
      </c>
      <c r="D39" s="332">
        <v>0</v>
      </c>
      <c r="E39" s="332"/>
      <c r="F39" s="357">
        <v>0</v>
      </c>
      <c r="G39" s="357"/>
      <c r="H39" s="357">
        <v>0</v>
      </c>
      <c r="I39" s="357"/>
      <c r="J39" s="357" t="s">
        <v>74</v>
      </c>
      <c r="K39" s="357"/>
      <c r="L39" s="363"/>
      <c r="M39" s="363"/>
    </row>
    <row r="40" spans="1:13" ht="15.75" hidden="1" customHeight="1">
      <c r="A40" s="257"/>
      <c r="B40" s="352"/>
      <c r="C40" s="348"/>
      <c r="D40" s="332"/>
      <c r="E40" s="332"/>
      <c r="F40" s="357"/>
      <c r="G40" s="357"/>
      <c r="H40" s="357"/>
      <c r="I40" s="357"/>
      <c r="J40" s="357"/>
      <c r="K40" s="357"/>
      <c r="L40" s="363"/>
      <c r="M40" s="363"/>
    </row>
    <row r="41" spans="1:13" ht="15.75" customHeight="1">
      <c r="A41" s="393" t="s">
        <v>276</v>
      </c>
      <c r="B41" s="352" t="s">
        <v>277</v>
      </c>
      <c r="C41" s="352"/>
      <c r="D41" s="394">
        <v>78</v>
      </c>
      <c r="E41" s="394"/>
      <c r="F41" s="398">
        <v>47</v>
      </c>
      <c r="G41" s="398"/>
      <c r="H41" s="212">
        <v>68</v>
      </c>
      <c r="I41" s="212"/>
      <c r="J41" s="212">
        <v>90</v>
      </c>
      <c r="K41" s="212"/>
      <c r="L41" s="397">
        <v>80</v>
      </c>
      <c r="M41" s="397"/>
    </row>
    <row r="42" spans="1:13" ht="15.75" customHeight="1">
      <c r="A42" s="393"/>
      <c r="B42" s="352"/>
      <c r="C42" s="352"/>
      <c r="D42" s="394"/>
      <c r="E42" s="394"/>
      <c r="F42" s="398"/>
      <c r="G42" s="398"/>
      <c r="H42" s="212"/>
      <c r="I42" s="212"/>
      <c r="J42" s="212"/>
      <c r="K42" s="212"/>
      <c r="L42" s="397"/>
      <c r="M42" s="397"/>
    </row>
    <row r="43" spans="1:13" ht="15.75" customHeight="1">
      <c r="A43" s="393"/>
      <c r="B43" s="352" t="s">
        <v>278</v>
      </c>
      <c r="C43" s="352"/>
      <c r="D43" s="401">
        <v>81</v>
      </c>
      <c r="E43" s="401"/>
      <c r="F43" s="402">
        <v>47</v>
      </c>
      <c r="G43" s="402"/>
      <c r="H43" s="400">
        <v>78</v>
      </c>
      <c r="I43" s="400"/>
      <c r="J43" s="400">
        <v>101</v>
      </c>
      <c r="K43" s="400"/>
      <c r="L43" s="399">
        <v>94</v>
      </c>
      <c r="M43" s="399"/>
    </row>
    <row r="44" spans="1:13" ht="15.75" customHeight="1">
      <c r="A44" s="393"/>
      <c r="B44" s="352"/>
      <c r="C44" s="352"/>
      <c r="D44" s="401"/>
      <c r="E44" s="401"/>
      <c r="F44" s="402"/>
      <c r="G44" s="402"/>
      <c r="H44" s="400"/>
      <c r="I44" s="400"/>
      <c r="J44" s="400"/>
      <c r="K44" s="400"/>
      <c r="L44" s="399"/>
      <c r="M44" s="399"/>
    </row>
    <row r="45" spans="1:13" ht="15" customHeight="1">
      <c r="A45" s="353" t="s">
        <v>279</v>
      </c>
      <c r="B45" s="353"/>
      <c r="C45" s="353"/>
      <c r="D45" s="353"/>
      <c r="E45" s="353"/>
      <c r="F45" s="353"/>
      <c r="G45" s="353"/>
      <c r="H45" s="353"/>
      <c r="I45" s="353"/>
      <c r="J45" s="183"/>
      <c r="K45" s="229" t="s">
        <v>106</v>
      </c>
      <c r="L45" s="229"/>
      <c r="M45" s="229"/>
    </row>
    <row r="46" spans="1:13" ht="15" customHeight="1">
      <c r="A46" s="353" t="s">
        <v>280</v>
      </c>
      <c r="B46" s="353"/>
      <c r="C46" s="353"/>
      <c r="D46" s="353"/>
      <c r="E46" s="353"/>
      <c r="F46" s="353"/>
      <c r="G46" s="353"/>
      <c r="H46" s="353"/>
      <c r="I46" s="353"/>
    </row>
    <row r="47" spans="1:13" ht="15" customHeight="1">
      <c r="A47" s="403" t="s">
        <v>281</v>
      </c>
      <c r="B47" s="403"/>
      <c r="C47" s="403"/>
      <c r="D47" s="403"/>
      <c r="E47" s="403"/>
      <c r="F47" s="403"/>
      <c r="G47" s="403"/>
      <c r="H47" s="403"/>
      <c r="I47" s="403"/>
      <c r="J47" s="403"/>
      <c r="K47" s="403"/>
      <c r="L47" s="403"/>
      <c r="M47" s="403"/>
    </row>
    <row r="48" spans="1:13" ht="15.6" customHeight="1">
      <c r="A48" s="353" t="s">
        <v>282</v>
      </c>
      <c r="B48" s="353"/>
      <c r="C48" s="353"/>
      <c r="D48" s="353"/>
      <c r="E48" s="353"/>
      <c r="F48" s="353"/>
      <c r="G48" s="353"/>
      <c r="H48" s="353"/>
      <c r="I48" s="353"/>
      <c r="J48" s="353"/>
      <c r="K48" s="353"/>
      <c r="L48" s="353"/>
      <c r="M48" s="353"/>
    </row>
  </sheetData>
  <sheetProtection selectLockedCells="1" selectUnlockedCells="1"/>
  <mergeCells count="155">
    <mergeCell ref="A9:A14"/>
    <mergeCell ref="J15:K16"/>
    <mergeCell ref="H7:I8"/>
    <mergeCell ref="B13:C14"/>
    <mergeCell ref="D13:E14"/>
    <mergeCell ref="B9:B12"/>
    <mergeCell ref="C9:C10"/>
    <mergeCell ref="F9:G10"/>
    <mergeCell ref="H9:I10"/>
    <mergeCell ref="J9:K10"/>
    <mergeCell ref="J13:K14"/>
    <mergeCell ref="F13:G14"/>
    <mergeCell ref="A15:A18"/>
    <mergeCell ref="C11:C12"/>
    <mergeCell ref="A7:C8"/>
    <mergeCell ref="D7:E8"/>
    <mergeCell ref="D9:E10"/>
    <mergeCell ref="F7:G8"/>
    <mergeCell ref="F11:G12"/>
    <mergeCell ref="H11:I12"/>
    <mergeCell ref="J11:K12"/>
    <mergeCell ref="L1:M1"/>
    <mergeCell ref="H2:I2"/>
    <mergeCell ref="L2:M2"/>
    <mergeCell ref="L3:M4"/>
    <mergeCell ref="J3:K4"/>
    <mergeCell ref="H1:I1"/>
    <mergeCell ref="H3:I4"/>
    <mergeCell ref="L7:M8"/>
    <mergeCell ref="L9:M10"/>
    <mergeCell ref="A5:C6"/>
    <mergeCell ref="D5:E6"/>
    <mergeCell ref="J7:K8"/>
    <mergeCell ref="D3:E4"/>
    <mergeCell ref="A3:C4"/>
    <mergeCell ref="F3:G4"/>
    <mergeCell ref="L5:M6"/>
    <mergeCell ref="J5:K6"/>
    <mergeCell ref="H5:I6"/>
    <mergeCell ref="F5:G6"/>
    <mergeCell ref="H21:I22"/>
    <mergeCell ref="F17:G18"/>
    <mergeCell ref="H17:I18"/>
    <mergeCell ref="F19:G20"/>
    <mergeCell ref="D19:E20"/>
    <mergeCell ref="D11:E12"/>
    <mergeCell ref="L19:M20"/>
    <mergeCell ref="J17:K18"/>
    <mergeCell ref="L17:M18"/>
    <mergeCell ref="J21:K22"/>
    <mergeCell ref="L21:M22"/>
    <mergeCell ref="H19:I20"/>
    <mergeCell ref="J19:K20"/>
    <mergeCell ref="H15:I16"/>
    <mergeCell ref="H13:I14"/>
    <mergeCell ref="L15:M16"/>
    <mergeCell ref="L13:M14"/>
    <mergeCell ref="L11:M12"/>
    <mergeCell ref="F15:G16"/>
    <mergeCell ref="H25:I26"/>
    <mergeCell ref="L23:M24"/>
    <mergeCell ref="H23:I24"/>
    <mergeCell ref="L29:M30"/>
    <mergeCell ref="H27:I28"/>
    <mergeCell ref="J27:K28"/>
    <mergeCell ref="L27:M28"/>
    <mergeCell ref="H29:I30"/>
    <mergeCell ref="J29:K30"/>
    <mergeCell ref="B37:B40"/>
    <mergeCell ref="C37:C38"/>
    <mergeCell ref="C39:C40"/>
    <mergeCell ref="H36:I36"/>
    <mergeCell ref="L37:M38"/>
    <mergeCell ref="L35:M35"/>
    <mergeCell ref="D35:E35"/>
    <mergeCell ref="J37:K38"/>
    <mergeCell ref="J35:K35"/>
    <mergeCell ref="F37:G38"/>
    <mergeCell ref="D36:E36"/>
    <mergeCell ref="F36:G36"/>
    <mergeCell ref="F35:G35"/>
    <mergeCell ref="H35:I35"/>
    <mergeCell ref="D39:E40"/>
    <mergeCell ref="B29:C29"/>
    <mergeCell ref="D25:E26"/>
    <mergeCell ref="D27:E28"/>
    <mergeCell ref="F23:G24"/>
    <mergeCell ref="D21:E22"/>
    <mergeCell ref="F21:G22"/>
    <mergeCell ref="B21:C22"/>
    <mergeCell ref="J36:K36"/>
    <mergeCell ref="L36:M36"/>
    <mergeCell ref="B35:C36"/>
    <mergeCell ref="H31:I32"/>
    <mergeCell ref="F27:G28"/>
    <mergeCell ref="F31:G32"/>
    <mergeCell ref="L31:M32"/>
    <mergeCell ref="L33:M34"/>
    <mergeCell ref="J33:K34"/>
    <mergeCell ref="F33:G34"/>
    <mergeCell ref="H33:I34"/>
    <mergeCell ref="J31:K32"/>
    <mergeCell ref="F29:G30"/>
    <mergeCell ref="J23:K24"/>
    <mergeCell ref="F25:G26"/>
    <mergeCell ref="L25:M26"/>
    <mergeCell ref="J25:K26"/>
    <mergeCell ref="L41:M42"/>
    <mergeCell ref="F41:G42"/>
    <mergeCell ref="H41:I42"/>
    <mergeCell ref="J39:K40"/>
    <mergeCell ref="L39:M40"/>
    <mergeCell ref="F39:G40"/>
    <mergeCell ref="H39:I40"/>
    <mergeCell ref="H37:I38"/>
    <mergeCell ref="A48:M48"/>
    <mergeCell ref="K45:M45"/>
    <mergeCell ref="L43:M44"/>
    <mergeCell ref="J43:K44"/>
    <mergeCell ref="J41:K42"/>
    <mergeCell ref="A46:I46"/>
    <mergeCell ref="B43:C44"/>
    <mergeCell ref="D43:E44"/>
    <mergeCell ref="F43:G44"/>
    <mergeCell ref="H43:I44"/>
    <mergeCell ref="A35:A40"/>
    <mergeCell ref="B41:C42"/>
    <mergeCell ref="D41:E42"/>
    <mergeCell ref="A45:I45"/>
    <mergeCell ref="A41:A44"/>
    <mergeCell ref="A47:M47"/>
    <mergeCell ref="A19:A22"/>
    <mergeCell ref="A23:A24"/>
    <mergeCell ref="A25:A34"/>
    <mergeCell ref="B15:C16"/>
    <mergeCell ref="D15:E16"/>
    <mergeCell ref="D37:E38"/>
    <mergeCell ref="D29:E30"/>
    <mergeCell ref="B25:C25"/>
    <mergeCell ref="D33:E34"/>
    <mergeCell ref="B26:C26"/>
    <mergeCell ref="B33:C33"/>
    <mergeCell ref="B17:C18"/>
    <mergeCell ref="D17:E18"/>
    <mergeCell ref="B24:C24"/>
    <mergeCell ref="B23:C23"/>
    <mergeCell ref="D23:E24"/>
    <mergeCell ref="B34:C34"/>
    <mergeCell ref="B30:C30"/>
    <mergeCell ref="B19:C20"/>
    <mergeCell ref="B32:C32"/>
    <mergeCell ref="B31:C31"/>
    <mergeCell ref="B28:C28"/>
    <mergeCell ref="B27:C27"/>
    <mergeCell ref="D31:E32"/>
  </mergeCells>
  <phoneticPr fontId="27"/>
  <printOptions horizontalCentered="1"/>
  <pageMargins left="0.59055118110236227" right="0.59055118110236227" top="0.59055118110236227" bottom="0.59055118110236227" header="0.39370078740157483" footer="0.39370078740157483"/>
  <pageSetup paperSize="9" firstPageNumber="111" orientation="portrait" useFirstPageNumber="1" horizontalDpi="300" verticalDpi="300" r:id="rId1"/>
  <headerFooter scaleWithDoc="0" alignWithMargins="0">
    <oddHeader>&amp;R医療及び衛生</oddHeader>
    <oddFooter>&amp;C&amp;12&amp;A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44"/>
  <sheetViews>
    <sheetView view="pageBreakPreview" topLeftCell="A40" zoomScaleNormal="100" zoomScaleSheetLayoutView="100" workbookViewId="0">
      <selection activeCell="M19" sqref="M19"/>
    </sheetView>
  </sheetViews>
  <sheetFormatPr defaultRowHeight="18" customHeight="1"/>
  <cols>
    <col min="1" max="1" width="10.7109375" style="63" customWidth="1"/>
    <col min="2" max="2" width="12.140625" style="63" customWidth="1"/>
    <col min="3" max="3" width="11" style="63" customWidth="1"/>
    <col min="4" max="5" width="7" style="63" customWidth="1"/>
    <col min="6" max="6" width="8.7109375" style="63" customWidth="1"/>
    <col min="7" max="7" width="10.42578125" style="63" customWidth="1"/>
    <col min="8" max="12" width="6.7109375" style="63" customWidth="1"/>
    <col min="13" max="15" width="9.140625" style="63"/>
    <col min="16" max="16" width="10.140625" style="63" customWidth="1"/>
    <col min="17" max="16384" width="9.140625" style="63"/>
  </cols>
  <sheetData>
    <row r="1" spans="1:12" ht="5.0999999999999996" customHeight="1">
      <c r="L1" s="64"/>
    </row>
    <row r="2" spans="1:12" ht="15" customHeight="1" thickBot="1">
      <c r="A2" s="63" t="s">
        <v>231</v>
      </c>
      <c r="L2" s="64" t="s">
        <v>134</v>
      </c>
    </row>
    <row r="3" spans="1:12" ht="20.100000000000001" customHeight="1">
      <c r="A3" s="425" t="s">
        <v>135</v>
      </c>
      <c r="B3" s="420" t="s">
        <v>136</v>
      </c>
      <c r="C3" s="420"/>
      <c r="D3" s="420"/>
      <c r="E3" s="420"/>
      <c r="F3" s="420"/>
      <c r="G3" s="420"/>
      <c r="H3" s="420"/>
      <c r="I3" s="420"/>
      <c r="J3" s="420"/>
      <c r="K3" s="420"/>
      <c r="L3" s="437"/>
    </row>
    <row r="4" spans="1:12" ht="20.100000000000001" customHeight="1">
      <c r="A4" s="426"/>
      <c r="B4" s="436" t="s">
        <v>137</v>
      </c>
      <c r="C4" s="436" t="s">
        <v>138</v>
      </c>
      <c r="D4" s="436"/>
      <c r="E4" s="436"/>
      <c r="F4" s="436"/>
      <c r="G4" s="436" t="s">
        <v>139</v>
      </c>
      <c r="H4" s="436"/>
      <c r="I4" s="436"/>
      <c r="J4" s="436"/>
      <c r="K4" s="446" t="s">
        <v>140</v>
      </c>
      <c r="L4" s="447" t="s">
        <v>221</v>
      </c>
    </row>
    <row r="5" spans="1:12" ht="20.100000000000001" customHeight="1">
      <c r="A5" s="426"/>
      <c r="B5" s="436"/>
      <c r="C5" s="436"/>
      <c r="D5" s="436"/>
      <c r="E5" s="436"/>
      <c r="F5" s="436"/>
      <c r="G5" s="436"/>
      <c r="H5" s="436"/>
      <c r="I5" s="436"/>
      <c r="J5" s="436"/>
      <c r="K5" s="446"/>
      <c r="L5" s="447"/>
    </row>
    <row r="6" spans="1:12" ht="20.100000000000001" customHeight="1">
      <c r="A6" s="426"/>
      <c r="B6" s="436"/>
      <c r="C6" s="65" t="s">
        <v>141</v>
      </c>
      <c r="D6" s="65" t="s">
        <v>142</v>
      </c>
      <c r="E6" s="65" t="s">
        <v>143</v>
      </c>
      <c r="F6" s="65" t="s">
        <v>144</v>
      </c>
      <c r="G6" s="65" t="s">
        <v>141</v>
      </c>
      <c r="H6" s="65" t="s">
        <v>142</v>
      </c>
      <c r="I6" s="66" t="s">
        <v>143</v>
      </c>
      <c r="J6" s="66" t="s">
        <v>144</v>
      </c>
      <c r="K6" s="446"/>
      <c r="L6" s="447"/>
    </row>
    <row r="7" spans="1:12" ht="20.100000000000001" customHeight="1">
      <c r="A7" s="426"/>
      <c r="B7" s="436"/>
      <c r="C7" s="67" t="s">
        <v>145</v>
      </c>
      <c r="D7" s="67" t="s">
        <v>145</v>
      </c>
      <c r="E7" s="67" t="s">
        <v>146</v>
      </c>
      <c r="F7" s="67" t="s">
        <v>147</v>
      </c>
      <c r="G7" s="67" t="s">
        <v>145</v>
      </c>
      <c r="H7" s="67" t="s">
        <v>145</v>
      </c>
      <c r="I7" s="67" t="s">
        <v>146</v>
      </c>
      <c r="J7" s="67" t="s">
        <v>147</v>
      </c>
      <c r="K7" s="446"/>
      <c r="L7" s="447"/>
    </row>
    <row r="8" spans="1:12" ht="20.100000000000001" customHeight="1">
      <c r="A8" s="85" t="s">
        <v>222</v>
      </c>
      <c r="B8" s="68">
        <f>SUM(C8:L8)</f>
        <v>33054</v>
      </c>
      <c r="C8" s="69">
        <v>17709</v>
      </c>
      <c r="D8" s="117">
        <v>469</v>
      </c>
      <c r="E8" s="117">
        <v>411</v>
      </c>
      <c r="F8" s="117">
        <v>2865</v>
      </c>
      <c r="G8" s="117">
        <v>11005</v>
      </c>
      <c r="H8" s="117">
        <v>116</v>
      </c>
      <c r="I8" s="117">
        <v>11</v>
      </c>
      <c r="J8" s="117">
        <v>443</v>
      </c>
      <c r="K8" s="117">
        <v>25</v>
      </c>
      <c r="L8" s="86">
        <v>0</v>
      </c>
    </row>
    <row r="9" spans="1:12" ht="20.100000000000001" customHeight="1">
      <c r="A9" s="87">
        <v>21</v>
      </c>
      <c r="B9" s="68">
        <f>SUM(C9:L9)</f>
        <v>33814</v>
      </c>
      <c r="C9" s="69">
        <v>17897</v>
      </c>
      <c r="D9" s="117">
        <v>498</v>
      </c>
      <c r="E9" s="117">
        <v>442</v>
      </c>
      <c r="F9" s="117">
        <v>3038</v>
      </c>
      <c r="G9" s="69">
        <v>11272</v>
      </c>
      <c r="H9" s="117">
        <v>96</v>
      </c>
      <c r="I9" s="117">
        <v>8</v>
      </c>
      <c r="J9" s="117">
        <v>535</v>
      </c>
      <c r="K9" s="117">
        <v>28</v>
      </c>
      <c r="L9" s="86">
        <v>0</v>
      </c>
    </row>
    <row r="10" spans="1:12" ht="20.100000000000001" customHeight="1">
      <c r="A10" s="87">
        <v>22</v>
      </c>
      <c r="B10" s="70">
        <v>33835</v>
      </c>
      <c r="C10" s="69">
        <v>18025</v>
      </c>
      <c r="D10" s="117">
        <v>513</v>
      </c>
      <c r="E10" s="117">
        <v>424</v>
      </c>
      <c r="F10" s="117">
        <v>3029</v>
      </c>
      <c r="G10" s="69">
        <v>11242</v>
      </c>
      <c r="H10" s="117">
        <v>108</v>
      </c>
      <c r="I10" s="117">
        <v>8</v>
      </c>
      <c r="J10" s="117">
        <v>469</v>
      </c>
      <c r="K10" s="117">
        <v>19</v>
      </c>
      <c r="L10" s="86" t="s">
        <v>74</v>
      </c>
    </row>
    <row r="11" spans="1:12" ht="20.100000000000001" customHeight="1">
      <c r="A11" s="88">
        <v>23</v>
      </c>
      <c r="B11" s="71">
        <v>34495</v>
      </c>
      <c r="C11" s="69">
        <v>18404</v>
      </c>
      <c r="D11" s="117">
        <v>572</v>
      </c>
      <c r="E11" s="117">
        <v>474</v>
      </c>
      <c r="F11" s="117">
        <v>3118</v>
      </c>
      <c r="G11" s="69">
        <v>11313</v>
      </c>
      <c r="H11" s="117">
        <v>118</v>
      </c>
      <c r="I11" s="117">
        <v>8</v>
      </c>
      <c r="J11" s="117">
        <v>469</v>
      </c>
      <c r="K11" s="117">
        <v>19</v>
      </c>
      <c r="L11" s="86" t="s">
        <v>74</v>
      </c>
    </row>
    <row r="12" spans="1:12" ht="20.100000000000001" customHeight="1" thickBot="1">
      <c r="A12" s="89">
        <v>24</v>
      </c>
      <c r="B12" s="90">
        <v>34287</v>
      </c>
      <c r="C12" s="91">
        <v>18313</v>
      </c>
      <c r="D12" s="116">
        <v>569</v>
      </c>
      <c r="E12" s="116">
        <v>542</v>
      </c>
      <c r="F12" s="116">
        <v>2945</v>
      </c>
      <c r="G12" s="91">
        <v>11303</v>
      </c>
      <c r="H12" s="116">
        <v>121</v>
      </c>
      <c r="I12" s="116">
        <v>14</v>
      </c>
      <c r="J12" s="116">
        <v>458</v>
      </c>
      <c r="K12" s="116">
        <v>22</v>
      </c>
      <c r="L12" s="92" t="s">
        <v>74</v>
      </c>
    </row>
    <row r="13" spans="1:12" ht="15" customHeight="1">
      <c r="A13" s="439" t="s">
        <v>189</v>
      </c>
      <c r="B13" s="439"/>
      <c r="C13" s="439"/>
      <c r="D13" s="439"/>
      <c r="E13" s="439"/>
      <c r="F13" s="439"/>
      <c r="G13" s="439"/>
      <c r="H13" s="439"/>
      <c r="I13" s="439"/>
      <c r="L13" s="64" t="s">
        <v>148</v>
      </c>
    </row>
    <row r="14" spans="1:12" ht="15" customHeight="1"/>
    <row r="15" spans="1:12" ht="15" customHeight="1" thickBot="1">
      <c r="A15" s="63" t="s">
        <v>306</v>
      </c>
      <c r="L15" s="64" t="s">
        <v>149</v>
      </c>
    </row>
    <row r="16" spans="1:12" ht="24.95" customHeight="1">
      <c r="A16" s="425" t="s">
        <v>135</v>
      </c>
      <c r="B16" s="420" t="s">
        <v>150</v>
      </c>
      <c r="C16" s="420"/>
      <c r="D16" s="420"/>
      <c r="E16" s="420"/>
      <c r="F16" s="420"/>
      <c r="G16" s="442" t="s">
        <v>151</v>
      </c>
      <c r="H16" s="442"/>
      <c r="I16" s="442"/>
      <c r="J16" s="442"/>
      <c r="K16" s="442"/>
      <c r="L16" s="443"/>
    </row>
    <row r="17" spans="1:12" ht="24.95" customHeight="1">
      <c r="A17" s="426"/>
      <c r="B17" s="444" t="s">
        <v>152</v>
      </c>
      <c r="C17" s="444"/>
      <c r="D17" s="436" t="s">
        <v>153</v>
      </c>
      <c r="E17" s="436"/>
      <c r="F17" s="72" t="s">
        <v>223</v>
      </c>
      <c r="G17" s="436" t="s">
        <v>154</v>
      </c>
      <c r="H17" s="436"/>
      <c r="I17" s="436" t="s">
        <v>155</v>
      </c>
      <c r="J17" s="436"/>
      <c r="K17" s="436" t="s">
        <v>156</v>
      </c>
      <c r="L17" s="438"/>
    </row>
    <row r="18" spans="1:12" ht="20.100000000000001" customHeight="1">
      <c r="A18" s="85" t="s">
        <v>222</v>
      </c>
      <c r="B18" s="448">
        <v>32589</v>
      </c>
      <c r="C18" s="448"/>
      <c r="D18" s="433">
        <v>323</v>
      </c>
      <c r="E18" s="433"/>
      <c r="F18" s="117" t="s">
        <v>74</v>
      </c>
      <c r="G18" s="433">
        <v>1841</v>
      </c>
      <c r="H18" s="433"/>
      <c r="I18" s="433">
        <v>480</v>
      </c>
      <c r="J18" s="433"/>
      <c r="K18" s="434">
        <v>1361</v>
      </c>
      <c r="L18" s="435"/>
    </row>
    <row r="19" spans="1:12" ht="20.100000000000001" customHeight="1">
      <c r="A19" s="87">
        <v>21</v>
      </c>
      <c r="B19" s="441">
        <v>33288</v>
      </c>
      <c r="C19" s="441"/>
      <c r="D19" s="432">
        <v>352</v>
      </c>
      <c r="E19" s="432"/>
      <c r="F19" s="117">
        <v>0</v>
      </c>
      <c r="G19" s="432">
        <v>1826</v>
      </c>
      <c r="H19" s="432"/>
      <c r="I19" s="432">
        <v>510</v>
      </c>
      <c r="J19" s="432"/>
      <c r="K19" s="423">
        <v>1316</v>
      </c>
      <c r="L19" s="424"/>
    </row>
    <row r="20" spans="1:12" ht="20.100000000000001" customHeight="1">
      <c r="A20" s="87">
        <v>22</v>
      </c>
      <c r="B20" s="441">
        <v>30411</v>
      </c>
      <c r="C20" s="441"/>
      <c r="D20" s="432">
        <v>362</v>
      </c>
      <c r="E20" s="432"/>
      <c r="F20" s="117">
        <v>0</v>
      </c>
      <c r="G20" s="432">
        <v>1810</v>
      </c>
      <c r="H20" s="432"/>
      <c r="I20" s="432">
        <v>546</v>
      </c>
      <c r="J20" s="432"/>
      <c r="K20" s="423">
        <v>1264</v>
      </c>
      <c r="L20" s="424"/>
    </row>
    <row r="21" spans="1:12" ht="20.100000000000001" customHeight="1">
      <c r="A21" s="88">
        <v>23</v>
      </c>
      <c r="B21" s="441">
        <v>31225</v>
      </c>
      <c r="C21" s="441"/>
      <c r="D21" s="432">
        <v>349</v>
      </c>
      <c r="E21" s="432"/>
      <c r="F21" s="117" t="s">
        <v>74</v>
      </c>
      <c r="G21" s="432">
        <v>1723</v>
      </c>
      <c r="H21" s="432"/>
      <c r="I21" s="432">
        <v>504</v>
      </c>
      <c r="J21" s="432"/>
      <c r="K21" s="423">
        <v>1219</v>
      </c>
      <c r="L21" s="424"/>
    </row>
    <row r="22" spans="1:12" ht="20.100000000000001" customHeight="1" thickBot="1">
      <c r="A22" s="89">
        <v>24</v>
      </c>
      <c r="B22" s="445">
        <v>30938</v>
      </c>
      <c r="C22" s="445"/>
      <c r="D22" s="428">
        <v>395</v>
      </c>
      <c r="E22" s="428"/>
      <c r="F22" s="116" t="s">
        <v>74</v>
      </c>
      <c r="G22" s="428">
        <v>1759</v>
      </c>
      <c r="H22" s="428"/>
      <c r="I22" s="428">
        <v>530</v>
      </c>
      <c r="J22" s="428"/>
      <c r="K22" s="429">
        <v>1229</v>
      </c>
      <c r="L22" s="430"/>
    </row>
    <row r="23" spans="1:12" ht="15" customHeight="1">
      <c r="A23" s="439" t="s">
        <v>224</v>
      </c>
      <c r="B23" s="439"/>
      <c r="C23" s="439"/>
      <c r="D23" s="439"/>
      <c r="E23" s="439"/>
      <c r="F23" s="439"/>
      <c r="G23" s="439"/>
      <c r="H23" s="439"/>
      <c r="I23" s="439"/>
      <c r="L23" s="64" t="s">
        <v>148</v>
      </c>
    </row>
    <row r="24" spans="1:12" ht="15" customHeight="1">
      <c r="A24" s="439" t="s">
        <v>225</v>
      </c>
      <c r="B24" s="439"/>
      <c r="C24" s="439"/>
      <c r="D24" s="439"/>
      <c r="E24" s="439"/>
    </row>
    <row r="25" spans="1:12" ht="15" customHeight="1"/>
    <row r="26" spans="1:12" ht="15" customHeight="1" thickBot="1">
      <c r="A26" s="63" t="s">
        <v>307</v>
      </c>
      <c r="L26" s="64" t="s">
        <v>157</v>
      </c>
    </row>
    <row r="27" spans="1:12" ht="20.100000000000001" customHeight="1">
      <c r="A27" s="425" t="s">
        <v>135</v>
      </c>
      <c r="B27" s="420" t="s">
        <v>158</v>
      </c>
      <c r="C27" s="420"/>
      <c r="D27" s="420"/>
      <c r="E27" s="420"/>
      <c r="F27" s="420"/>
      <c r="G27" s="420"/>
      <c r="H27" s="420" t="s">
        <v>159</v>
      </c>
      <c r="I27" s="420"/>
      <c r="J27" s="420"/>
      <c r="K27" s="420"/>
      <c r="L27" s="437"/>
    </row>
    <row r="28" spans="1:12" ht="20.100000000000001" customHeight="1">
      <c r="A28" s="426"/>
      <c r="B28" s="436" t="s">
        <v>160</v>
      </c>
      <c r="C28" s="436"/>
      <c r="D28" s="436"/>
      <c r="E28" s="436" t="s">
        <v>161</v>
      </c>
      <c r="F28" s="436"/>
      <c r="G28" s="436"/>
      <c r="H28" s="440" t="s">
        <v>162</v>
      </c>
      <c r="I28" s="440"/>
      <c r="J28" s="440"/>
      <c r="K28" s="436" t="s">
        <v>163</v>
      </c>
      <c r="L28" s="438"/>
    </row>
    <row r="29" spans="1:12" ht="20.100000000000001" customHeight="1">
      <c r="A29" s="426"/>
      <c r="B29" s="111" t="s">
        <v>164</v>
      </c>
      <c r="C29" s="111" t="s">
        <v>165</v>
      </c>
      <c r="D29" s="111" t="s">
        <v>226</v>
      </c>
      <c r="E29" s="110" t="s">
        <v>166</v>
      </c>
      <c r="F29" s="436" t="s">
        <v>167</v>
      </c>
      <c r="G29" s="436"/>
      <c r="H29" s="436" t="s">
        <v>167</v>
      </c>
      <c r="I29" s="436"/>
      <c r="J29" s="436"/>
      <c r="K29" s="436" t="s">
        <v>168</v>
      </c>
      <c r="L29" s="438"/>
    </row>
    <row r="30" spans="1:12" ht="18.75" customHeight="1">
      <c r="A30" s="85" t="s">
        <v>222</v>
      </c>
      <c r="B30" s="115">
        <v>9</v>
      </c>
      <c r="C30" s="112">
        <v>19</v>
      </c>
      <c r="D30" s="112">
        <v>30</v>
      </c>
      <c r="E30" s="112">
        <v>38</v>
      </c>
      <c r="F30" s="433">
        <v>79</v>
      </c>
      <c r="G30" s="433"/>
      <c r="H30" s="433">
        <v>2</v>
      </c>
      <c r="I30" s="433"/>
      <c r="J30" s="433"/>
      <c r="K30" s="434">
        <v>3</v>
      </c>
      <c r="L30" s="435"/>
    </row>
    <row r="31" spans="1:12" ht="18.75" customHeight="1">
      <c r="A31" s="87">
        <v>21</v>
      </c>
      <c r="B31" s="115">
        <v>9</v>
      </c>
      <c r="C31" s="112">
        <v>19</v>
      </c>
      <c r="D31" s="112">
        <v>27</v>
      </c>
      <c r="E31" s="112">
        <v>38</v>
      </c>
      <c r="F31" s="432">
        <v>106</v>
      </c>
      <c r="G31" s="432"/>
      <c r="H31" s="432">
        <v>2</v>
      </c>
      <c r="I31" s="432"/>
      <c r="J31" s="432"/>
      <c r="K31" s="423">
        <v>3</v>
      </c>
      <c r="L31" s="424"/>
    </row>
    <row r="32" spans="1:12" ht="18.75" customHeight="1">
      <c r="A32" s="87">
        <v>22</v>
      </c>
      <c r="B32" s="115">
        <v>10</v>
      </c>
      <c r="C32" s="112">
        <v>19</v>
      </c>
      <c r="D32" s="112">
        <v>30</v>
      </c>
      <c r="E32" s="112">
        <v>38</v>
      </c>
      <c r="F32" s="432">
        <v>107</v>
      </c>
      <c r="G32" s="432"/>
      <c r="H32" s="432">
        <v>2</v>
      </c>
      <c r="I32" s="432"/>
      <c r="J32" s="432"/>
      <c r="K32" s="423">
        <v>3</v>
      </c>
      <c r="L32" s="424"/>
    </row>
    <row r="33" spans="1:12" ht="18.75" customHeight="1">
      <c r="A33" s="88">
        <v>23</v>
      </c>
      <c r="B33" s="115">
        <v>10</v>
      </c>
      <c r="C33" s="112">
        <v>19</v>
      </c>
      <c r="D33" s="112">
        <v>32</v>
      </c>
      <c r="E33" s="112">
        <v>39</v>
      </c>
      <c r="F33" s="431">
        <v>117</v>
      </c>
      <c r="G33" s="431"/>
      <c r="H33" s="432">
        <v>2</v>
      </c>
      <c r="I33" s="432"/>
      <c r="J33" s="432"/>
      <c r="K33" s="423">
        <v>3</v>
      </c>
      <c r="L33" s="424"/>
    </row>
    <row r="34" spans="1:12" ht="18.75" customHeight="1" thickBot="1">
      <c r="A34" s="89">
        <v>24</v>
      </c>
      <c r="B34" s="93">
        <v>11</v>
      </c>
      <c r="C34" s="114">
        <v>19</v>
      </c>
      <c r="D34" s="114">
        <v>39</v>
      </c>
      <c r="E34" s="114">
        <v>39</v>
      </c>
      <c r="F34" s="427">
        <v>119</v>
      </c>
      <c r="G34" s="427"/>
      <c r="H34" s="428">
        <v>2</v>
      </c>
      <c r="I34" s="428"/>
      <c r="J34" s="428"/>
      <c r="K34" s="429">
        <v>3</v>
      </c>
      <c r="L34" s="430"/>
    </row>
    <row r="35" spans="1:12" ht="15" customHeight="1">
      <c r="A35" s="439" t="s">
        <v>227</v>
      </c>
      <c r="B35" s="439"/>
      <c r="C35" s="439"/>
      <c r="D35" s="439"/>
      <c r="E35" s="439"/>
      <c r="F35" s="439"/>
      <c r="G35" s="439"/>
      <c r="L35" s="64" t="s">
        <v>148</v>
      </c>
    </row>
    <row r="36" spans="1:12" ht="15" customHeight="1">
      <c r="J36" s="418" t="s">
        <v>16</v>
      </c>
      <c r="K36" s="418"/>
    </row>
    <row r="37" spans="1:12" ht="15" customHeight="1" thickBot="1">
      <c r="A37" s="63" t="s">
        <v>308</v>
      </c>
      <c r="L37" s="64" t="s">
        <v>169</v>
      </c>
    </row>
    <row r="38" spans="1:12" ht="30" customHeight="1">
      <c r="A38" s="94" t="s">
        <v>170</v>
      </c>
      <c r="B38" s="95" t="s">
        <v>1</v>
      </c>
      <c r="C38" s="95" t="s">
        <v>228</v>
      </c>
      <c r="D38" s="95" t="s">
        <v>229</v>
      </c>
      <c r="E38" s="95" t="s">
        <v>230</v>
      </c>
      <c r="F38" s="96" t="s">
        <v>171</v>
      </c>
      <c r="G38" s="95" t="s">
        <v>172</v>
      </c>
      <c r="H38" s="420" t="s">
        <v>173</v>
      </c>
      <c r="I38" s="420"/>
      <c r="J38" s="420" t="s">
        <v>174</v>
      </c>
      <c r="K38" s="420"/>
      <c r="L38" s="97" t="s">
        <v>101</v>
      </c>
    </row>
    <row r="39" spans="1:12" ht="18.75" customHeight="1">
      <c r="A39" s="85" t="s">
        <v>222</v>
      </c>
      <c r="B39" s="115">
        <v>78</v>
      </c>
      <c r="C39" s="112">
        <v>28</v>
      </c>
      <c r="D39" s="112">
        <v>12</v>
      </c>
      <c r="E39" s="112">
        <v>7</v>
      </c>
      <c r="F39" s="112">
        <v>1</v>
      </c>
      <c r="G39" s="112">
        <v>18</v>
      </c>
      <c r="H39" s="419" t="s">
        <v>74</v>
      </c>
      <c r="I39" s="419"/>
      <c r="J39" s="419" t="s">
        <v>74</v>
      </c>
      <c r="K39" s="419"/>
      <c r="L39" s="113">
        <v>12</v>
      </c>
    </row>
    <row r="40" spans="1:12" ht="18.75" customHeight="1">
      <c r="A40" s="87">
        <v>21</v>
      </c>
      <c r="B40" s="115">
        <v>55</v>
      </c>
      <c r="C40" s="112">
        <v>11</v>
      </c>
      <c r="D40" s="112">
        <v>7</v>
      </c>
      <c r="E40" s="112">
        <v>15</v>
      </c>
      <c r="F40" s="112">
        <v>1</v>
      </c>
      <c r="G40" s="112">
        <v>15</v>
      </c>
      <c r="H40" s="422" t="s">
        <v>74</v>
      </c>
      <c r="I40" s="422"/>
      <c r="J40" s="422" t="s">
        <v>74</v>
      </c>
      <c r="K40" s="422"/>
      <c r="L40" s="113">
        <v>6</v>
      </c>
    </row>
    <row r="41" spans="1:12" ht="18.75" customHeight="1">
      <c r="A41" s="87">
        <v>22</v>
      </c>
      <c r="B41" s="115">
        <v>36</v>
      </c>
      <c r="C41" s="112">
        <v>6</v>
      </c>
      <c r="D41" s="112">
        <v>1</v>
      </c>
      <c r="E41" s="112">
        <v>13</v>
      </c>
      <c r="F41" s="112">
        <v>2</v>
      </c>
      <c r="G41" s="112">
        <v>11</v>
      </c>
      <c r="H41" s="422" t="s">
        <v>74</v>
      </c>
      <c r="I41" s="422"/>
      <c r="J41" s="422" t="s">
        <v>74</v>
      </c>
      <c r="K41" s="422"/>
      <c r="L41" s="113">
        <v>3</v>
      </c>
    </row>
    <row r="42" spans="1:12" ht="18.75" customHeight="1">
      <c r="A42" s="88">
        <v>23</v>
      </c>
      <c r="B42" s="115">
        <v>22</v>
      </c>
      <c r="C42" s="112">
        <v>5</v>
      </c>
      <c r="D42" s="112">
        <v>3</v>
      </c>
      <c r="E42" s="112">
        <v>6</v>
      </c>
      <c r="F42" s="117">
        <v>0</v>
      </c>
      <c r="G42" s="112">
        <v>7</v>
      </c>
      <c r="H42" s="422" t="s">
        <v>74</v>
      </c>
      <c r="I42" s="422"/>
      <c r="J42" s="422" t="s">
        <v>74</v>
      </c>
      <c r="K42" s="422"/>
      <c r="L42" s="113">
        <v>1</v>
      </c>
    </row>
    <row r="43" spans="1:12" ht="18.75" customHeight="1" thickBot="1">
      <c r="A43" s="89">
        <v>24</v>
      </c>
      <c r="B43" s="93">
        <v>12</v>
      </c>
      <c r="C43" s="114">
        <v>1</v>
      </c>
      <c r="D43" s="98">
        <v>0</v>
      </c>
      <c r="E43" s="114">
        <v>4</v>
      </c>
      <c r="F43" s="116">
        <v>0</v>
      </c>
      <c r="G43" s="114">
        <v>7</v>
      </c>
      <c r="H43" s="421" t="s">
        <v>74</v>
      </c>
      <c r="I43" s="421"/>
      <c r="J43" s="421" t="s">
        <v>74</v>
      </c>
      <c r="K43" s="421"/>
      <c r="L43" s="99">
        <v>0</v>
      </c>
    </row>
    <row r="44" spans="1:12" ht="15" customHeight="1">
      <c r="L44" s="64" t="s">
        <v>148</v>
      </c>
    </row>
  </sheetData>
  <sheetProtection selectLockedCells="1" selectUnlockedCells="1"/>
  <mergeCells count="82">
    <mergeCell ref="K4:K7"/>
    <mergeCell ref="L4:L7"/>
    <mergeCell ref="A13:I13"/>
    <mergeCell ref="K17:L17"/>
    <mergeCell ref="B18:C18"/>
    <mergeCell ref="D18:E18"/>
    <mergeCell ref="G18:H18"/>
    <mergeCell ref="A3:A7"/>
    <mergeCell ref="B3:L3"/>
    <mergeCell ref="B4:B7"/>
    <mergeCell ref="C4:F5"/>
    <mergeCell ref="G4:J5"/>
    <mergeCell ref="A35:G35"/>
    <mergeCell ref="I18:J18"/>
    <mergeCell ref="A16:A17"/>
    <mergeCell ref="B16:F16"/>
    <mergeCell ref="G16:L16"/>
    <mergeCell ref="B17:C17"/>
    <mergeCell ref="D17:E17"/>
    <mergeCell ref="D19:E19"/>
    <mergeCell ref="I17:J17"/>
    <mergeCell ref="I19:J19"/>
    <mergeCell ref="K19:L19"/>
    <mergeCell ref="G17:H17"/>
    <mergeCell ref="B22:C22"/>
    <mergeCell ref="D22:E22"/>
    <mergeCell ref="I20:J20"/>
    <mergeCell ref="K18:L18"/>
    <mergeCell ref="B19:C19"/>
    <mergeCell ref="G19:H19"/>
    <mergeCell ref="K22:L22"/>
    <mergeCell ref="D20:E20"/>
    <mergeCell ref="K20:L20"/>
    <mergeCell ref="B21:C21"/>
    <mergeCell ref="D21:E21"/>
    <mergeCell ref="G21:H21"/>
    <mergeCell ref="I21:J21"/>
    <mergeCell ref="K21:L21"/>
    <mergeCell ref="B20:C20"/>
    <mergeCell ref="G20:H20"/>
    <mergeCell ref="G22:H22"/>
    <mergeCell ref="A24:E24"/>
    <mergeCell ref="A23:I23"/>
    <mergeCell ref="I22:J22"/>
    <mergeCell ref="H28:J28"/>
    <mergeCell ref="B27:G27"/>
    <mergeCell ref="F29:G29"/>
    <mergeCell ref="H29:J29"/>
    <mergeCell ref="H27:L27"/>
    <mergeCell ref="B28:D28"/>
    <mergeCell ref="E28:G28"/>
    <mergeCell ref="K29:L29"/>
    <mergeCell ref="K28:L28"/>
    <mergeCell ref="K32:L32"/>
    <mergeCell ref="A27:A29"/>
    <mergeCell ref="F34:G34"/>
    <mergeCell ref="H34:J34"/>
    <mergeCell ref="K34:L34"/>
    <mergeCell ref="F33:G33"/>
    <mergeCell ref="H33:J33"/>
    <mergeCell ref="K33:L33"/>
    <mergeCell ref="F31:G31"/>
    <mergeCell ref="H31:J31"/>
    <mergeCell ref="F30:G30"/>
    <mergeCell ref="H30:J30"/>
    <mergeCell ref="K31:L31"/>
    <mergeCell ref="F32:G32"/>
    <mergeCell ref="H32:J32"/>
    <mergeCell ref="K30:L30"/>
    <mergeCell ref="H43:I43"/>
    <mergeCell ref="J43:K43"/>
    <mergeCell ref="H40:I40"/>
    <mergeCell ref="J40:K40"/>
    <mergeCell ref="H41:I41"/>
    <mergeCell ref="J41:K41"/>
    <mergeCell ref="H42:I42"/>
    <mergeCell ref="J42:K42"/>
    <mergeCell ref="J36:K36"/>
    <mergeCell ref="H39:I39"/>
    <mergeCell ref="J39:K39"/>
    <mergeCell ref="H38:I38"/>
    <mergeCell ref="J38:K38"/>
  </mergeCells>
  <phoneticPr fontId="27"/>
  <printOptions horizontalCentered="1"/>
  <pageMargins left="0.59055118110236227" right="0.59055118110236227" top="0.59055118110236227" bottom="0.59055118110236227" header="0.39370078740157483" footer="0.39370078740157483"/>
  <pageSetup paperSize="9" firstPageNumber="112" orientation="portrait" useFirstPageNumber="1" horizontalDpi="300" verticalDpi="300" r:id="rId1"/>
  <headerFooter scaleWithDoc="0" alignWithMargins="0">
    <oddHeader>&amp;L医療及び衛生</oddHeader>
    <oddFooter>&amp;C&amp;12&amp;A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U53"/>
  <sheetViews>
    <sheetView tabSelected="1" view="pageBreakPreview" zoomScale="115" zoomScaleNormal="100" workbookViewId="0">
      <selection activeCell="B4" sqref="B4"/>
    </sheetView>
  </sheetViews>
  <sheetFormatPr defaultRowHeight="12"/>
  <cols>
    <col min="1" max="6" width="16.5703125" style="166" customWidth="1"/>
    <col min="7" max="7" width="2.85546875" style="166" customWidth="1"/>
    <col min="8" max="8" width="9.140625" style="166"/>
    <col min="9" max="9" width="7.85546875" style="166" customWidth="1"/>
    <col min="10" max="10" width="7.140625" style="166" customWidth="1"/>
    <col min="11" max="16384" width="9.140625" style="166"/>
  </cols>
  <sheetData>
    <row r="1" spans="1:9" ht="17.25">
      <c r="A1" s="449" t="s">
        <v>175</v>
      </c>
      <c r="B1" s="449"/>
      <c r="C1" s="449"/>
      <c r="D1" s="449"/>
      <c r="E1" s="449"/>
      <c r="F1" s="449"/>
      <c r="H1" s="202" t="s">
        <v>315</v>
      </c>
    </row>
    <row r="2" spans="1:9">
      <c r="H2" s="167" t="s">
        <v>286</v>
      </c>
      <c r="I2" s="83" t="s">
        <v>185</v>
      </c>
    </row>
    <row r="3" spans="1:9">
      <c r="H3" s="168" t="s">
        <v>193</v>
      </c>
      <c r="I3" s="169">
        <f>‐109‐!C4</f>
        <v>126</v>
      </c>
    </row>
    <row r="4" spans="1:9">
      <c r="H4" s="170">
        <v>2</v>
      </c>
      <c r="I4" s="169">
        <f>‐109‐!F4</f>
        <v>123</v>
      </c>
    </row>
    <row r="5" spans="1:9">
      <c r="A5" s="189" t="s">
        <v>309</v>
      </c>
      <c r="B5" s="59"/>
      <c r="C5" s="59"/>
      <c r="D5" t="s">
        <v>310</v>
      </c>
      <c r="H5" s="170">
        <v>3</v>
      </c>
      <c r="I5" s="169">
        <f>‐109‐!I4</f>
        <v>117</v>
      </c>
    </row>
    <row r="6" spans="1:9">
      <c r="A6" s="171"/>
      <c r="H6" s="170">
        <v>4</v>
      </c>
      <c r="I6" s="169">
        <f>‐109‐!J4</f>
        <v>122</v>
      </c>
    </row>
    <row r="7" spans="1:9">
      <c r="A7" s="171"/>
      <c r="H7" s="170">
        <v>5</v>
      </c>
      <c r="I7" s="169">
        <f>‐109‐!M4</f>
        <v>123</v>
      </c>
    </row>
    <row r="8" spans="1:9">
      <c r="A8" s="171"/>
      <c r="H8" s="170">
        <v>6</v>
      </c>
      <c r="I8" s="169">
        <f>‐109‐!P4</f>
        <v>124</v>
      </c>
    </row>
    <row r="9" spans="1:9">
      <c r="A9" s="171"/>
      <c r="H9" s="170">
        <v>7</v>
      </c>
      <c r="I9" s="169">
        <f>‐109‐!Q4</f>
        <v>140</v>
      </c>
    </row>
    <row r="10" spans="1:9">
      <c r="A10" s="171"/>
      <c r="H10" s="170">
        <v>8</v>
      </c>
      <c r="I10" s="169">
        <f>‐109‐!T4</f>
        <v>141</v>
      </c>
    </row>
    <row r="11" spans="1:9">
      <c r="A11" s="171"/>
      <c r="H11" s="170">
        <v>9</v>
      </c>
      <c r="I11" s="169">
        <f>‐109‐!W4</f>
        <v>143</v>
      </c>
    </row>
    <row r="12" spans="1:9">
      <c r="A12" s="171"/>
      <c r="H12" s="170">
        <v>10</v>
      </c>
      <c r="I12" s="169">
        <f>‐109‐!X4</f>
        <v>129</v>
      </c>
    </row>
    <row r="13" spans="1:9">
      <c r="A13" s="171"/>
      <c r="H13" s="170">
        <v>11</v>
      </c>
      <c r="I13" s="169">
        <f>‐109‐!AA4</f>
        <v>134</v>
      </c>
    </row>
    <row r="14" spans="1:9">
      <c r="A14" s="171"/>
      <c r="H14" s="168" t="s">
        <v>290</v>
      </c>
      <c r="I14" s="169">
        <f>‐109‐!AD4</f>
        <v>120</v>
      </c>
    </row>
    <row r="15" spans="1:9">
      <c r="A15" s="171"/>
      <c r="H15" s="172"/>
      <c r="I15" s="173">
        <f>SUM(I3:I14)</f>
        <v>1542</v>
      </c>
    </row>
    <row r="16" spans="1:9">
      <c r="A16" s="171"/>
      <c r="H16" s="202" t="s">
        <v>315</v>
      </c>
    </row>
    <row r="17" spans="1:9">
      <c r="A17" s="171"/>
      <c r="H17" s="167" t="s">
        <v>291</v>
      </c>
      <c r="I17" s="1" t="s">
        <v>176</v>
      </c>
    </row>
    <row r="18" spans="1:9">
      <c r="A18" s="171"/>
      <c r="H18" s="1" t="s">
        <v>292</v>
      </c>
      <c r="I18" s="169">
        <f>SUM(‐109‐!X21:Z22)</f>
        <v>6</v>
      </c>
    </row>
    <row r="19" spans="1:9">
      <c r="A19" s="171"/>
      <c r="H19" s="1" t="s">
        <v>177</v>
      </c>
      <c r="I19" s="169">
        <f>SUM(‐109‐!X23:Z24)</f>
        <v>4</v>
      </c>
    </row>
    <row r="20" spans="1:9">
      <c r="A20" s="171"/>
      <c r="H20" s="1" t="s">
        <v>178</v>
      </c>
      <c r="I20" s="169">
        <f>SUM(‐109‐!X25:Z26)</f>
        <v>4</v>
      </c>
    </row>
    <row r="21" spans="1:9">
      <c r="A21" s="171"/>
      <c r="H21" s="1" t="s">
        <v>179</v>
      </c>
      <c r="I21" s="169">
        <f>SUM(‐109‐!X27:Z28)</f>
        <v>18</v>
      </c>
    </row>
    <row r="22" spans="1:9">
      <c r="A22" s="171"/>
      <c r="H22" s="1" t="s">
        <v>180</v>
      </c>
      <c r="I22" s="169">
        <f>SUM(‐109‐!X29:Z30)</f>
        <v>19</v>
      </c>
    </row>
    <row r="23" spans="1:9">
      <c r="A23" s="171"/>
      <c r="H23" s="1" t="s">
        <v>181</v>
      </c>
      <c r="I23" s="169">
        <f>SUM(‐109‐!X31:Z32)</f>
        <v>56</v>
      </c>
    </row>
    <row r="24" spans="1:9">
      <c r="A24" s="171"/>
      <c r="H24" s="1" t="s">
        <v>182</v>
      </c>
      <c r="I24" s="169">
        <f>SUM(‐109‐!X33:Z34)</f>
        <v>87</v>
      </c>
    </row>
    <row r="25" spans="1:9">
      <c r="A25" s="171"/>
      <c r="H25" s="1" t="s">
        <v>183</v>
      </c>
      <c r="I25" s="169">
        <f>SUM(‐109‐!X35:Z36)</f>
        <v>138</v>
      </c>
    </row>
    <row r="26" spans="1:9">
      <c r="A26" s="171"/>
      <c r="H26" s="1" t="s">
        <v>184</v>
      </c>
      <c r="I26" s="169">
        <f>SUM(‐109‐!X37:Z38)</f>
        <v>176</v>
      </c>
    </row>
    <row r="27" spans="1:9">
      <c r="A27" s="171"/>
      <c r="H27" s="1" t="s">
        <v>293</v>
      </c>
      <c r="I27" s="169">
        <f>‐109‐!X39</f>
        <v>128</v>
      </c>
    </row>
    <row r="28" spans="1:9">
      <c r="A28" s="171"/>
      <c r="H28" s="172"/>
      <c r="I28" s="173">
        <f>SUM(I18:I27)</f>
        <v>636</v>
      </c>
    </row>
    <row r="29" spans="1:9">
      <c r="A29" s="171"/>
    </row>
    <row r="30" spans="1:9">
      <c r="A30" s="171"/>
    </row>
    <row r="31" spans="1:9">
      <c r="A31" s="171"/>
    </row>
    <row r="32" spans="1:9">
      <c r="A32" s="171"/>
    </row>
    <row r="33" spans="1:21">
      <c r="A33" s="171"/>
    </row>
    <row r="34" spans="1:21">
      <c r="A34" s="171"/>
    </row>
    <row r="35" spans="1:21">
      <c r="A35" s="171"/>
    </row>
    <row r="36" spans="1:21">
      <c r="A36" s="171"/>
      <c r="H36" s="174" t="s">
        <v>294</v>
      </c>
    </row>
    <row r="37" spans="1:21">
      <c r="A37" s="171"/>
      <c r="H37" s="167" t="s">
        <v>295</v>
      </c>
    </row>
    <row r="38" spans="1:21">
      <c r="A38" s="171"/>
      <c r="B38" s="190" t="s">
        <v>311</v>
      </c>
      <c r="E38" s="190" t="s">
        <v>312</v>
      </c>
      <c r="H38" s="10"/>
      <c r="I38" s="2" t="s">
        <v>186</v>
      </c>
      <c r="J38" s="2" t="s">
        <v>187</v>
      </c>
      <c r="K38" s="84" t="s">
        <v>296</v>
      </c>
      <c r="M38" s="8"/>
      <c r="N38" s="8"/>
      <c r="O38" s="8"/>
      <c r="P38" s="8"/>
      <c r="Q38" s="8"/>
      <c r="R38" s="8"/>
      <c r="S38" s="59"/>
    </row>
    <row r="39" spans="1:21">
      <c r="A39" s="171"/>
      <c r="F39" s="175"/>
      <c r="H39" s="2" t="str">
        <f>‐112‐!A18</f>
        <v>平成20年度</v>
      </c>
      <c r="I39" s="9">
        <f>‐112‐!B18</f>
        <v>32589</v>
      </c>
      <c r="J39" s="10">
        <f>‐112‐!D18</f>
        <v>323</v>
      </c>
      <c r="K39" s="9">
        <f>‐112‐!B8</f>
        <v>33054</v>
      </c>
      <c r="M39" s="8"/>
      <c r="N39" s="8"/>
      <c r="O39" s="8"/>
      <c r="P39" s="8"/>
      <c r="Q39" s="8"/>
      <c r="R39" s="8"/>
      <c r="S39" s="59"/>
    </row>
    <row r="40" spans="1:21">
      <c r="A40" s="171"/>
      <c r="H40" s="176">
        <f>‐112‐!A19</f>
        <v>21</v>
      </c>
      <c r="I40" s="9">
        <f>‐112‐!B19</f>
        <v>33288</v>
      </c>
      <c r="J40" s="10">
        <f>‐112‐!D19</f>
        <v>352</v>
      </c>
      <c r="K40" s="9">
        <f>‐112‐!B9</f>
        <v>33814</v>
      </c>
      <c r="M40" s="8"/>
      <c r="N40" s="11"/>
      <c r="O40" s="11"/>
      <c r="P40" s="3"/>
      <c r="Q40" s="8"/>
      <c r="R40" s="7"/>
      <c r="S40" s="177"/>
    </row>
    <row r="41" spans="1:21">
      <c r="H41" s="176">
        <f>‐112‐!A20</f>
        <v>22</v>
      </c>
      <c r="I41" s="9">
        <f>‐112‐!B20</f>
        <v>30411</v>
      </c>
      <c r="J41" s="10">
        <f>‐112‐!D20</f>
        <v>362</v>
      </c>
      <c r="K41" s="9">
        <f>‐112‐!B10</f>
        <v>33835</v>
      </c>
      <c r="M41" s="8"/>
      <c r="N41" s="11"/>
      <c r="O41" s="11"/>
      <c r="P41" s="3"/>
      <c r="Q41" s="8"/>
      <c r="R41" s="7"/>
      <c r="S41" s="177"/>
    </row>
    <row r="42" spans="1:21">
      <c r="H42" s="176">
        <f>‐112‐!A21</f>
        <v>23</v>
      </c>
      <c r="I42" s="9">
        <f>‐112‐!B21</f>
        <v>31225</v>
      </c>
      <c r="J42" s="10">
        <f>‐112‐!D21</f>
        <v>349</v>
      </c>
      <c r="K42" s="9">
        <f>‐112‐!B11</f>
        <v>34495</v>
      </c>
      <c r="M42" s="8"/>
      <c r="N42" s="11"/>
      <c r="O42" s="11"/>
      <c r="P42" s="3"/>
      <c r="Q42" s="8"/>
      <c r="R42" s="7"/>
      <c r="S42" s="177"/>
    </row>
    <row r="43" spans="1:21">
      <c r="H43" s="176">
        <f>‐112‐!A22</f>
        <v>24</v>
      </c>
      <c r="I43" s="178">
        <f>‐112‐!B22</f>
        <v>30938</v>
      </c>
      <c r="J43" s="10">
        <f>‐112‐!D22</f>
        <v>395</v>
      </c>
      <c r="K43" s="178">
        <f>‐112‐!B12</f>
        <v>34287</v>
      </c>
      <c r="M43" s="8"/>
      <c r="N43" s="11"/>
      <c r="O43" s="11"/>
      <c r="P43" s="3"/>
      <c r="Q43" s="8"/>
      <c r="R43" s="7"/>
      <c r="S43" s="177"/>
    </row>
    <row r="44" spans="1:21">
      <c r="H44" s="174" t="s">
        <v>294</v>
      </c>
      <c r="N44" s="12"/>
      <c r="O44" s="13"/>
      <c r="P44" s="12"/>
      <c r="Q44" s="4"/>
      <c r="R44" s="12"/>
      <c r="S44" s="14"/>
      <c r="T44" s="177"/>
      <c r="U44" s="59"/>
    </row>
    <row r="45" spans="1:21">
      <c r="H45" s="167" t="s">
        <v>297</v>
      </c>
      <c r="P45" s="59"/>
      <c r="Q45" s="59"/>
      <c r="R45" s="59"/>
      <c r="S45" s="59"/>
      <c r="T45" s="59"/>
      <c r="U45" s="59"/>
    </row>
    <row r="46" spans="1:21">
      <c r="H46" s="179"/>
      <c r="I46" s="1" t="s">
        <v>188</v>
      </c>
      <c r="J46" s="1" t="s">
        <v>156</v>
      </c>
      <c r="K46" s="179"/>
      <c r="P46" s="8"/>
      <c r="Q46" s="8"/>
      <c r="R46" s="15"/>
      <c r="S46" s="15"/>
      <c r="T46" s="8"/>
      <c r="U46" s="8"/>
    </row>
    <row r="47" spans="1:21">
      <c r="H47" s="2" t="str">
        <f>‐112‐!A18</f>
        <v>平成20年度</v>
      </c>
      <c r="I47" s="179">
        <f>‐112‐!I18</f>
        <v>480</v>
      </c>
      <c r="J47" s="180">
        <f>‐112‐!K18</f>
        <v>1361</v>
      </c>
      <c r="K47" s="173">
        <f>SUM(I47:J47)</f>
        <v>1841</v>
      </c>
      <c r="L47" s="181"/>
      <c r="P47" s="3"/>
      <c r="Q47" s="3"/>
      <c r="R47" s="3"/>
      <c r="S47" s="3"/>
      <c r="T47" s="3"/>
      <c r="U47" s="8"/>
    </row>
    <row r="48" spans="1:21">
      <c r="H48" s="182">
        <f>‐112‐!A19</f>
        <v>21</v>
      </c>
      <c r="I48" s="179">
        <f>‐112‐!I19</f>
        <v>510</v>
      </c>
      <c r="J48" s="180">
        <f>‐112‐!K19</f>
        <v>1316</v>
      </c>
      <c r="K48" s="173">
        <f>SUM(I48:J48)</f>
        <v>1826</v>
      </c>
      <c r="L48" s="181"/>
      <c r="P48" s="3"/>
      <c r="Q48" s="3"/>
      <c r="R48" s="3"/>
      <c r="S48" s="3"/>
      <c r="T48" s="3"/>
      <c r="U48" s="8"/>
    </row>
    <row r="49" spans="8:21">
      <c r="H49" s="182">
        <f>‐112‐!A20</f>
        <v>22</v>
      </c>
      <c r="I49" s="179">
        <f>‐112‐!I20</f>
        <v>546</v>
      </c>
      <c r="J49" s="180">
        <f>‐112‐!K20</f>
        <v>1264</v>
      </c>
      <c r="K49" s="173">
        <f>SUM(I49:J49)</f>
        <v>1810</v>
      </c>
      <c r="L49" s="181"/>
      <c r="P49" s="3"/>
      <c r="Q49" s="3"/>
      <c r="R49" s="3"/>
      <c r="S49" s="3"/>
      <c r="T49" s="3"/>
      <c r="U49" s="8"/>
    </row>
    <row r="50" spans="8:21">
      <c r="H50" s="182">
        <f>‐112‐!A21</f>
        <v>23</v>
      </c>
      <c r="I50" s="179">
        <f>‐112‐!I21</f>
        <v>504</v>
      </c>
      <c r="J50" s="180">
        <f>‐112‐!K21</f>
        <v>1219</v>
      </c>
      <c r="K50" s="173">
        <f>SUM(I50:J50)</f>
        <v>1723</v>
      </c>
      <c r="L50" s="181"/>
      <c r="P50" s="3"/>
      <c r="Q50" s="3"/>
      <c r="R50" s="3"/>
      <c r="S50" s="3"/>
      <c r="T50" s="3"/>
      <c r="U50" s="8"/>
    </row>
    <row r="51" spans="8:21">
      <c r="H51" s="182">
        <f>‐112‐!A22</f>
        <v>24</v>
      </c>
      <c r="I51" s="179">
        <f>‐112‐!I22</f>
        <v>530</v>
      </c>
      <c r="J51" s="180">
        <f>‐112‐!K22</f>
        <v>1229</v>
      </c>
      <c r="K51" s="173">
        <f>SUM(I51:J51)</f>
        <v>1759</v>
      </c>
      <c r="L51" s="181"/>
      <c r="P51" s="4"/>
      <c r="Q51" s="4"/>
      <c r="R51" s="4"/>
      <c r="S51" s="12"/>
      <c r="T51" s="4"/>
      <c r="U51" s="12"/>
    </row>
    <row r="52" spans="8:21">
      <c r="P52" s="59"/>
      <c r="Q52" s="59"/>
      <c r="R52" s="59"/>
      <c r="S52" s="59"/>
      <c r="T52" s="59"/>
      <c r="U52" s="59"/>
    </row>
    <row r="53" spans="8:21">
      <c r="P53" s="59"/>
      <c r="Q53" s="59"/>
      <c r="R53" s="59"/>
      <c r="S53" s="59"/>
      <c r="T53" s="59"/>
      <c r="U53" s="59"/>
    </row>
  </sheetData>
  <sheetProtection selectLockedCells="1" selectUnlockedCells="1"/>
  <mergeCells count="1">
    <mergeCell ref="A1:F1"/>
  </mergeCells>
  <phoneticPr fontId="27"/>
  <printOptions horizontalCentered="1"/>
  <pageMargins left="0.59055118110236227" right="0.39370078740157483" top="0.59055118110236227" bottom="0.59055118110236227" header="0.39370078740157483" footer="0.39370078740157483"/>
  <pageSetup paperSize="9" firstPageNumber="18" orientation="portrait" useFirstPageNumber="1" horizontalDpi="300" verticalDpi="300" r:id="rId1"/>
  <headerFooter scaleWithDoc="0" alignWithMargins="0">
    <oddFooter>&amp;C&amp;11－&amp;12&amp;P&amp;11－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‐108‐</vt:lpstr>
      <vt:lpstr>‐109‐</vt:lpstr>
      <vt:lpstr>‐110‐</vt:lpstr>
      <vt:lpstr>‐111‐</vt:lpstr>
      <vt:lpstr>‐112‐</vt:lpstr>
      <vt:lpstr>グラフ</vt:lpstr>
      <vt:lpstr>‐108‐!Print_Area</vt:lpstr>
      <vt:lpstr>‐109‐!Print_Area</vt:lpstr>
      <vt:lpstr>‐110‐!Print_Area</vt:lpstr>
      <vt:lpstr>グラフ!Print_Area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moromi</dc:creator>
  <cp:lastModifiedBy>情報政策課</cp:lastModifiedBy>
  <cp:revision>3</cp:revision>
  <cp:lastPrinted>2014-03-10T00:13:49Z</cp:lastPrinted>
  <dcterms:created xsi:type="dcterms:W3CDTF">2002-03-19T05:03:05Z</dcterms:created>
  <dcterms:modified xsi:type="dcterms:W3CDTF">2014-11-27T06:16:12Z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Color">
    <vt:lpwstr>r</vt:lpwstr>
  </property>
</Properties>
</file>