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8"/>
  </bookViews>
  <sheets>
    <sheet name="‐187‐" sheetId="1" r:id="rId1"/>
    <sheet name="‐188‐" sheetId="2" r:id="rId2"/>
    <sheet name="‐189‐" sheetId="9" r:id="rId3"/>
    <sheet name="‐190‐" sheetId="10" r:id="rId4"/>
    <sheet name="‐191‐" sheetId="4" r:id="rId5"/>
    <sheet name="‐192‐" sheetId="5" r:id="rId6"/>
    <sheet name="‐193‐" sheetId="6" r:id="rId7"/>
    <sheet name="‐194‐" sheetId="8" r:id="rId8"/>
    <sheet name="グラフ" sheetId="7" r:id="rId9"/>
  </sheets>
  <definedNames>
    <definedName name="_xlnm.Print_Area" localSheetId="0">‐187‐!$A$1:$H$64</definedName>
    <definedName name="_xlnm.Print_Area" localSheetId="2">‐189‐!$A$1:$K$56</definedName>
    <definedName name="_xlnm.Print_Area" localSheetId="3">‐190‐!$L$1:$U$56</definedName>
    <definedName name="_xlnm.Print_Area" localSheetId="6">‐193‐!$A$1:$I$59</definedName>
    <definedName name="_xlnm.Print_Area" localSheetId="7">‐194‐!$A$60:$I$116</definedName>
    <definedName name="_xlnm.Print_Area" localSheetId="8">グラフ!$A$1:$F$61</definedName>
  </definedNames>
  <calcPr calcId="125725" refMode="R1C1"/>
</workbook>
</file>

<file path=xl/calcChain.xml><?xml version="1.0" encoding="utf-8"?>
<calcChain xmlns="http://schemas.openxmlformats.org/spreadsheetml/2006/main">
  <c r="J40" i="7"/>
  <c r="I40"/>
  <c r="J39"/>
  <c r="I39"/>
  <c r="J21"/>
  <c r="J20"/>
  <c r="J19"/>
  <c r="J18"/>
  <c r="J17"/>
  <c r="J16"/>
  <c r="J15"/>
  <c r="J14"/>
  <c r="I21"/>
  <c r="I20"/>
  <c r="I19"/>
  <c r="I18"/>
  <c r="I17"/>
  <c r="I16"/>
  <c r="I15"/>
  <c r="I14"/>
  <c r="I8"/>
  <c r="I9"/>
  <c r="J5"/>
  <c r="J6"/>
  <c r="J7"/>
  <c r="J8"/>
  <c r="I5"/>
  <c r="J9"/>
  <c r="I7"/>
  <c r="I6"/>
  <c r="J38"/>
  <c r="J37"/>
  <c r="J36"/>
  <c r="I38"/>
  <c r="I37"/>
  <c r="I36"/>
  <c r="F6" i="8"/>
  <c r="F17"/>
  <c r="F25"/>
  <c r="F33"/>
  <c r="F40"/>
  <c r="F47"/>
  <c r="H6"/>
  <c r="H17"/>
  <c r="H25"/>
  <c r="H33"/>
  <c r="H40"/>
  <c r="H47"/>
  <c r="C7" i="1"/>
  <c r="C6"/>
  <c r="F7" s="1"/>
  <c r="C8"/>
  <c r="F8"/>
  <c r="C9"/>
  <c r="F9"/>
  <c r="C10"/>
  <c r="F10"/>
  <c r="C11"/>
  <c r="C12"/>
  <c r="F12"/>
  <c r="C13"/>
  <c r="G13"/>
  <c r="C14"/>
  <c r="F14"/>
  <c r="D107" i="8"/>
  <c r="D108"/>
  <c r="D109"/>
  <c r="I109"/>
  <c r="D110"/>
  <c r="D106" s="1"/>
  <c r="D85"/>
  <c r="D86"/>
  <c r="D84" s="1"/>
  <c r="I86"/>
  <c r="D87"/>
  <c r="G87"/>
  <c r="D88"/>
  <c r="I88"/>
  <c r="D89"/>
  <c r="I89"/>
  <c r="D95"/>
  <c r="D98"/>
  <c r="G98"/>
  <c r="D99"/>
  <c r="I99"/>
  <c r="D100"/>
  <c r="D101"/>
  <c r="G101"/>
  <c r="I101"/>
  <c r="D102"/>
  <c r="G102"/>
  <c r="D103"/>
  <c r="I103"/>
  <c r="D104"/>
  <c r="D76"/>
  <c r="D77"/>
  <c r="I77"/>
  <c r="D78"/>
  <c r="G78"/>
  <c r="D79"/>
  <c r="G79"/>
  <c r="D80"/>
  <c r="I80"/>
  <c r="D81"/>
  <c r="D73"/>
  <c r="G73"/>
  <c r="D72"/>
  <c r="I47" i="7"/>
  <c r="D66" i="8"/>
  <c r="G66"/>
  <c r="H64"/>
  <c r="H84"/>
  <c r="H91"/>
  <c r="H97"/>
  <c r="H106"/>
  <c r="F64"/>
  <c r="F75"/>
  <c r="F84"/>
  <c r="F91"/>
  <c r="F97"/>
  <c r="F106"/>
  <c r="D56"/>
  <c r="G56"/>
  <c r="D55"/>
  <c r="I55"/>
  <c r="G55"/>
  <c r="D54"/>
  <c r="G54"/>
  <c r="I54"/>
  <c r="D53"/>
  <c r="G53"/>
  <c r="D52"/>
  <c r="I52"/>
  <c r="G52"/>
  <c r="D51"/>
  <c r="I51"/>
  <c r="G51"/>
  <c r="D50"/>
  <c r="G50"/>
  <c r="I50"/>
  <c r="D49"/>
  <c r="G49"/>
  <c r="D48"/>
  <c r="G48"/>
  <c r="D45"/>
  <c r="G45"/>
  <c r="D44"/>
  <c r="I44"/>
  <c r="G44"/>
  <c r="D43"/>
  <c r="I43"/>
  <c r="G43"/>
  <c r="D42"/>
  <c r="I42"/>
  <c r="D41"/>
  <c r="D38"/>
  <c r="G38"/>
  <c r="I38"/>
  <c r="D37"/>
  <c r="G37"/>
  <c r="D36"/>
  <c r="I36"/>
  <c r="G36"/>
  <c r="D35"/>
  <c r="I35"/>
  <c r="G35"/>
  <c r="D34"/>
  <c r="G34"/>
  <c r="D31"/>
  <c r="G31"/>
  <c r="I31"/>
  <c r="D30"/>
  <c r="G30"/>
  <c r="I30"/>
  <c r="D29"/>
  <c r="G29"/>
  <c r="D28"/>
  <c r="G28"/>
  <c r="I28"/>
  <c r="D27"/>
  <c r="I27"/>
  <c r="G27"/>
  <c r="D26"/>
  <c r="G26"/>
  <c r="D23"/>
  <c r="I23"/>
  <c r="D22"/>
  <c r="G22"/>
  <c r="I22"/>
  <c r="D21"/>
  <c r="I21"/>
  <c r="D20"/>
  <c r="G20"/>
  <c r="D19"/>
  <c r="I19"/>
  <c r="G19"/>
  <c r="D18"/>
  <c r="G18"/>
  <c r="D15"/>
  <c r="I15"/>
  <c r="G15"/>
  <c r="D14"/>
  <c r="I14"/>
  <c r="G14"/>
  <c r="D13"/>
  <c r="G13"/>
  <c r="D12"/>
  <c r="I12"/>
  <c r="G12"/>
  <c r="D11"/>
  <c r="G11"/>
  <c r="D10"/>
  <c r="G10"/>
  <c r="D9"/>
  <c r="G9"/>
  <c r="I9"/>
  <c r="D8"/>
  <c r="G8"/>
  <c r="D7"/>
  <c r="E6"/>
  <c r="C16" i="1"/>
  <c r="G16"/>
  <c r="K52" i="10"/>
  <c r="K51"/>
  <c r="K45"/>
  <c r="K17"/>
  <c r="K16"/>
  <c r="K15"/>
  <c r="K11"/>
  <c r="K10"/>
  <c r="K9"/>
  <c r="K52" i="9"/>
  <c r="K51"/>
  <c r="K45"/>
  <c r="K17"/>
  <c r="K16"/>
  <c r="K15"/>
  <c r="K11"/>
  <c r="K10"/>
  <c r="K9"/>
  <c r="I110" i="8"/>
  <c r="I108"/>
  <c r="I107"/>
  <c r="I104"/>
  <c r="I102"/>
  <c r="I100"/>
  <c r="I98"/>
  <c r="I95"/>
  <c r="D94"/>
  <c r="I94"/>
  <c r="D93"/>
  <c r="I93"/>
  <c r="D92"/>
  <c r="I92"/>
  <c r="I87"/>
  <c r="I81"/>
  <c r="I79"/>
  <c r="I78"/>
  <c r="H75"/>
  <c r="D70"/>
  <c r="G70"/>
  <c r="D69"/>
  <c r="D68" s="1"/>
  <c r="I69"/>
  <c r="H68"/>
  <c r="F68"/>
  <c r="D65"/>
  <c r="I65"/>
  <c r="D56" i="6"/>
  <c r="I56"/>
  <c r="D55"/>
  <c r="I55"/>
  <c r="D54"/>
  <c r="I54"/>
  <c r="G54"/>
  <c r="D53"/>
  <c r="I53"/>
  <c r="D52"/>
  <c r="I52"/>
  <c r="D51"/>
  <c r="I51"/>
  <c r="D50"/>
  <c r="I50"/>
  <c r="D49"/>
  <c r="G49"/>
  <c r="I49"/>
  <c r="D48"/>
  <c r="G48"/>
  <c r="H47"/>
  <c r="F47"/>
  <c r="D45"/>
  <c r="I45"/>
  <c r="D44"/>
  <c r="G44"/>
  <c r="I44"/>
  <c r="D43"/>
  <c r="I43"/>
  <c r="D42"/>
  <c r="I42"/>
  <c r="D41"/>
  <c r="G41"/>
  <c r="H40"/>
  <c r="F40"/>
  <c r="D38"/>
  <c r="I38"/>
  <c r="D37"/>
  <c r="I37"/>
  <c r="D36"/>
  <c r="G36"/>
  <c r="I36"/>
  <c r="D35"/>
  <c r="I35"/>
  <c r="D34"/>
  <c r="G34"/>
  <c r="H33"/>
  <c r="F33"/>
  <c r="D31"/>
  <c r="G31"/>
  <c r="D30"/>
  <c r="I30"/>
  <c r="G30"/>
  <c r="D29"/>
  <c r="G29"/>
  <c r="I29"/>
  <c r="D28"/>
  <c r="G28"/>
  <c r="D27"/>
  <c r="I27"/>
  <c r="D26"/>
  <c r="G26"/>
  <c r="I26"/>
  <c r="H25"/>
  <c r="F25"/>
  <c r="D23"/>
  <c r="G23"/>
  <c r="I23"/>
  <c r="D22"/>
  <c r="I22"/>
  <c r="D21"/>
  <c r="G21"/>
  <c r="I21"/>
  <c r="D20"/>
  <c r="I20"/>
  <c r="D19"/>
  <c r="I19"/>
  <c r="D18"/>
  <c r="D17" s="1"/>
  <c r="I18"/>
  <c r="H17"/>
  <c r="F17"/>
  <c r="D15"/>
  <c r="G15"/>
  <c r="I15"/>
  <c r="D14"/>
  <c r="G14"/>
  <c r="D13"/>
  <c r="G13"/>
  <c r="I13"/>
  <c r="D12"/>
  <c r="G12"/>
  <c r="I12"/>
  <c r="D11"/>
  <c r="I11"/>
  <c r="D10"/>
  <c r="G10"/>
  <c r="I10"/>
  <c r="D9"/>
  <c r="D8"/>
  <c r="G8"/>
  <c r="D7"/>
  <c r="G7"/>
  <c r="H6"/>
  <c r="F6"/>
  <c r="E6"/>
  <c r="C40" i="5"/>
  <c r="C39"/>
  <c r="F40"/>
  <c r="C15" i="1"/>
  <c r="G15"/>
  <c r="G6"/>
  <c r="G7"/>
  <c r="G8"/>
  <c r="G10"/>
  <c r="G11"/>
  <c r="G12"/>
  <c r="G14"/>
  <c r="F15"/>
  <c r="D22"/>
  <c r="E22"/>
  <c r="G22"/>
  <c r="H22"/>
  <c r="C23"/>
  <c r="F23"/>
  <c r="C24"/>
  <c r="C22" s="1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F24"/>
  <c r="F22" s="1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C5" i="5"/>
  <c r="C6"/>
  <c r="F6" s="1"/>
  <c r="C7"/>
  <c r="F7" s="1"/>
  <c r="C8"/>
  <c r="C9"/>
  <c r="F9" s="1"/>
  <c r="C10"/>
  <c r="F10"/>
  <c r="C11"/>
  <c r="C12"/>
  <c r="F12" s="1"/>
  <c r="C13"/>
  <c r="F13"/>
  <c r="C14"/>
  <c r="F14"/>
  <c r="C15"/>
  <c r="C16"/>
  <c r="F16"/>
  <c r="C17"/>
  <c r="F17"/>
  <c r="C18"/>
  <c r="F18"/>
  <c r="C19"/>
  <c r="F19"/>
  <c r="C20"/>
  <c r="F20"/>
  <c r="C21"/>
  <c r="F21"/>
  <c r="C22"/>
  <c r="F22" s="1"/>
  <c r="C23"/>
  <c r="F23" s="1"/>
  <c r="C24"/>
  <c r="F24"/>
  <c r="C25"/>
  <c r="C26"/>
  <c r="F26"/>
  <c r="C27"/>
  <c r="F27"/>
  <c r="C28"/>
  <c r="F28"/>
  <c r="C29"/>
  <c r="F29"/>
  <c r="C30"/>
  <c r="F30" s="1"/>
  <c r="C31"/>
  <c r="C32"/>
  <c r="F32"/>
  <c r="C33"/>
  <c r="C34"/>
  <c r="F34"/>
  <c r="C35"/>
  <c r="F35"/>
  <c r="C36"/>
  <c r="C37"/>
  <c r="F37"/>
  <c r="C38"/>
  <c r="F39" s="1"/>
  <c r="G9" i="6"/>
  <c r="G11"/>
  <c r="G18"/>
  <c r="G20"/>
  <c r="G27"/>
  <c r="G45"/>
  <c r="G51"/>
  <c r="G65" i="8"/>
  <c r="G69"/>
  <c r="G72"/>
  <c r="G76"/>
  <c r="G77"/>
  <c r="G80"/>
  <c r="G81"/>
  <c r="G85"/>
  <c r="G88"/>
  <c r="G89"/>
  <c r="G93"/>
  <c r="G94"/>
  <c r="G95"/>
  <c r="G99"/>
  <c r="G100"/>
  <c r="G103"/>
  <c r="G104"/>
  <c r="G107"/>
  <c r="G108"/>
  <c r="G109"/>
  <c r="G110"/>
  <c r="F31" i="5"/>
  <c r="F15"/>
  <c r="G55" i="6"/>
  <c r="G37"/>
  <c r="D33"/>
  <c r="G33" s="1"/>
  <c r="I33"/>
  <c r="G7" i="8"/>
  <c r="I11"/>
  <c r="D17"/>
  <c r="G17"/>
  <c r="I20"/>
  <c r="I29"/>
  <c r="G41"/>
  <c r="I45"/>
  <c r="I49"/>
  <c r="I53"/>
  <c r="I48" i="7"/>
  <c r="D91" i="8"/>
  <c r="G91"/>
  <c r="F13" i="1"/>
  <c r="G50" i="6"/>
  <c r="I73" i="8"/>
  <c r="D64"/>
  <c r="I64"/>
  <c r="F114"/>
  <c r="G92"/>
  <c r="G35" i="6"/>
  <c r="F16" i="1"/>
  <c r="G64" i="8"/>
  <c r="I17"/>
  <c r="I91"/>
  <c r="I45" i="7"/>
  <c r="D6" i="6"/>
  <c r="G53"/>
  <c r="I76" i="8"/>
  <c r="G19" i="6"/>
  <c r="D97" i="8"/>
  <c r="G97"/>
  <c r="I37"/>
  <c r="F25" i="5"/>
  <c r="F33"/>
  <c r="G86" i="8"/>
  <c r="G43" i="6"/>
  <c r="G38"/>
  <c r="G56"/>
  <c r="I66" i="8"/>
  <c r="I70"/>
  <c r="I10"/>
  <c r="I13"/>
  <c r="I18"/>
  <c r="G21"/>
  <c r="D33"/>
  <c r="I33"/>
  <c r="G42"/>
  <c r="I56"/>
  <c r="D6"/>
  <c r="I6"/>
  <c r="G6"/>
  <c r="G33"/>
  <c r="I6" i="6"/>
  <c r="G6"/>
  <c r="F36" i="5"/>
  <c r="F11"/>
  <c r="F8"/>
  <c r="I97" i="8"/>
  <c r="G42" i="6"/>
  <c r="D40"/>
  <c r="G22"/>
  <c r="I14"/>
  <c r="I28"/>
  <c r="I31"/>
  <c r="G52"/>
  <c r="I8" i="8"/>
  <c r="G23"/>
  <c r="I26"/>
  <c r="D75"/>
  <c r="F11" i="1"/>
  <c r="G9"/>
  <c r="D25" i="6"/>
  <c r="I25" s="1"/>
  <c r="G25"/>
  <c r="D25" i="8"/>
  <c r="G25" s="1"/>
  <c r="I25"/>
  <c r="D40"/>
  <c r="I72"/>
  <c r="D47" i="6"/>
  <c r="G47" s="1"/>
  <c r="I47"/>
  <c r="H114" i="8"/>
  <c r="D47"/>
  <c r="I85"/>
  <c r="I49" i="7"/>
  <c r="I40" i="8"/>
  <c r="G40"/>
  <c r="G47"/>
  <c r="I47"/>
  <c r="I40" i="6"/>
  <c r="G40"/>
  <c r="I75" i="8"/>
  <c r="G75"/>
  <c r="D114"/>
  <c r="H115" s="1"/>
  <c r="D115"/>
  <c r="F115"/>
  <c r="G17" i="6" l="1"/>
  <c r="I17"/>
  <c r="I44" i="7"/>
  <c r="G68" i="8"/>
  <c r="I46" i="7"/>
  <c r="I68" i="8"/>
  <c r="I84"/>
  <c r="G84"/>
  <c r="D83"/>
  <c r="I50" i="7" s="1"/>
  <c r="I106" i="8"/>
  <c r="G106"/>
  <c r="I51" i="7"/>
  <c r="F38" i="5"/>
  <c r="I53" i="7" l="1"/>
</calcChain>
</file>

<file path=xl/sharedStrings.xml><?xml version="1.0" encoding="utf-8"?>
<sst xmlns="http://schemas.openxmlformats.org/spreadsheetml/2006/main" count="1157" uniqueCount="393">
  <si>
    <t>ⅩⅤ 選挙及び市職員　　　</t>
  </si>
  <si>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</si>
  <si>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</si>
  <si>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</si>
  <si>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</si>
  <si>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</si>
  <si>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</si>
  <si>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</si>
  <si>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</si>
  <si>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</si>
  <si>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</si>
  <si>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</si>
  <si>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</si>
  <si>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</si>
  <si>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</si>
  <si>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</si>
  <si>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</si>
  <si>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</si>
  <si>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</si>
  <si>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</si>
  <si>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</si>
  <si>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</si>
  <si>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</si>
  <si>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</si>
  <si>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</si>
  <si>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</si>
  <si>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</si>
  <si>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</si>
  <si>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</si>
  <si>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</si>
  <si>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</si>
  <si>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</si>
  <si>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</si>
  <si>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</si>
  <si>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</si>
  <si>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</si>
  <si>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</si>
  <si>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</si>
  <si>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</si>
  <si>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</si>
  <si>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</si>
  <si>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</si>
  <si>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</si>
  <si>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</si>
  <si>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</si>
  <si>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</si>
  <si>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</si>
  <si>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</si>
  <si>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</si>
  <si>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</si>
  <si>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</si>
  <si>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</si>
  <si>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</si>
  <si>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</si>
  <si>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</si>
  <si>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</si>
  <si>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</si>
  <si>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</si>
  <si>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</si>
  <si>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</si>
  <si>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</si>
  <si>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 xml:space="preserve">- </t>
  </si>
  <si>
    <t>19</t>
  </si>
  <si>
    <t>20</t>
  </si>
  <si>
    <t>21</t>
  </si>
  <si>
    <t>22</t>
  </si>
  <si>
    <t>23</t>
  </si>
  <si>
    <t>資料：議会事務局</t>
  </si>
  <si>
    <t>区　   分</t>
  </si>
  <si>
    <t>定　   数</t>
  </si>
  <si>
    <t xml:space="preserve">    現　　在  　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</si>
  <si>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</si>
  <si>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</si>
  <si>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</si>
  <si>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</si>
  <si>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</si>
  <si>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</si>
  <si>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</si>
  <si>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</si>
  <si>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</si>
  <si>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</si>
  <si>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</si>
  <si>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</si>
  <si>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現在数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</si>
  <si>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</si>
  <si>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</si>
  <si>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</si>
  <si>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</si>
  <si>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</si>
  <si>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</si>
  <si>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</si>
  <si>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</si>
  <si>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 xml:space="preserve"> 定</t>
  </si>
  <si>
    <t>立候補者数</t>
  </si>
  <si>
    <t>当日有権者数</t>
  </si>
  <si>
    <t>投　票　者　数</t>
  </si>
  <si>
    <t>投　票　率（％）</t>
  </si>
  <si>
    <t>党　  派　  別    得　　票　　数</t>
  </si>
  <si>
    <t>民主党</t>
  </si>
  <si>
    <t>沖縄社会大衆党</t>
  </si>
  <si>
    <t>民 社 党</t>
  </si>
  <si>
    <t>諸  派</t>
  </si>
  <si>
    <t xml:space="preserve"> 員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</si>
  <si>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</si>
  <si>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</si>
  <si>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</si>
  <si>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</si>
  <si>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</si>
  <si>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</si>
  <si>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</si>
  <si>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</si>
  <si>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</si>
  <si>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</si>
  <si>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</si>
  <si>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</si>
  <si>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</si>
  <si>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</si>
  <si>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（注）昭和58年６月26日に実施された参議院選挙から全国区は比例代表選挙区に、地方区は選挙区にそれぞれ</t>
  </si>
  <si>
    <t>（注）平成17年版から衆議院議員（比例代表）を（過去４回分）掲載した。</t>
  </si>
  <si>
    <t xml:space="preserve">      変更された。</t>
  </si>
  <si>
    <t>区　　　  　　　分</t>
  </si>
  <si>
    <t>平成20年</t>
  </si>
  <si>
    <t>平成21年</t>
  </si>
  <si>
    <t>平成22年</t>
  </si>
  <si>
    <t>平成23年</t>
  </si>
  <si>
    <t>総　　　数</t>
  </si>
  <si>
    <t>招  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</si>
  <si>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</si>
  <si>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</si>
  <si>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</si>
  <si>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</si>
  <si>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</si>
  <si>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</si>
  <si>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</si>
  <si>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</si>
  <si>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</si>
  <si>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</si>
  <si>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</si>
  <si>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</si>
  <si>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</si>
  <si>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</si>
  <si>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</si>
  <si>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</si>
  <si>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</si>
  <si>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</si>
  <si>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</si>
  <si>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</si>
  <si>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</si>
  <si>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53</t>
  </si>
  <si>
    <t xml:space="preserve">  54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</si>
  <si>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</si>
  <si>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</si>
  <si>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</si>
  <si>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</si>
  <si>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</si>
  <si>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</si>
  <si>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</si>
  <si>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</si>
  <si>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</si>
  <si>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</si>
  <si>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</si>
  <si>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</si>
  <si>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</si>
  <si>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</si>
  <si>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</si>
  <si>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</si>
  <si>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</si>
  <si>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</si>
  <si>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</si>
  <si>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</si>
  <si>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</si>
  <si>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</si>
  <si>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</si>
  <si>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</si>
  <si>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</si>
  <si>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</si>
  <si>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>　18</t>
  </si>
  <si>
    <t>　19</t>
  </si>
  <si>
    <t>　20</t>
  </si>
  <si>
    <t>　21</t>
  </si>
  <si>
    <t>　22</t>
  </si>
  <si>
    <t>　23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</si>
  <si>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</si>
  <si>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</si>
  <si>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</si>
  <si>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（275） 区分別職員数及び平均年齢（平成23年４月１日現在）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</si>
  <si>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</si>
  <si>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</si>
  <si>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</si>
  <si>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</si>
  <si>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</si>
  <si>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</si>
  <si>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</si>
  <si>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</si>
  <si>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</si>
  <si>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</si>
  <si>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</si>
  <si>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</si>
  <si>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</si>
  <si>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</si>
  <si>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</si>
  <si>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</si>
  <si>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</si>
  <si>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</si>
  <si>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</si>
  <si>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</si>
  <si>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</si>
  <si>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</si>
  <si>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</si>
  <si>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</si>
  <si>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</si>
  <si>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</si>
  <si>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</si>
  <si>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</si>
  <si>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</si>
  <si>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</si>
  <si>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</si>
  <si>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福祉課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</si>
  <si>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</si>
  <si>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</si>
  <si>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</si>
  <si>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</si>
  <si>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</si>
  <si>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</si>
  <si>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</si>
  <si>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</si>
  <si>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</si>
  <si>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</si>
  <si>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</si>
  <si>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</si>
  <si>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</si>
  <si>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</si>
  <si>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</si>
  <si>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</si>
  <si>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</si>
  <si>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r>
      <t>（注）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平成13年度までは男女の平均年齢。平成14年度からは男女の構成比を表記した。</t>
    </r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</si>
  <si>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</si>
  <si>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</si>
  <si>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</si>
  <si>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</si>
  <si>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</si>
  <si>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</si>
  <si>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</si>
  <si>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</si>
  <si>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</si>
  <si>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</si>
  <si>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</si>
  <si>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</si>
  <si>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</si>
  <si>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</si>
  <si>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</si>
  <si>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</si>
  <si>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</si>
  <si>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</si>
  <si>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美術館</t>
  </si>
  <si>
    <t>図書館</t>
  </si>
  <si>
    <t>指導部</t>
  </si>
  <si>
    <t>学務課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</si>
  <si>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</si>
  <si>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</si>
  <si>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</si>
  <si>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</si>
  <si>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</si>
  <si>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</si>
  <si>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</si>
  <si>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</si>
  <si>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</si>
  <si>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</si>
  <si>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</si>
  <si>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</si>
  <si>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</si>
  <si>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</si>
  <si>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</si>
  <si>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</si>
  <si>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</si>
  <si>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</si>
  <si>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</si>
  <si>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</si>
  <si>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</si>
  <si>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</si>
  <si>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</si>
  <si>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</si>
  <si>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</si>
  <si>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</si>
  <si>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</si>
  <si>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</si>
  <si>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</si>
  <si>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</si>
  <si>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議　　案　　提　　出　　件　　数</t>
    <phoneticPr fontId="29"/>
  </si>
  <si>
    <t>常   任   委   員   会</t>
    <phoneticPr fontId="29"/>
  </si>
  <si>
    <t>特   別   委   員   会</t>
    <phoneticPr fontId="29"/>
  </si>
  <si>
    <t>全   員   協   議   会</t>
    <phoneticPr fontId="29"/>
  </si>
  <si>
    <t>議 会  運 営  委 員 会</t>
    <phoneticPr fontId="29"/>
  </si>
  <si>
    <t>そ        の        他</t>
    <phoneticPr fontId="29"/>
  </si>
  <si>
    <t>x</t>
  </si>
  <si>
    <t>14年９月１日</t>
    <phoneticPr fontId="29"/>
  </si>
  <si>
    <t>15年９月１日</t>
    <phoneticPr fontId="29"/>
  </si>
  <si>
    <t>16年９月１日</t>
    <phoneticPr fontId="29"/>
  </si>
  <si>
    <t>17年９月１日</t>
    <phoneticPr fontId="29"/>
  </si>
  <si>
    <t>18年９月１日</t>
    <phoneticPr fontId="29"/>
  </si>
  <si>
    <t>19年９月１日</t>
    <phoneticPr fontId="29"/>
  </si>
  <si>
    <t>20年９月１日</t>
    <phoneticPr fontId="29"/>
  </si>
  <si>
    <t>21年９月１日</t>
    <phoneticPr fontId="29"/>
  </si>
  <si>
    <t>22年９月１日</t>
    <phoneticPr fontId="29"/>
  </si>
  <si>
    <t>23年９月１日</t>
    <phoneticPr fontId="29"/>
  </si>
  <si>
    <t>執 行 年 月 日</t>
    <phoneticPr fontId="29"/>
  </si>
  <si>
    <t>有効  投票数</t>
    <phoneticPr fontId="29"/>
  </si>
  <si>
    <t>平成５年１月31日</t>
    <phoneticPr fontId="29"/>
  </si>
  <si>
    <t>　  ９年１月19日</t>
    <phoneticPr fontId="29"/>
  </si>
  <si>
    <t>　  13年２月11日</t>
    <phoneticPr fontId="29"/>
  </si>
  <si>
    <t>　  17年２月６日</t>
    <phoneticPr fontId="29"/>
  </si>
  <si>
    <t>　　21年２月８日</t>
    <phoneticPr fontId="29"/>
  </si>
  <si>
    <t>平成５年３月７日</t>
    <phoneticPr fontId="29"/>
  </si>
  <si>
    <t>　  ９年３月２日</t>
    <phoneticPr fontId="29"/>
  </si>
  <si>
    <t>　　21年２月８日</t>
    <phoneticPr fontId="29"/>
  </si>
  <si>
    <t>平成６年11月20日</t>
    <phoneticPr fontId="29"/>
  </si>
  <si>
    <t xml:space="preserve"> 　 10年11月15日</t>
    <phoneticPr fontId="29"/>
  </si>
  <si>
    <t xml:space="preserve"> 　 14年11月17日</t>
    <phoneticPr fontId="29"/>
  </si>
  <si>
    <t xml:space="preserve"> 　 18年11月19日</t>
    <phoneticPr fontId="29"/>
  </si>
  <si>
    <t>　  22年11月28日</t>
    <phoneticPr fontId="29"/>
  </si>
  <si>
    <t>　　17年９月11日</t>
    <phoneticPr fontId="29"/>
  </si>
  <si>
    <t>平成12年６月25日</t>
    <phoneticPr fontId="29"/>
  </si>
  <si>
    <t>平成13年７月29日</t>
    <phoneticPr fontId="29"/>
  </si>
  <si>
    <t>　　16年７月11日</t>
    <phoneticPr fontId="29"/>
  </si>
  <si>
    <t>　　19年４月22日</t>
    <phoneticPr fontId="29"/>
  </si>
  <si>
    <t>　　19年７月29日</t>
    <phoneticPr fontId="29"/>
  </si>
  <si>
    <t xml:space="preserve"> 　 22年７月11日</t>
    <phoneticPr fontId="29"/>
  </si>
  <si>
    <t>平成10年７月12日</t>
    <phoneticPr fontId="29"/>
  </si>
  <si>
    <t>　　13年７月29日</t>
    <phoneticPr fontId="29"/>
  </si>
  <si>
    <t xml:space="preserve"> 　 22年７月11日</t>
    <phoneticPr fontId="29"/>
  </si>
  <si>
    <t>　　</t>
    <phoneticPr fontId="29"/>
  </si>
  <si>
    <t xml:space="preserve">    </t>
    <phoneticPr fontId="29"/>
  </si>
  <si>
    <t>企画総務委員会</t>
    <phoneticPr fontId="29"/>
  </si>
  <si>
    <t>経済民生委員会</t>
    <phoneticPr fontId="29"/>
  </si>
  <si>
    <t>文教委員会</t>
    <rPh sb="3" eb="4">
      <t>イン</t>
    </rPh>
    <phoneticPr fontId="29"/>
  </si>
  <si>
    <t>建設委員会</t>
    <phoneticPr fontId="29"/>
  </si>
  <si>
    <t>定　員</t>
    <rPh sb="0" eb="1">
      <t>サダム</t>
    </rPh>
    <rPh sb="2" eb="3">
      <t>イン</t>
    </rPh>
    <phoneticPr fontId="29"/>
  </si>
  <si>
    <t>立候補　　者数</t>
    <phoneticPr fontId="29"/>
  </si>
  <si>
    <t>（96）</t>
    <phoneticPr fontId="29"/>
  </si>
  <si>
    <t>（95）</t>
    <phoneticPr fontId="29"/>
  </si>
  <si>
    <t>（97）</t>
    <phoneticPr fontId="29"/>
  </si>
  <si>
    <t>（98）</t>
    <phoneticPr fontId="29"/>
  </si>
  <si>
    <t>(平成14年＝100)</t>
    <phoneticPr fontId="29"/>
  </si>
  <si>
    <t>平   成   23   年</t>
    <phoneticPr fontId="29"/>
  </si>
  <si>
    <t>平   成   24   年</t>
    <phoneticPr fontId="29"/>
  </si>
  <si>
    <t>平成18年度</t>
    <phoneticPr fontId="29"/>
  </si>
  <si>
    <t>24</t>
    <phoneticPr fontId="29"/>
  </si>
  <si>
    <t>平成24年</t>
    <phoneticPr fontId="29"/>
  </si>
  <si>
    <t>昭和52年</t>
    <phoneticPr fontId="29"/>
  </si>
  <si>
    <t>　24</t>
    <phoneticPr fontId="29"/>
  </si>
  <si>
    <t>x</t>
    <phoneticPr fontId="29"/>
  </si>
  <si>
    <t>24</t>
    <phoneticPr fontId="29"/>
  </si>
  <si>
    <t>24年９月１日</t>
    <phoneticPr fontId="29"/>
  </si>
  <si>
    <t>平成８年６月９日</t>
    <rPh sb="0" eb="2">
      <t>ヘイセイ</t>
    </rPh>
    <phoneticPr fontId="29"/>
  </si>
  <si>
    <t>　　12年６月11日</t>
  </si>
  <si>
    <t>　　16年６月６日</t>
  </si>
  <si>
    <t xml:space="preserve"> 　 20年６月８日</t>
  </si>
  <si>
    <t xml:space="preserve"> 　 24年６月10日</t>
    <phoneticPr fontId="29"/>
  </si>
  <si>
    <t>日本維新の会</t>
    <rPh sb="0" eb="2">
      <t>ニホン</t>
    </rPh>
    <rPh sb="2" eb="4">
      <t>イシン</t>
    </rPh>
    <rPh sb="5" eb="6">
      <t>カイ</t>
    </rPh>
    <phoneticPr fontId="29"/>
  </si>
  <si>
    <t>得票数</t>
    <rPh sb="0" eb="2">
      <t>トクヒョウ</t>
    </rPh>
    <rPh sb="2" eb="3">
      <t>スウ</t>
    </rPh>
    <phoneticPr fontId="29"/>
  </si>
  <si>
    <t>平成12年６月25日</t>
  </si>
  <si>
    <t>　　15年11月９日</t>
  </si>
  <si>
    <t>　　17年９月11日</t>
  </si>
  <si>
    <t xml:space="preserve"> 　 21年８月30日</t>
  </si>
  <si>
    <t xml:space="preserve"> 　 24年12月16日</t>
    <phoneticPr fontId="29"/>
  </si>
  <si>
    <t xml:space="preserve">    15年11月９日</t>
    <phoneticPr fontId="29"/>
  </si>
  <si>
    <t>（258）  選挙人名簿登録者数</t>
    <phoneticPr fontId="29"/>
  </si>
  <si>
    <t>（259) 　行政区別選挙人名簿登録者数（各年共９月１日現在）</t>
    <phoneticPr fontId="29"/>
  </si>
  <si>
    <t>（260）  市議会党派別議員数（各年度共３月末現在）</t>
    <rPh sb="18" eb="20">
      <t>ネンド</t>
    </rPh>
    <phoneticPr fontId="29"/>
  </si>
  <si>
    <t>（261）  年齢別市議会議員数（各年度共３月末現在）</t>
    <rPh sb="19" eb="20">
      <t>ド</t>
    </rPh>
    <phoneticPr fontId="29"/>
  </si>
  <si>
    <t>（262）  職業別市議会議員数（各年度共３月末現在）</t>
    <rPh sb="19" eb="20">
      <t>ド</t>
    </rPh>
    <phoneticPr fontId="29"/>
  </si>
  <si>
    <t>（263）  各種選挙の投票及び得票状況</t>
    <phoneticPr fontId="29"/>
  </si>
  <si>
    <t>（263）  各種選挙の投票及び得票状況</t>
    <phoneticPr fontId="29"/>
  </si>
  <si>
    <t>（264）  議会の運営状況</t>
    <phoneticPr fontId="29"/>
  </si>
  <si>
    <t>（265）  各種委員会開催日数</t>
    <phoneticPr fontId="29"/>
  </si>
  <si>
    <t>（266）  市職員数の推移（各年共４月１日現在）</t>
    <phoneticPr fontId="29"/>
  </si>
  <si>
    <t>（267） 区分別職員数及び平均年齢（平成24年４月１日現在）</t>
    <phoneticPr fontId="29"/>
  </si>
  <si>
    <t>（267） 区分別職員数及び平均年齢（つづき）</t>
    <phoneticPr fontId="29"/>
  </si>
  <si>
    <t>平成20年</t>
    <rPh sb="0" eb="2">
      <t>ヘイセイ</t>
    </rPh>
    <phoneticPr fontId="29"/>
  </si>
  <si>
    <t>21年</t>
    <phoneticPr fontId="29"/>
  </si>
  <si>
    <t>22年</t>
    <phoneticPr fontId="29"/>
  </si>
  <si>
    <t>23年</t>
    <phoneticPr fontId="29"/>
  </si>
  <si>
    <t>24年</t>
    <phoneticPr fontId="29"/>
  </si>
  <si>
    <t>衆議院議員選挙（選挙区）</t>
    <rPh sb="0" eb="2">
      <t>シュウギ</t>
    </rPh>
    <rPh sb="2" eb="3">
      <t>イン</t>
    </rPh>
    <phoneticPr fontId="29"/>
  </si>
  <si>
    <t>参議院議員選挙（選挙区）</t>
    <phoneticPr fontId="29"/>
  </si>
  <si>
    <t>参議院議員選挙（比例）</t>
    <phoneticPr fontId="29"/>
  </si>
  <si>
    <t>衆議院議員選挙（比例）</t>
    <phoneticPr fontId="29"/>
  </si>
  <si>
    <t>（97）市職員数の推移（Ｐ192参照）</t>
    <phoneticPr fontId="29"/>
  </si>
  <si>
    <t>（98）区分別職員の構成（Ｐ193参照）</t>
    <phoneticPr fontId="29"/>
  </si>
  <si>
    <t>（95）選挙人名簿登録者数の推移（Ｐ187参照）</t>
    <phoneticPr fontId="29"/>
  </si>
  <si>
    <t>（96）最近の選挙の執行状況（Ｐ189・190参照）</t>
    <phoneticPr fontId="29"/>
  </si>
  <si>
    <t>(注)昭和58年6月26日に実施された参議院選挙から全国区は比例代表選挙区に、地方区は選挙区にそれぞれ変更された。</t>
    <rPh sb="51" eb="53">
      <t>ヘンコウ</t>
    </rPh>
    <phoneticPr fontId="29"/>
  </si>
  <si>
    <t>-</t>
    <phoneticPr fontId="29"/>
  </si>
</sst>
</file>

<file path=xl/styles.xml><?xml version="1.0" encoding="utf-8"?>
<styleSheet xmlns="http://schemas.openxmlformats.org/spreadsheetml/2006/main">
  <numFmts count="14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\r#,##0\ ;&quot;r△ &quot;#,##0"/>
    <numFmt numFmtId="187" formatCode="\r#,##0_ 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8" fillId="0" borderId="0" applyFill="0" applyBorder="0" applyAlignment="0" applyProtection="0"/>
    <xf numFmtId="0" fontId="28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02">
    <xf numFmtId="0" fontId="0" fillId="0" borderId="0" xfId="0"/>
    <xf numFmtId="0" fontId="18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10" xfId="0" applyNumberFormat="1" applyFont="1" applyBorder="1" applyAlignment="1">
      <alignment horizontal="right" vertical="center"/>
    </xf>
    <xf numFmtId="49" fontId="18" fillId="0" borderId="11" xfId="0" applyNumberFormat="1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1" fontId="0" fillId="0" borderId="0" xfId="28" applyNumberFormat="1" applyFont="1" applyFill="1" applyBorder="1" applyAlignment="1" applyProtection="1"/>
    <xf numFmtId="181" fontId="0" fillId="0" borderId="0" xfId="28" applyNumberFormat="1" applyFont="1" applyFill="1" applyBorder="1" applyAlignment="1" applyProtection="1">
      <alignment vertical="center"/>
    </xf>
    <xf numFmtId="181" fontId="18" fillId="0" borderId="13" xfId="28" applyNumberFormat="1" applyFont="1" applyFill="1" applyBorder="1" applyAlignment="1" applyProtection="1">
      <alignment horizontal="center" vertical="center"/>
    </xf>
    <xf numFmtId="181" fontId="18" fillId="0" borderId="12" xfId="28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>
      <alignment horizontal="justify" vertical="center"/>
    </xf>
    <xf numFmtId="180" fontId="20" fillId="0" borderId="14" xfId="0" applyNumberFormat="1" applyFont="1" applyFill="1" applyBorder="1" applyAlignment="1">
      <alignment horizontal="right" vertical="center" indent="1"/>
    </xf>
    <xf numFmtId="181" fontId="20" fillId="0" borderId="0" xfId="0" applyNumberFormat="1" applyFont="1" applyFill="1" applyBorder="1" applyAlignment="1">
      <alignment horizontal="right" vertical="center" indent="1"/>
    </xf>
    <xf numFmtId="180" fontId="20" fillId="0" borderId="0" xfId="0" applyNumberFormat="1" applyFont="1" applyFill="1" applyBorder="1" applyAlignment="1">
      <alignment horizontal="right" vertical="center" indent="1"/>
    </xf>
    <xf numFmtId="181" fontId="20" fillId="0" borderId="0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justify"/>
    </xf>
    <xf numFmtId="180" fontId="18" fillId="0" borderId="14" xfId="0" applyNumberFormat="1" applyFont="1" applyFill="1" applyBorder="1" applyAlignment="1">
      <alignment horizontal="right" vertical="center" indent="1"/>
    </xf>
    <xf numFmtId="181" fontId="18" fillId="0" borderId="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right" vertical="center" indent="1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 indent="1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Border="1" applyAlignment="1">
      <alignment horizontal="left"/>
    </xf>
    <xf numFmtId="180" fontId="0" fillId="0" borderId="0" xfId="0" applyNumberFormat="1" applyFill="1"/>
    <xf numFmtId="180" fontId="0" fillId="0" borderId="0" xfId="0" applyNumberFormat="1" applyFill="1" applyBorder="1" applyAlignment="1">
      <alignment vertical="center"/>
    </xf>
    <xf numFmtId="181" fontId="0" fillId="0" borderId="0" xfId="0" applyNumberFormat="1" applyFill="1" applyBorder="1" applyAlignment="1">
      <alignment vertical="center"/>
    </xf>
    <xf numFmtId="180" fontId="18" fillId="0" borderId="13" xfId="0" applyNumberFormat="1" applyFont="1" applyFill="1" applyBorder="1" applyAlignment="1">
      <alignment horizontal="center" vertical="center"/>
    </xf>
    <xf numFmtId="181" fontId="0" fillId="0" borderId="0" xfId="0" applyNumberFormat="1" applyFill="1"/>
    <xf numFmtId="180" fontId="20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Alignment="1">
      <alignment vertical="center"/>
    </xf>
    <xf numFmtId="180" fontId="0" fillId="0" borderId="0" xfId="0" applyNumberFormat="1" applyFill="1" applyAlignment="1">
      <alignment horizontal="right" vertical="center" indent="1"/>
    </xf>
    <xf numFmtId="181" fontId="0" fillId="0" borderId="0" xfId="28" applyNumberFormat="1" applyFont="1" applyFill="1" applyBorder="1" applyAlignment="1" applyProtection="1">
      <alignment horizontal="right" vertical="center" indent="1"/>
    </xf>
    <xf numFmtId="181" fontId="0" fillId="0" borderId="0" xfId="0" applyNumberFormat="1" applyFill="1" applyAlignment="1">
      <alignment horizontal="right" vertical="center" indent="1"/>
    </xf>
    <xf numFmtId="180" fontId="0" fillId="0" borderId="0" xfId="0" applyNumberFormat="1" applyFill="1" applyAlignment="1">
      <alignment vertical="center"/>
    </xf>
    <xf numFmtId="181" fontId="0" fillId="0" borderId="0" xfId="0" applyNumberFormat="1" applyFill="1" applyAlignment="1">
      <alignment vertical="center"/>
    </xf>
    <xf numFmtId="49" fontId="18" fillId="0" borderId="0" xfId="0" applyNumberFormat="1" applyFont="1" applyFill="1" applyAlignment="1">
      <alignment horizontal="right" vertical="center"/>
    </xf>
    <xf numFmtId="0" fontId="0" fillId="0" borderId="15" xfId="0" applyBorder="1"/>
    <xf numFmtId="0" fontId="0" fillId="0" borderId="0" xfId="0" applyFill="1"/>
    <xf numFmtId="49" fontId="18" fillId="0" borderId="15" xfId="0" applyNumberFormat="1" applyFont="1" applyBorder="1" applyAlignment="1">
      <alignment horizontal="center" vertical="center"/>
    </xf>
    <xf numFmtId="177" fontId="18" fillId="0" borderId="15" xfId="0" applyNumberFormat="1" applyFont="1" applyBorder="1" applyAlignment="1">
      <alignment horizontal="right" vertical="center"/>
    </xf>
    <xf numFmtId="0" fontId="0" fillId="0" borderId="0" xfId="0" applyNumberFormat="1"/>
    <xf numFmtId="182" fontId="30" fillId="0" borderId="0" xfId="0" applyNumberFormat="1" applyFont="1" applyFill="1" applyBorder="1" applyAlignment="1">
      <alignment vertical="center"/>
    </xf>
    <xf numFmtId="176" fontId="18" fillId="0" borderId="12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176" fontId="18" fillId="0" borderId="18" xfId="0" applyNumberFormat="1" applyFont="1" applyFill="1" applyBorder="1" applyAlignment="1">
      <alignment vertical="center"/>
    </xf>
    <xf numFmtId="180" fontId="18" fillId="0" borderId="18" xfId="0" applyNumberFormat="1" applyFont="1" applyFill="1" applyBorder="1" applyAlignment="1">
      <alignment horizontal="right" vertical="center" indent="1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0" fontId="18" fillId="0" borderId="22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177" fontId="18" fillId="0" borderId="14" xfId="0" applyNumberFormat="1" applyFont="1" applyFill="1" applyBorder="1" applyAlignment="1">
      <alignment vertical="center"/>
    </xf>
    <xf numFmtId="181" fontId="20" fillId="0" borderId="24" xfId="28" applyNumberFormat="1" applyFont="1" applyFill="1" applyBorder="1" applyAlignment="1" applyProtection="1">
      <alignment horizontal="right" vertical="center" indent="1"/>
    </xf>
    <xf numFmtId="180" fontId="18" fillId="0" borderId="24" xfId="0" applyNumberFormat="1" applyFont="1" applyFill="1" applyBorder="1" applyAlignment="1">
      <alignment horizontal="right" vertical="center"/>
    </xf>
    <xf numFmtId="181" fontId="18" fillId="0" borderId="24" xfId="28" applyNumberFormat="1" applyFont="1" applyFill="1" applyBorder="1" applyAlignment="1" applyProtection="1">
      <alignment horizontal="right" vertical="center" indent="1"/>
    </xf>
    <xf numFmtId="180" fontId="0" fillId="0" borderId="25" xfId="0" applyNumberFormat="1" applyFill="1" applyBorder="1"/>
    <xf numFmtId="180" fontId="0" fillId="0" borderId="18" xfId="0" applyNumberFormat="1" applyFill="1" applyBorder="1"/>
    <xf numFmtId="180" fontId="18" fillId="0" borderId="18" xfId="0" applyNumberFormat="1" applyFont="1" applyFill="1" applyBorder="1" applyAlignment="1">
      <alignment horizontal="justify" vertical="center" indent="1"/>
    </xf>
    <xf numFmtId="180" fontId="18" fillId="0" borderId="26" xfId="0" applyNumberFormat="1" applyFont="1" applyFill="1" applyBorder="1" applyAlignment="1">
      <alignment horizontal="right" vertical="center" indent="1"/>
    </xf>
    <xf numFmtId="181" fontId="18" fillId="0" borderId="18" xfId="0" applyNumberFormat="1" applyFont="1" applyFill="1" applyBorder="1" applyAlignment="1">
      <alignment horizontal="right" vertical="center" indent="1"/>
    </xf>
    <xf numFmtId="181" fontId="18" fillId="0" borderId="18" xfId="28" applyNumberFormat="1" applyFont="1" applyFill="1" applyBorder="1" applyAlignment="1" applyProtection="1">
      <alignment horizontal="right" vertical="center" indent="1"/>
    </xf>
    <xf numFmtId="181" fontId="20" fillId="0" borderId="27" xfId="28" applyNumberFormat="1" applyFont="1" applyFill="1" applyBorder="1" applyAlignment="1" applyProtection="1">
      <alignment horizontal="right" vertical="center" indent="1"/>
    </xf>
    <xf numFmtId="180" fontId="18" fillId="0" borderId="16" xfId="0" applyNumberFormat="1" applyFont="1" applyFill="1" applyBorder="1" applyAlignment="1">
      <alignment horizontal="center" vertical="center"/>
    </xf>
    <xf numFmtId="181" fontId="18" fillId="0" borderId="28" xfId="0" applyNumberFormat="1" applyFont="1" applyFill="1" applyBorder="1" applyAlignment="1">
      <alignment horizontal="center" vertical="center"/>
    </xf>
    <xf numFmtId="180" fontId="0" fillId="0" borderId="23" xfId="0" applyNumberFormat="1" applyFill="1" applyBorder="1" applyAlignment="1"/>
    <xf numFmtId="181" fontId="0" fillId="0" borderId="0" xfId="0" applyNumberFormat="1" applyFill="1" applyBorder="1"/>
    <xf numFmtId="181" fontId="25" fillId="0" borderId="0" xfId="0" applyNumberFormat="1" applyFont="1" applyFill="1" applyBorder="1" applyAlignment="1">
      <alignment horizontal="right" vertical="center"/>
    </xf>
    <xf numFmtId="181" fontId="18" fillId="0" borderId="27" xfId="28" applyNumberFormat="1" applyFont="1" applyFill="1" applyBorder="1" applyAlignment="1" applyProtection="1">
      <alignment horizontal="right" vertical="center" indent="1"/>
    </xf>
    <xf numFmtId="180" fontId="18" fillId="0" borderId="29" xfId="0" applyNumberFormat="1" applyFont="1" applyFill="1" applyBorder="1"/>
    <xf numFmtId="180" fontId="18" fillId="0" borderId="30" xfId="0" applyNumberFormat="1" applyFont="1" applyFill="1" applyBorder="1"/>
    <xf numFmtId="180" fontId="18" fillId="0" borderId="31" xfId="0" applyNumberFormat="1" applyFont="1" applyFill="1" applyBorder="1" applyAlignment="1">
      <alignment horizontal="center" vertical="center"/>
    </xf>
    <xf numFmtId="180" fontId="21" fillId="0" borderId="30" xfId="0" applyNumberFormat="1" applyFont="1" applyFill="1" applyBorder="1" applyAlignment="1">
      <alignment horizontal="center" vertical="center" shrinkToFit="1"/>
    </xf>
    <xf numFmtId="180" fontId="18" fillId="0" borderId="32" xfId="0" applyNumberFormat="1" applyFont="1" applyFill="1" applyBorder="1" applyAlignment="1">
      <alignment horizontal="center" vertical="center"/>
    </xf>
    <xf numFmtId="181" fontId="18" fillId="0" borderId="16" xfId="28" applyNumberFormat="1" applyFont="1" applyFill="1" applyBorder="1" applyAlignment="1" applyProtection="1">
      <alignment horizontal="center" vertical="center"/>
    </xf>
    <xf numFmtId="181" fontId="18" fillId="0" borderId="33" xfId="0" applyNumberFormat="1" applyFont="1" applyFill="1" applyBorder="1" applyAlignment="1">
      <alignment horizontal="center" vertical="center"/>
    </xf>
    <xf numFmtId="180" fontId="0" fillId="0" borderId="23" xfId="0" applyNumberFormat="1" applyFill="1" applyBorder="1" applyAlignment="1">
      <alignment horizontal="distributed" vertical="center"/>
    </xf>
    <xf numFmtId="49" fontId="0" fillId="0" borderId="0" xfId="0" applyNumberFormat="1" applyFill="1" applyBorder="1" applyAlignment="1">
      <alignment horizontal="distributed" vertical="center"/>
    </xf>
    <xf numFmtId="49" fontId="18" fillId="0" borderId="0" xfId="0" applyNumberFormat="1" applyFont="1" applyFill="1" applyBorder="1" applyAlignment="1">
      <alignment horizontal="distributed" vertical="center"/>
    </xf>
    <xf numFmtId="180" fontId="0" fillId="0" borderId="0" xfId="0" applyNumberForma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distributed" vertical="center"/>
    </xf>
    <xf numFmtId="49" fontId="18" fillId="0" borderId="0" xfId="0" applyNumberFormat="1" applyFont="1" applyFill="1" applyBorder="1" applyAlignment="1">
      <alignment horizontal="distributed" vertical="center" indent="1"/>
    </xf>
    <xf numFmtId="49" fontId="0" fillId="0" borderId="23" xfId="0" applyNumberFormat="1" applyFill="1" applyBorder="1" applyAlignment="1">
      <alignment horizontal="distributed" vertical="center"/>
    </xf>
    <xf numFmtId="49" fontId="26" fillId="0" borderId="0" xfId="0" applyNumberFormat="1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horizontal="distributed" vertical="center"/>
    </xf>
    <xf numFmtId="49" fontId="18" fillId="0" borderId="34" xfId="0" applyNumberFormat="1" applyFont="1" applyFill="1" applyBorder="1" applyAlignment="1">
      <alignment horizontal="distributed" vertical="center"/>
    </xf>
    <xf numFmtId="180" fontId="18" fillId="0" borderId="34" xfId="0" applyNumberFormat="1" applyFont="1" applyFill="1" applyBorder="1" applyAlignment="1">
      <alignment horizontal="distributed" vertical="center"/>
    </xf>
    <xf numFmtId="177" fontId="20" fillId="0" borderId="12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4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>
      <alignment horizontal="right" vertical="center"/>
    </xf>
    <xf numFmtId="177" fontId="18" fillId="0" borderId="14" xfId="0" applyNumberFormat="1" applyFont="1" applyFill="1" applyBorder="1" applyAlignment="1">
      <alignment horizontal="right" vertical="center"/>
    </xf>
    <xf numFmtId="176" fontId="18" fillId="0" borderId="14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4" xfId="0" applyNumberFormat="1" applyFont="1" applyFill="1" applyBorder="1" applyAlignment="1">
      <alignment horizontal="right" vertical="center"/>
    </xf>
    <xf numFmtId="179" fontId="18" fillId="0" borderId="10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right" vertical="center"/>
    </xf>
    <xf numFmtId="49" fontId="18" fillId="0" borderId="23" xfId="0" applyNumberFormat="1" applyFont="1" applyFill="1" applyBorder="1" applyAlignment="1">
      <alignment horizontal="center" vertical="center"/>
    </xf>
    <xf numFmtId="184" fontId="18" fillId="0" borderId="24" xfId="0" applyNumberFormat="1" applyFont="1" applyFill="1" applyBorder="1" applyAlignment="1">
      <alignment vertical="center"/>
    </xf>
    <xf numFmtId="49" fontId="0" fillId="0" borderId="0" xfId="0" applyNumberFormat="1"/>
    <xf numFmtId="49" fontId="31" fillId="0" borderId="0" xfId="0" applyNumberFormat="1" applyFont="1"/>
    <xf numFmtId="0" fontId="31" fillId="0" borderId="0" xfId="0" applyFont="1"/>
    <xf numFmtId="49" fontId="32" fillId="0" borderId="15" xfId="0" applyNumberFormat="1" applyFont="1" applyBorder="1" applyAlignment="1">
      <alignment horizontal="center" vertical="center"/>
    </xf>
    <xf numFmtId="177" fontId="32" fillId="0" borderId="15" xfId="0" applyNumberFormat="1" applyFont="1" applyBorder="1" applyAlignment="1">
      <alignment horizontal="right" vertical="center"/>
    </xf>
    <xf numFmtId="0" fontId="31" fillId="0" borderId="15" xfId="0" applyFont="1" applyBorder="1"/>
    <xf numFmtId="0" fontId="31" fillId="0" borderId="15" xfId="0" applyFont="1" applyFill="1" applyBorder="1"/>
    <xf numFmtId="49" fontId="32" fillId="0" borderId="13" xfId="0" applyNumberFormat="1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right" vertical="center"/>
    </xf>
    <xf numFmtId="177" fontId="18" fillId="0" borderId="36" xfId="0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37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9" xfId="0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40" xfId="0" applyNumberFormat="1" applyFont="1" applyFill="1" applyBorder="1" applyAlignment="1">
      <alignment horizontal="right" vertical="center"/>
    </xf>
    <xf numFmtId="41" fontId="18" fillId="0" borderId="10" xfId="0" applyNumberFormat="1" applyFont="1" applyFill="1" applyBorder="1" applyAlignment="1">
      <alignment horizontal="right" vertical="center"/>
    </xf>
    <xf numFmtId="41" fontId="18" fillId="0" borderId="41" xfId="0" applyNumberFormat="1" applyFont="1" applyFill="1" applyBorder="1" applyAlignment="1">
      <alignment horizontal="right" vertical="center"/>
    </xf>
    <xf numFmtId="41" fontId="18" fillId="0" borderId="35" xfId="0" applyNumberFormat="1" applyFont="1" applyFill="1" applyBorder="1" applyAlignment="1">
      <alignment horizontal="right" vertical="center"/>
    </xf>
    <xf numFmtId="41" fontId="18" fillId="0" borderId="39" xfId="0" applyNumberFormat="1" applyFont="1" applyFill="1" applyBorder="1" applyAlignment="1">
      <alignment horizontal="right" vertical="center"/>
    </xf>
    <xf numFmtId="41" fontId="18" fillId="0" borderId="42" xfId="0" applyNumberFormat="1" applyFont="1" applyFill="1" applyBorder="1" applyAlignment="1">
      <alignment horizontal="right" vertical="center"/>
    </xf>
    <xf numFmtId="41" fontId="18" fillId="0" borderId="43" xfId="0" applyNumberFormat="1" applyFont="1" applyFill="1" applyBorder="1" applyAlignment="1">
      <alignment horizontal="right" vertical="center"/>
    </xf>
    <xf numFmtId="0" fontId="28" fillId="0" borderId="0" xfId="0" applyFont="1" applyFill="1"/>
    <xf numFmtId="0" fontId="18" fillId="0" borderId="0" xfId="0" applyFont="1" applyFill="1" applyAlignment="1">
      <alignment horizontal="right" vertical="center"/>
    </xf>
    <xf numFmtId="181" fontId="18" fillId="0" borderId="18" xfId="0" applyNumberFormat="1" applyFont="1" applyFill="1" applyBorder="1" applyAlignment="1">
      <alignment horizontal="right" vertical="center" indent="2"/>
    </xf>
    <xf numFmtId="180" fontId="20" fillId="0" borderId="44" xfId="0" applyNumberFormat="1" applyFont="1" applyFill="1" applyBorder="1" applyAlignment="1">
      <alignment horizontal="right" vertical="center" indent="2"/>
    </xf>
    <xf numFmtId="181" fontId="18" fillId="0" borderId="27" xfId="28" applyNumberFormat="1" applyFont="1" applyFill="1" applyBorder="1" applyAlignment="1" applyProtection="1">
      <alignment horizontal="right" vertical="center" indent="2"/>
    </xf>
    <xf numFmtId="180" fontId="20" fillId="0" borderId="12" xfId="0" applyNumberFormat="1" applyFont="1" applyFill="1" applyBorder="1" applyAlignment="1">
      <alignment horizontal="right" vertical="center" indent="2"/>
    </xf>
    <xf numFmtId="181" fontId="18" fillId="0" borderId="18" xfId="28" applyNumberFormat="1" applyFont="1" applyFill="1" applyBorder="1" applyAlignment="1" applyProtection="1">
      <alignment horizontal="right" vertical="center" indent="2"/>
    </xf>
    <xf numFmtId="180" fontId="18" fillId="0" borderId="45" xfId="0" applyNumberFormat="1" applyFont="1" applyFill="1" applyBorder="1" applyAlignment="1">
      <alignment vertical="center"/>
    </xf>
    <xf numFmtId="185" fontId="18" fillId="0" borderId="26" xfId="28" applyNumberFormat="1" applyFont="1" applyFill="1" applyBorder="1" applyAlignment="1" applyProtection="1">
      <alignment horizontal="right" vertical="center"/>
    </xf>
    <xf numFmtId="185" fontId="18" fillId="0" borderId="18" xfId="28" applyNumberFormat="1" applyFont="1" applyFill="1" applyBorder="1" applyAlignment="1" applyProtection="1">
      <alignment horizontal="right" vertical="center"/>
    </xf>
    <xf numFmtId="49" fontId="33" fillId="0" borderId="25" xfId="0" applyNumberFormat="1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49" fontId="34" fillId="0" borderId="47" xfId="0" applyNumberFormat="1" applyFont="1" applyFill="1" applyBorder="1" applyAlignment="1">
      <alignment vertical="center"/>
    </xf>
    <xf numFmtId="177" fontId="34" fillId="0" borderId="44" xfId="0" applyNumberFormat="1" applyFont="1" applyFill="1" applyBorder="1" applyAlignment="1">
      <alignment horizontal="right" vertical="center"/>
    </xf>
    <xf numFmtId="177" fontId="34" fillId="0" borderId="12" xfId="0" applyNumberFormat="1" applyFont="1" applyFill="1" applyBorder="1" applyAlignment="1">
      <alignment horizontal="right" vertical="center"/>
    </xf>
    <xf numFmtId="179" fontId="34" fillId="0" borderId="12" xfId="0" applyNumberFormat="1" applyFont="1" applyFill="1" applyBorder="1" applyAlignment="1">
      <alignment horizontal="right" vertical="center"/>
    </xf>
    <xf numFmtId="41" fontId="34" fillId="0" borderId="12" xfId="0" applyNumberFormat="1" applyFont="1" applyFill="1" applyBorder="1" applyAlignment="1">
      <alignment horizontal="right" vertical="center"/>
    </xf>
    <xf numFmtId="41" fontId="34" fillId="0" borderId="0" xfId="0" applyNumberFormat="1" applyFont="1" applyFill="1" applyBorder="1" applyAlignment="1">
      <alignment horizontal="right" vertical="center"/>
    </xf>
    <xf numFmtId="41" fontId="34" fillId="0" borderId="40" xfId="0" applyNumberFormat="1" applyFont="1" applyFill="1" applyBorder="1" applyAlignment="1">
      <alignment horizontal="right" vertical="center"/>
    </xf>
    <xf numFmtId="177" fontId="34" fillId="0" borderId="14" xfId="0" applyNumberFormat="1" applyFont="1" applyFill="1" applyBorder="1" applyAlignment="1">
      <alignment horizontal="right" vertical="center"/>
    </xf>
    <xf numFmtId="177" fontId="34" fillId="0" borderId="0" xfId="0" applyNumberFormat="1" applyFont="1" applyFill="1" applyBorder="1" applyAlignment="1">
      <alignment horizontal="right" vertical="center"/>
    </xf>
    <xf numFmtId="179" fontId="34" fillId="0" borderId="0" xfId="0" applyNumberFormat="1" applyFont="1" applyFill="1" applyBorder="1" applyAlignment="1">
      <alignment horizontal="right" vertical="center"/>
    </xf>
    <xf numFmtId="49" fontId="34" fillId="0" borderId="11" xfId="0" applyNumberFormat="1" applyFont="1" applyFill="1" applyBorder="1" applyAlignment="1">
      <alignment vertical="center"/>
    </xf>
    <xf numFmtId="41" fontId="34" fillId="0" borderId="48" xfId="0" applyNumberFormat="1" applyFont="1" applyFill="1" applyBorder="1" applyAlignment="1">
      <alignment horizontal="right" vertical="center"/>
    </xf>
    <xf numFmtId="180" fontId="34" fillId="0" borderId="44" xfId="0" applyNumberFormat="1" applyFont="1" applyFill="1" applyBorder="1" applyAlignment="1">
      <alignment horizontal="right" vertical="center"/>
    </xf>
    <xf numFmtId="180" fontId="34" fillId="0" borderId="12" xfId="0" applyNumberFormat="1" applyFont="1" applyFill="1" applyBorder="1" applyAlignment="1">
      <alignment horizontal="right" vertical="center"/>
    </xf>
    <xf numFmtId="180" fontId="34" fillId="0" borderId="14" xfId="0" applyNumberFormat="1" applyFont="1" applyFill="1" applyBorder="1" applyAlignment="1">
      <alignment horizontal="right" vertical="center"/>
    </xf>
    <xf numFmtId="180" fontId="34" fillId="0" borderId="0" xfId="0" applyNumberFormat="1" applyFont="1" applyFill="1" applyBorder="1" applyAlignment="1">
      <alignment horizontal="right" vertical="center"/>
    </xf>
    <xf numFmtId="177" fontId="18" fillId="0" borderId="13" xfId="0" applyNumberFormat="1" applyFont="1" applyBorder="1" applyAlignment="1">
      <alignment horizontal="righ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176" fontId="18" fillId="0" borderId="0" xfId="0" applyNumberFormat="1" applyFont="1" applyFill="1" applyAlignment="1">
      <alignment vertical="center"/>
    </xf>
    <xf numFmtId="187" fontId="18" fillId="0" borderId="0" xfId="0" applyNumberFormat="1" applyFont="1" applyFill="1" applyBorder="1" applyAlignment="1">
      <alignment vertical="center"/>
    </xf>
    <xf numFmtId="177" fontId="20" fillId="0" borderId="26" xfId="0" applyNumberFormat="1" applyFont="1" applyFill="1" applyBorder="1" applyAlignment="1">
      <alignment vertical="center"/>
    </xf>
    <xf numFmtId="177" fontId="20" fillId="0" borderId="18" xfId="0" applyNumberFormat="1" applyFont="1" applyFill="1" applyBorder="1" applyAlignment="1">
      <alignment vertical="center"/>
    </xf>
    <xf numFmtId="176" fontId="20" fillId="0" borderId="18" xfId="0" applyNumberFormat="1" applyFont="1" applyFill="1" applyBorder="1" applyAlignment="1">
      <alignment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177" fontId="20" fillId="0" borderId="50" xfId="0" applyNumberFormat="1" applyFont="1" applyFill="1" applyBorder="1" applyAlignment="1">
      <alignment horizontal="right" vertical="center"/>
    </xf>
    <xf numFmtId="0" fontId="21" fillId="0" borderId="34" xfId="0" applyFont="1" applyFill="1" applyBorder="1" applyAlignment="1">
      <alignment horizontal="distributed" vertical="center"/>
    </xf>
    <xf numFmtId="0" fontId="18" fillId="0" borderId="34" xfId="0" applyFont="1" applyFill="1" applyBorder="1" applyAlignment="1">
      <alignment horizontal="distributed" vertical="center"/>
    </xf>
    <xf numFmtId="0" fontId="18" fillId="0" borderId="25" xfId="0" applyFont="1" applyFill="1" applyBorder="1" applyAlignment="1">
      <alignment vertical="center"/>
    </xf>
    <xf numFmtId="0" fontId="21" fillId="0" borderId="51" xfId="0" applyFont="1" applyFill="1" applyBorder="1" applyAlignment="1">
      <alignment horizontal="distributed" vertical="center"/>
    </xf>
    <xf numFmtId="177" fontId="18" fillId="0" borderId="27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8" fillId="0" borderId="23" xfId="0" applyFont="1" applyFill="1" applyBorder="1" applyAlignment="1">
      <alignment horizontal="center" vertical="center"/>
    </xf>
    <xf numFmtId="49" fontId="18" fillId="0" borderId="5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186" fontId="18" fillId="0" borderId="24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176" fontId="20" fillId="0" borderId="26" xfId="0" applyNumberFormat="1" applyFont="1" applyFill="1" applyBorder="1" applyAlignment="1">
      <alignment horizontal="right" vertical="center"/>
    </xf>
    <xf numFmtId="176" fontId="20" fillId="0" borderId="18" xfId="0" applyNumberFormat="1" applyFont="1" applyFill="1" applyBorder="1" applyAlignment="1">
      <alignment horizontal="right" vertical="center"/>
    </xf>
    <xf numFmtId="176" fontId="20" fillId="0" borderId="27" xfId="0" applyNumberFormat="1" applyFont="1" applyFill="1" applyBorder="1" applyAlignment="1">
      <alignment horizontal="right" vertical="center"/>
    </xf>
    <xf numFmtId="0" fontId="18" fillId="0" borderId="52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right" vertical="center"/>
    </xf>
    <xf numFmtId="0" fontId="18" fillId="0" borderId="55" xfId="0" applyFont="1" applyFill="1" applyBorder="1" applyAlignment="1">
      <alignment horizontal="center" vertical="center"/>
    </xf>
    <xf numFmtId="177" fontId="20" fillId="0" borderId="26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>
      <alignment horizontal="right" vertical="center"/>
    </xf>
    <xf numFmtId="177" fontId="20" fillId="0" borderId="27" xfId="0" applyNumberFormat="1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2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top"/>
    </xf>
    <xf numFmtId="41" fontId="0" fillId="0" borderId="0" xfId="0" applyNumberFormat="1" applyFill="1" applyBorder="1" applyAlignment="1">
      <alignment horizontal="right"/>
    </xf>
    <xf numFmtId="41" fontId="18" fillId="0" borderId="18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8" fillId="0" borderId="56" xfId="0" applyFont="1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0" fillId="0" borderId="59" xfId="0" applyFill="1" applyBorder="1" applyAlignment="1">
      <alignment vertical="center"/>
    </xf>
    <xf numFmtId="0" fontId="18" fillId="0" borderId="57" xfId="0" applyFon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18" fillId="0" borderId="47" xfId="0" applyFont="1" applyFill="1" applyBorder="1" applyAlignment="1">
      <alignment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vertical="center"/>
    </xf>
    <xf numFmtId="0" fontId="18" fillId="0" borderId="62" xfId="0" applyFont="1" applyFill="1" applyBorder="1" applyAlignment="1">
      <alignment horizontal="center" vertical="center" textRotation="255" shrinkToFit="1"/>
    </xf>
    <xf numFmtId="0" fontId="18" fillId="0" borderId="63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49" fontId="18" fillId="0" borderId="47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horizontal="right" vertical="center"/>
    </xf>
    <xf numFmtId="177" fontId="18" fillId="0" borderId="53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49" fontId="18" fillId="0" borderId="63" xfId="0" applyNumberFormat="1" applyFont="1" applyFill="1" applyBorder="1" applyAlignment="1">
      <alignment vertical="center"/>
    </xf>
    <xf numFmtId="177" fontId="18" fillId="0" borderId="35" xfId="0" applyNumberFormat="1" applyFont="1" applyFill="1" applyBorder="1" applyAlignment="1">
      <alignment horizontal="right" vertical="center"/>
    </xf>
    <xf numFmtId="179" fontId="18" fillId="0" borderId="35" xfId="0" applyNumberFormat="1" applyFont="1" applyFill="1" applyBorder="1" applyAlignment="1">
      <alignment horizontal="right" vertical="center"/>
    </xf>
    <xf numFmtId="177" fontId="18" fillId="0" borderId="12" xfId="0" applyNumberFormat="1" applyFont="1" applyFill="1" applyBorder="1" applyAlignment="1">
      <alignment horizontal="right" vertical="center"/>
    </xf>
    <xf numFmtId="179" fontId="18" fillId="0" borderId="12" xfId="0" applyNumberFormat="1" applyFont="1" applyFill="1" applyBorder="1" applyAlignment="1">
      <alignment horizontal="right" vertical="center"/>
    </xf>
    <xf numFmtId="177" fontId="18" fillId="0" borderId="44" xfId="0" applyNumberFormat="1" applyFont="1" applyFill="1" applyBorder="1" applyAlignment="1">
      <alignment horizontal="right" vertical="center"/>
    </xf>
    <xf numFmtId="41" fontId="18" fillId="0" borderId="12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49" fontId="18" fillId="0" borderId="64" xfId="0" applyNumberFormat="1" applyFont="1" applyFill="1" applyBorder="1" applyAlignment="1">
      <alignment vertical="center"/>
    </xf>
    <xf numFmtId="49" fontId="18" fillId="0" borderId="61" xfId="0" applyNumberFormat="1" applyFont="1" applyFill="1" applyBorder="1" applyAlignment="1">
      <alignment vertical="center"/>
    </xf>
    <xf numFmtId="49" fontId="34" fillId="0" borderId="64" xfId="0" applyNumberFormat="1" applyFont="1" applyFill="1" applyBorder="1" applyAlignment="1">
      <alignment vertical="center"/>
    </xf>
    <xf numFmtId="177" fontId="34" fillId="0" borderId="10" xfId="0" applyNumberFormat="1" applyFont="1" applyFill="1" applyBorder="1" applyAlignment="1">
      <alignment horizontal="right" vertical="center"/>
    </xf>
    <xf numFmtId="179" fontId="34" fillId="0" borderId="10" xfId="0" applyNumberFormat="1" applyFont="1" applyFill="1" applyBorder="1" applyAlignment="1">
      <alignment horizontal="right" vertical="center"/>
    </xf>
    <xf numFmtId="41" fontId="34" fillId="0" borderId="10" xfId="0" applyNumberFormat="1" applyFont="1" applyFill="1" applyBorder="1" applyAlignment="1">
      <alignment horizontal="right" vertical="center"/>
    </xf>
    <xf numFmtId="41" fontId="34" fillId="0" borderId="41" xfId="0" applyNumberFormat="1" applyFont="1" applyFill="1" applyBorder="1" applyAlignment="1">
      <alignment horizontal="right" vertical="center"/>
    </xf>
    <xf numFmtId="177" fontId="34" fillId="0" borderId="53" xfId="0" applyNumberFormat="1" applyFont="1" applyFill="1" applyBorder="1" applyAlignment="1">
      <alignment horizontal="right" vertical="center"/>
    </xf>
    <xf numFmtId="49" fontId="20" fillId="0" borderId="63" xfId="0" applyNumberFormat="1" applyFont="1" applyFill="1" applyBorder="1" applyAlignment="1">
      <alignment vertical="center"/>
    </xf>
    <xf numFmtId="177" fontId="20" fillId="0" borderId="35" xfId="0" applyNumberFormat="1" applyFont="1" applyFill="1" applyBorder="1" applyAlignment="1">
      <alignment horizontal="right" vertical="center"/>
    </xf>
    <xf numFmtId="49" fontId="20" fillId="0" borderId="61" xfId="0" applyNumberFormat="1" applyFont="1" applyFill="1" applyBorder="1" applyAlignment="1">
      <alignment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/>
    </xf>
    <xf numFmtId="49" fontId="18" fillId="0" borderId="65" xfId="0" applyNumberFormat="1" applyFont="1" applyFill="1" applyBorder="1" applyAlignment="1">
      <alignment vertical="center"/>
    </xf>
    <xf numFmtId="180" fontId="18" fillId="0" borderId="66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77" fontId="18" fillId="0" borderId="42" xfId="0" applyNumberFormat="1" applyFont="1" applyFill="1" applyBorder="1" applyAlignment="1">
      <alignment horizontal="right" vertical="center"/>
    </xf>
    <xf numFmtId="179" fontId="18" fillId="0" borderId="42" xfId="0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68" xfId="0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69" xfId="0" applyFont="1" applyFill="1" applyBorder="1" applyAlignment="1">
      <alignment horizontal="center" vertical="center" textRotation="255" shrinkToFit="1"/>
    </xf>
    <xf numFmtId="0" fontId="18" fillId="0" borderId="70" xfId="0" applyFont="1" applyFill="1" applyBorder="1" applyAlignment="1">
      <alignment horizontal="center" vertical="center" textRotation="255" shrinkToFit="1"/>
    </xf>
    <xf numFmtId="0" fontId="18" fillId="0" borderId="0" xfId="0" applyFont="1" applyFill="1"/>
    <xf numFmtId="176" fontId="20" fillId="0" borderId="50" xfId="0" applyNumberFormat="1" applyFont="1" applyFill="1" applyBorder="1" applyAlignment="1">
      <alignment vertical="center"/>
    </xf>
    <xf numFmtId="176" fontId="20" fillId="0" borderId="24" xfId="0" applyNumberFormat="1" applyFont="1" applyFill="1" applyBorder="1" applyAlignment="1">
      <alignment vertical="center"/>
    </xf>
    <xf numFmtId="180" fontId="20" fillId="0" borderId="24" xfId="0" applyNumberFormat="1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176" fontId="20" fillId="0" borderId="27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top"/>
    </xf>
    <xf numFmtId="0" fontId="18" fillId="0" borderId="29" xfId="0" applyFont="1" applyFill="1" applyBorder="1" applyAlignment="1">
      <alignment vertical="center"/>
    </xf>
    <xf numFmtId="0" fontId="18" fillId="0" borderId="71" xfId="0" applyFont="1" applyFill="1" applyBorder="1"/>
    <xf numFmtId="0" fontId="18" fillId="0" borderId="30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vertical="center"/>
    </xf>
    <xf numFmtId="180" fontId="20" fillId="0" borderId="27" xfId="0" applyNumberFormat="1" applyFont="1" applyFill="1" applyBorder="1" applyAlignment="1">
      <alignment horizontal="right" vertical="center" indent="1"/>
    </xf>
    <xf numFmtId="0" fontId="18" fillId="0" borderId="4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183" fontId="18" fillId="0" borderId="24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49" fontId="33" fillId="0" borderId="23" xfId="0" applyNumberFormat="1" applyFont="1" applyFill="1" applyBorder="1" applyAlignment="1">
      <alignment horizontal="center" vertical="center"/>
    </xf>
    <xf numFmtId="177" fontId="20" fillId="0" borderId="14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84" fontId="20" fillId="0" borderId="24" xfId="0" applyNumberFormat="1" applyFont="1" applyFill="1" applyBorder="1" applyAlignment="1">
      <alignment vertical="center"/>
    </xf>
    <xf numFmtId="49" fontId="20" fillId="0" borderId="25" xfId="0" applyNumberFormat="1" applyFont="1" applyFill="1" applyBorder="1" applyAlignment="1">
      <alignment horizontal="left" vertical="center" indent="4"/>
    </xf>
    <xf numFmtId="177" fontId="18" fillId="0" borderId="26" xfId="0" applyNumberFormat="1" applyFont="1" applyFill="1" applyBorder="1" applyAlignment="1">
      <alignment horizontal="right" vertical="center" indent="1"/>
    </xf>
    <xf numFmtId="177" fontId="20" fillId="0" borderId="18" xfId="0" applyNumberFormat="1" applyFont="1" applyFill="1" applyBorder="1" applyAlignment="1">
      <alignment horizontal="right" vertical="center" indent="2"/>
    </xf>
    <xf numFmtId="177" fontId="20" fillId="0" borderId="27" xfId="0" applyNumberFormat="1" applyFont="1" applyFill="1" applyBorder="1" applyAlignment="1">
      <alignment horizontal="right" vertical="center" indent="2"/>
    </xf>
    <xf numFmtId="181" fontId="18" fillId="0" borderId="0" xfId="0" applyNumberFormat="1" applyFont="1" applyFill="1" applyAlignment="1">
      <alignment horizontal="right" vertical="center"/>
    </xf>
    <xf numFmtId="180" fontId="34" fillId="0" borderId="0" xfId="0" applyNumberFormat="1" applyFont="1" applyFill="1" applyAlignment="1">
      <alignment horizontal="left" vertical="center"/>
    </xf>
    <xf numFmtId="180" fontId="16" fillId="0" borderId="0" xfId="0" applyNumberFormat="1" applyFont="1" applyFill="1"/>
    <xf numFmtId="180" fontId="16" fillId="0" borderId="0" xfId="0" applyNumberFormat="1" applyFont="1" applyFill="1" applyAlignment="1">
      <alignment vertical="center"/>
    </xf>
    <xf numFmtId="180" fontId="18" fillId="0" borderId="17" xfId="0" applyNumberFormat="1" applyFont="1" applyFill="1" applyBorder="1" applyAlignment="1">
      <alignment horizontal="justify" vertical="center" indent="2"/>
    </xf>
    <xf numFmtId="180" fontId="18" fillId="0" borderId="12" xfId="0" applyNumberFormat="1" applyFont="1" applyFill="1" applyBorder="1" applyAlignment="1">
      <alignment horizontal="justify" vertical="center" indent="2"/>
    </xf>
    <xf numFmtId="180" fontId="18" fillId="0" borderId="44" xfId="0" applyNumberFormat="1" applyFont="1" applyFill="1" applyBorder="1" applyAlignment="1">
      <alignment horizontal="center" vertical="center"/>
    </xf>
    <xf numFmtId="181" fontId="18" fillId="0" borderId="12" xfId="0" applyNumberFormat="1" applyFont="1" applyFill="1" applyBorder="1" applyAlignment="1">
      <alignment horizontal="center" vertical="center"/>
    </xf>
    <xf numFmtId="180" fontId="18" fillId="0" borderId="12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0" fontId="23" fillId="0" borderId="0" xfId="0" applyNumberFormat="1" applyFont="1" applyFill="1"/>
    <xf numFmtId="180" fontId="18" fillId="0" borderId="0" xfId="0" applyNumberFormat="1" applyFont="1" applyFill="1" applyBorder="1" applyAlignment="1">
      <alignment horizontal="left" vertical="center" indent="3" shrinkToFit="1"/>
    </xf>
    <xf numFmtId="180" fontId="18" fillId="0" borderId="0" xfId="28" applyNumberFormat="1" applyFont="1" applyFill="1" applyBorder="1" applyAlignment="1" applyProtection="1">
      <alignment horizontal="right" vertical="center"/>
    </xf>
    <xf numFmtId="180" fontId="18" fillId="0" borderId="0" xfId="0" applyNumberFormat="1" applyFont="1" applyFill="1"/>
    <xf numFmtId="181" fontId="20" fillId="0" borderId="12" xfId="0" applyNumberFormat="1" applyFont="1" applyFill="1" applyBorder="1" applyAlignment="1">
      <alignment horizontal="right" vertical="center" indent="2" shrinkToFit="1"/>
    </xf>
    <xf numFmtId="181" fontId="20" fillId="0" borderId="12" xfId="28" applyNumberFormat="1" applyFont="1" applyFill="1" applyBorder="1" applyAlignment="1" applyProtection="1">
      <alignment horizontal="right" vertical="center" indent="2" shrinkToFit="1"/>
    </xf>
    <xf numFmtId="181" fontId="20" fillId="0" borderId="50" xfId="0" applyNumberFormat="1" applyFont="1" applyFill="1" applyBorder="1" applyAlignment="1">
      <alignment horizontal="right" vertical="center" indent="2" shrinkToFit="1"/>
    </xf>
    <xf numFmtId="0" fontId="18" fillId="0" borderId="0" xfId="0" applyFont="1"/>
    <xf numFmtId="0" fontId="18" fillId="0" borderId="0" xfId="0" applyFont="1" applyAlignment="1">
      <alignment horizontal="center"/>
    </xf>
    <xf numFmtId="49" fontId="26" fillId="0" borderId="15" xfId="0" applyNumberFormat="1" applyFont="1" applyBorder="1" applyAlignment="1">
      <alignment horizontal="left" vertical="top"/>
    </xf>
    <xf numFmtId="49" fontId="18" fillId="0" borderId="15" xfId="0" applyNumberFormat="1" applyFont="1" applyBorder="1" applyAlignment="1">
      <alignment horizontal="left" vertical="top"/>
    </xf>
    <xf numFmtId="0" fontId="21" fillId="0" borderId="0" xfId="0" applyFont="1" applyFill="1" applyAlignment="1">
      <alignment vertical="center"/>
    </xf>
    <xf numFmtId="180" fontId="20" fillId="0" borderId="18" xfId="0" applyNumberFormat="1" applyFont="1" applyFill="1" applyBorder="1" applyAlignment="1">
      <alignment horizontal="right" vertical="center"/>
    </xf>
    <xf numFmtId="0" fontId="18" fillId="0" borderId="45" xfId="0" applyFont="1" applyFill="1" applyBorder="1"/>
    <xf numFmtId="49" fontId="18" fillId="0" borderId="23" xfId="0" applyNumberFormat="1" applyFont="1" applyFill="1" applyBorder="1" applyAlignment="1">
      <alignment horizontal="center" vertical="center"/>
    </xf>
    <xf numFmtId="49" fontId="18" fillId="0" borderId="75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/>
    </xf>
    <xf numFmtId="49" fontId="18" fillId="0" borderId="76" xfId="0" applyNumberFormat="1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distributed" vertical="center"/>
    </xf>
    <xf numFmtId="0" fontId="20" fillId="0" borderId="77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center"/>
    </xf>
    <xf numFmtId="0" fontId="34" fillId="0" borderId="55" xfId="0" applyFont="1" applyFill="1" applyBorder="1" applyAlignment="1">
      <alignment horizontal="center" vertical="center"/>
    </xf>
    <xf numFmtId="178" fontId="18" fillId="0" borderId="40" xfId="0" applyNumberFormat="1" applyFont="1" applyFill="1" applyBorder="1" applyAlignment="1">
      <alignment vertical="center"/>
    </xf>
    <xf numFmtId="178" fontId="18" fillId="0" borderId="24" xfId="0" applyNumberFormat="1" applyFont="1" applyFill="1" applyBorder="1" applyAlignment="1">
      <alignment vertical="center"/>
    </xf>
    <xf numFmtId="0" fontId="18" fillId="0" borderId="32" xfId="0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178" fontId="20" fillId="0" borderId="72" xfId="0" applyNumberFormat="1" applyFont="1" applyFill="1" applyBorder="1" applyAlignment="1">
      <alignment vertical="center"/>
    </xf>
    <xf numFmtId="178" fontId="20" fillId="0" borderId="27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9" fontId="33" fillId="0" borderId="25" xfId="0" applyNumberFormat="1" applyFont="1" applyFill="1" applyBorder="1" applyAlignment="1">
      <alignment horizontal="center" vertical="center"/>
    </xf>
    <xf numFmtId="49" fontId="33" fillId="0" borderId="73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53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 textRotation="255" wrapText="1"/>
    </xf>
    <xf numFmtId="0" fontId="18" fillId="0" borderId="13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 textRotation="255" wrapText="1"/>
    </xf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18" fillId="0" borderId="67" xfId="0" applyFont="1" applyFill="1" applyBorder="1" applyAlignment="1">
      <alignment horizontal="center" vertical="center" textRotation="255"/>
    </xf>
    <xf numFmtId="0" fontId="18" fillId="0" borderId="20" xfId="0" applyFont="1" applyFill="1" applyBorder="1" applyAlignment="1">
      <alignment horizontal="center" vertical="center" textRotation="255"/>
    </xf>
    <xf numFmtId="0" fontId="18" fillId="0" borderId="21" xfId="0" applyFont="1" applyFill="1" applyBorder="1" applyAlignment="1">
      <alignment horizontal="center" vertical="center" textRotation="255"/>
    </xf>
    <xf numFmtId="0" fontId="18" fillId="0" borderId="70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 textRotation="255" wrapText="1"/>
    </xf>
    <xf numFmtId="0" fontId="18" fillId="0" borderId="41" xfId="0" applyFont="1" applyFill="1" applyBorder="1" applyAlignment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textRotation="255" shrinkToFit="1"/>
    </xf>
    <xf numFmtId="0" fontId="18" fillId="0" borderId="88" xfId="0" applyFont="1" applyFill="1" applyBorder="1" applyAlignment="1">
      <alignment horizontal="justify" vertical="center"/>
    </xf>
    <xf numFmtId="0" fontId="18" fillId="0" borderId="89" xfId="0" applyFont="1" applyFill="1" applyBorder="1" applyAlignment="1">
      <alignment horizontal="justify" vertical="center"/>
    </xf>
    <xf numFmtId="0" fontId="18" fillId="0" borderId="91" xfId="0" applyFont="1" applyFill="1" applyBorder="1" applyAlignment="1">
      <alignment horizontal="justify" vertical="center"/>
    </xf>
    <xf numFmtId="0" fontId="18" fillId="0" borderId="92" xfId="0" applyFont="1" applyFill="1" applyBorder="1" applyAlignment="1">
      <alignment horizontal="justify" vertical="center"/>
    </xf>
    <xf numFmtId="0" fontId="18" fillId="0" borderId="54" xfId="0" applyFont="1" applyFill="1" applyBorder="1" applyAlignment="1">
      <alignment horizontal="distributed" vertical="center"/>
    </xf>
    <xf numFmtId="0" fontId="18" fillId="0" borderId="11" xfId="0" applyFont="1" applyFill="1" applyBorder="1" applyAlignment="1">
      <alignment horizontal="distributed" vertical="center"/>
    </xf>
    <xf numFmtId="0" fontId="18" fillId="0" borderId="88" xfId="0" applyFont="1" applyFill="1" applyBorder="1" applyAlignment="1">
      <alignment horizontal="distributed" vertical="center"/>
    </xf>
    <xf numFmtId="0" fontId="18" fillId="0" borderId="89" xfId="0" applyFont="1" applyFill="1" applyBorder="1" applyAlignment="1">
      <alignment horizontal="distributed" vertical="center"/>
    </xf>
    <xf numFmtId="0" fontId="18" fillId="0" borderId="90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15" xfId="0" applyFont="1" applyFill="1" applyBorder="1" applyAlignment="1">
      <alignment horizontal="center" vertical="distributed" textRotation="255"/>
    </xf>
    <xf numFmtId="0" fontId="18" fillId="0" borderId="88" xfId="0" applyFont="1" applyFill="1" applyBorder="1" applyAlignment="1">
      <alignment horizontal="center" vertical="center" textRotation="255" wrapText="1"/>
    </xf>
    <xf numFmtId="0" fontId="18" fillId="0" borderId="54" xfId="0" applyFont="1" applyFill="1" applyBorder="1" applyAlignment="1">
      <alignment horizontal="center" vertical="center" textRotation="255" wrapText="1"/>
    </xf>
    <xf numFmtId="0" fontId="18" fillId="0" borderId="90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distributed" textRotation="255"/>
    </xf>
    <xf numFmtId="0" fontId="18" fillId="0" borderId="91" xfId="0" applyFont="1" applyFill="1" applyBorder="1" applyAlignment="1">
      <alignment horizontal="distributed" vertical="center"/>
    </xf>
    <xf numFmtId="0" fontId="18" fillId="0" borderId="9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75" xfId="0" applyFon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left"/>
    </xf>
    <xf numFmtId="49" fontId="20" fillId="0" borderId="23" xfId="0" applyNumberFormat="1" applyFont="1" applyFill="1" applyBorder="1" applyAlignment="1">
      <alignment horizontal="distributed" vertical="center"/>
    </xf>
    <xf numFmtId="49" fontId="20" fillId="0" borderId="0" xfId="0" applyNumberFormat="1" applyFont="1" applyFill="1" applyBorder="1" applyAlignment="1">
      <alignment horizontal="distributed" vertical="center"/>
    </xf>
    <xf numFmtId="49" fontId="20" fillId="0" borderId="34" xfId="0" applyNumberFormat="1" applyFont="1" applyFill="1" applyBorder="1" applyAlignment="1">
      <alignment horizontal="distributed" vertical="center"/>
    </xf>
    <xf numFmtId="180" fontId="18" fillId="0" borderId="16" xfId="0" applyNumberFormat="1" applyFont="1" applyFill="1" applyBorder="1" applyAlignment="1">
      <alignment horizontal="center" vertical="center"/>
    </xf>
    <xf numFmtId="180" fontId="18" fillId="0" borderId="74" xfId="0" applyNumberFormat="1" applyFont="1" applyFill="1" applyBorder="1" applyAlignment="1">
      <alignment horizontal="center" vertical="center"/>
    </xf>
    <xf numFmtId="180" fontId="18" fillId="0" borderId="46" xfId="0" applyNumberFormat="1" applyFont="1" applyFill="1" applyBorder="1" applyAlignment="1">
      <alignment horizontal="center" vertical="center"/>
    </xf>
    <xf numFmtId="180" fontId="18" fillId="0" borderId="78" xfId="0" applyNumberFormat="1" applyFont="1" applyFill="1" applyBorder="1" applyAlignment="1">
      <alignment horizontal="center" vertical="center"/>
    </xf>
    <xf numFmtId="180" fontId="18" fillId="0" borderId="79" xfId="0" applyNumberFormat="1" applyFont="1" applyFill="1" applyBorder="1" applyAlignment="1">
      <alignment horizontal="center" vertical="center"/>
    </xf>
    <xf numFmtId="180" fontId="18" fillId="0" borderId="80" xfId="0" applyNumberFormat="1" applyFont="1" applyFill="1" applyBorder="1" applyAlignment="1">
      <alignment horizontal="center" vertical="center"/>
    </xf>
    <xf numFmtId="180" fontId="18" fillId="0" borderId="81" xfId="0" applyNumberFormat="1" applyFont="1" applyFill="1" applyBorder="1" applyAlignment="1">
      <alignment horizontal="center" vertical="center"/>
    </xf>
    <xf numFmtId="180" fontId="18" fillId="0" borderId="82" xfId="0" applyNumberFormat="1" applyFont="1" applyFill="1" applyBorder="1" applyAlignment="1">
      <alignment horizontal="center" vertical="center"/>
    </xf>
    <xf numFmtId="180" fontId="18" fillId="0" borderId="16" xfId="0" applyNumberFormat="1" applyFont="1" applyFill="1" applyBorder="1" applyAlignment="1">
      <alignment horizontal="center" vertical="center" shrinkToFit="1"/>
    </xf>
    <xf numFmtId="180" fontId="18" fillId="0" borderId="82" xfId="0" applyNumberFormat="1" applyFont="1" applyFill="1" applyBorder="1" applyAlignment="1">
      <alignment horizontal="center" vertical="center" shrinkToFit="1"/>
    </xf>
    <xf numFmtId="180" fontId="18" fillId="0" borderId="91" xfId="0" applyNumberFormat="1" applyFont="1" applyFill="1" applyBorder="1" applyAlignment="1">
      <alignment horizontal="center" vertical="center"/>
    </xf>
    <xf numFmtId="180" fontId="18" fillId="0" borderId="92" xfId="0" applyNumberFormat="1" applyFont="1" applyFill="1" applyBorder="1" applyAlignment="1">
      <alignment horizontal="center" vertical="center"/>
    </xf>
    <xf numFmtId="180" fontId="20" fillId="0" borderId="54" xfId="0" applyNumberFormat="1" applyFont="1" applyFill="1" applyBorder="1" applyAlignment="1">
      <alignment horizontal="center" vertical="center"/>
    </xf>
    <xf numFmtId="180" fontId="20" fillId="0" borderId="11" xfId="0" applyNumberFormat="1" applyFont="1" applyFill="1" applyBorder="1" applyAlignment="1">
      <alignment horizontal="center" vertical="center"/>
    </xf>
    <xf numFmtId="181" fontId="18" fillId="0" borderId="16" xfId="0" applyNumberFormat="1" applyFont="1" applyFill="1" applyBorder="1" applyAlignment="1">
      <alignment horizontal="center" vertical="center" shrinkToFit="1"/>
    </xf>
    <xf numFmtId="181" fontId="18" fillId="0" borderId="82" xfId="0" applyNumberFormat="1" applyFont="1" applyFill="1" applyBorder="1" applyAlignment="1">
      <alignment horizontal="center" vertical="center" shrinkToFit="1"/>
    </xf>
    <xf numFmtId="49" fontId="25" fillId="0" borderId="23" xfId="0" applyNumberFormat="1" applyFont="1" applyFill="1" applyBorder="1" applyAlignment="1">
      <alignment horizontal="distributed" vertical="center"/>
    </xf>
    <xf numFmtId="49" fontId="25" fillId="0" borderId="0" xfId="0" applyNumberFormat="1" applyFont="1" applyFill="1" applyBorder="1" applyAlignment="1">
      <alignment horizontal="distributed" vertical="center"/>
    </xf>
    <xf numFmtId="0" fontId="27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246543041357681"/>
          <c:y val="6.8807416507732477E-2"/>
          <c:w val="0.79832151151498942"/>
          <c:h val="0.76605590378608812"/>
        </c:manualLayout>
      </c:layout>
      <c:barChart>
        <c:barDir val="col"/>
        <c:grouping val="stacked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平成20年</c:v>
                </c:pt>
                <c:pt idx="1">
                  <c:v>21年</c:v>
                </c:pt>
                <c:pt idx="2">
                  <c:v>22年</c:v>
                </c:pt>
                <c:pt idx="3">
                  <c:v>23年</c:v>
                </c:pt>
                <c:pt idx="4">
                  <c:v>24年</c:v>
                </c:pt>
              </c:strCache>
            </c:strRef>
          </c:cat>
          <c:val>
            <c:numRef>
              <c:f>グラフ!$I$5:$I$9</c:f>
              <c:numCache>
                <c:formatCode>#,##0;[Red]\-#,##0</c:formatCode>
                <c:ptCount val="5"/>
                <c:pt idx="0">
                  <c:v>39209</c:v>
                </c:pt>
                <c:pt idx="1">
                  <c:v>39666</c:v>
                </c:pt>
                <c:pt idx="2">
                  <c:v>39894</c:v>
                </c:pt>
                <c:pt idx="3">
                  <c:v>40150</c:v>
                </c:pt>
                <c:pt idx="4">
                  <c:v>40580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グラフ!$H$5:$H$9</c:f>
              <c:strCache>
                <c:ptCount val="5"/>
                <c:pt idx="0">
                  <c:v>平成20年</c:v>
                </c:pt>
                <c:pt idx="1">
                  <c:v>21年</c:v>
                </c:pt>
                <c:pt idx="2">
                  <c:v>22年</c:v>
                </c:pt>
                <c:pt idx="3">
                  <c:v>23年</c:v>
                </c:pt>
                <c:pt idx="4">
                  <c:v>24年</c:v>
                </c:pt>
              </c:strCache>
            </c:strRef>
          </c:cat>
          <c:val>
            <c:numRef>
              <c:f>グラフ!$J$5:$J$9</c:f>
              <c:numCache>
                <c:formatCode>#,##0;[Red]\-#,##0</c:formatCode>
                <c:ptCount val="5"/>
                <c:pt idx="0">
                  <c:v>42183</c:v>
                </c:pt>
                <c:pt idx="1">
                  <c:v>42736</c:v>
                </c:pt>
                <c:pt idx="2">
                  <c:v>42958</c:v>
                </c:pt>
                <c:pt idx="3">
                  <c:v>43361</c:v>
                </c:pt>
                <c:pt idx="4">
                  <c:v>43815</c:v>
                </c:pt>
              </c:numCache>
            </c:numRef>
          </c:val>
        </c:ser>
        <c:gapWidth val="30"/>
        <c:overlap val="100"/>
        <c:axId val="103958400"/>
        <c:axId val="103959936"/>
      </c:barChart>
      <c:catAx>
        <c:axId val="103958400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59936"/>
        <c:crossesAt val="0"/>
        <c:auto val="1"/>
        <c:lblAlgn val="ctr"/>
        <c:lblOffset val="100"/>
        <c:tickLblSkip val="1"/>
        <c:tickMarkSkip val="1"/>
      </c:catAx>
      <c:valAx>
        <c:axId val="10395993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396"/>
              <c:y val="2.4390243902439025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58400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71186440677963"/>
          <c:y val="0.93791574279379164"/>
          <c:w val="0.54519774011299438"/>
          <c:h val="5.543237250554327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083819455715708"/>
          <c:y val="7.4889948386250238E-2"/>
          <c:w val="0.78212397177785042"/>
          <c:h val="0.76431800264790695"/>
        </c:manualLayout>
      </c:layout>
      <c:barChart>
        <c:barDir val="col"/>
        <c:grouping val="stacked"/>
        <c:ser>
          <c:idx val="0"/>
          <c:order val="0"/>
          <c:tx>
            <c:strRef>
              <c:f>グラフ!$I$35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平成20年</c:v>
                </c:pt>
                <c:pt idx="1">
                  <c:v>21年</c:v>
                </c:pt>
                <c:pt idx="2">
                  <c:v>22年</c:v>
                </c:pt>
                <c:pt idx="3">
                  <c:v>23年</c:v>
                </c:pt>
                <c:pt idx="4">
                  <c:v>24年</c:v>
                </c:pt>
              </c:strCache>
            </c:strRef>
          </c:cat>
          <c:val>
            <c:numRef>
              <c:f>グラフ!$I$36:$I$40</c:f>
              <c:numCache>
                <c:formatCode>#,##0;[Red]\-#,##0</c:formatCode>
                <c:ptCount val="5"/>
                <c:pt idx="0">
                  <c:v>499</c:v>
                </c:pt>
                <c:pt idx="1">
                  <c:v>491</c:v>
                </c:pt>
                <c:pt idx="2">
                  <c:v>481</c:v>
                </c:pt>
                <c:pt idx="3">
                  <c:v>480</c:v>
                </c:pt>
                <c:pt idx="4">
                  <c:v>475</c:v>
                </c:pt>
              </c:numCache>
            </c:numRef>
          </c:val>
        </c:ser>
        <c:ser>
          <c:idx val="1"/>
          <c:order val="1"/>
          <c:tx>
            <c:strRef>
              <c:f>グラフ!$J$35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グラフ!$H$36:$H$40</c:f>
              <c:strCache>
                <c:ptCount val="5"/>
                <c:pt idx="0">
                  <c:v>平成20年</c:v>
                </c:pt>
                <c:pt idx="1">
                  <c:v>21年</c:v>
                </c:pt>
                <c:pt idx="2">
                  <c:v>22年</c:v>
                </c:pt>
                <c:pt idx="3">
                  <c:v>23年</c:v>
                </c:pt>
                <c:pt idx="4">
                  <c:v>24年</c:v>
                </c:pt>
              </c:strCache>
            </c:strRef>
          </c:cat>
          <c:val>
            <c:numRef>
              <c:f>グラフ!$J$36:$J$40</c:f>
              <c:numCache>
                <c:formatCode>#,##0;[Red]\-#,##0</c:formatCode>
                <c:ptCount val="5"/>
                <c:pt idx="0">
                  <c:v>316</c:v>
                </c:pt>
                <c:pt idx="1">
                  <c:v>315</c:v>
                </c:pt>
                <c:pt idx="2">
                  <c:v>320</c:v>
                </c:pt>
                <c:pt idx="3">
                  <c:v>317</c:v>
                </c:pt>
                <c:pt idx="4">
                  <c:v>324</c:v>
                </c:pt>
              </c:numCache>
            </c:numRef>
          </c:val>
        </c:ser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4449152"/>
        <c:axId val="104450688"/>
      </c:barChart>
      <c:catAx>
        <c:axId val="104449152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50688"/>
        <c:crossesAt val="0"/>
        <c:auto val="1"/>
        <c:lblAlgn val="ctr"/>
        <c:lblOffset val="100"/>
        <c:tickLblSkip val="1"/>
        <c:tickMarkSkip val="1"/>
      </c:catAx>
      <c:valAx>
        <c:axId val="104450688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4915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12290502793298"/>
          <c:y val="0.9229074889867841"/>
          <c:w val="0.40502793296089401"/>
          <c:h val="6.167400881057269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25435541145592094"/>
          <c:y val="4.0169208783826099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6192401083554396E-2"/>
          <c:y val="0.15690527838033266"/>
          <c:w val="0.84122562674094703"/>
          <c:h val="0.48806941431670281"/>
        </c:manualLayout>
      </c:layout>
      <c:bar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グラフ!$H$44:$H$51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グラフ!$I$44:$I$51</c:f>
              <c:numCache>
                <c:formatCode>General</c:formatCode>
                <c:ptCount val="8"/>
                <c:pt idx="0">
                  <c:v>504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97</c:v>
                </c:pt>
                <c:pt idx="6">
                  <c:v>136</c:v>
                </c:pt>
                <c:pt idx="7">
                  <c:v>40</c:v>
                </c:pt>
              </c:numCache>
            </c:numRef>
          </c:val>
        </c:ser>
        <c:gapWidth val="30"/>
        <c:axId val="103971456"/>
        <c:axId val="104485632"/>
      </c:barChart>
      <c:catAx>
        <c:axId val="10397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485632"/>
        <c:crossesAt val="0"/>
        <c:auto val="1"/>
        <c:lblAlgn val="ctr"/>
        <c:lblOffset val="100"/>
        <c:tickLblSkip val="1"/>
        <c:tickMarkSkip val="1"/>
      </c:catAx>
      <c:valAx>
        <c:axId val="104485632"/>
        <c:scaling>
          <c:orientation val="minMax"/>
          <c:max val="600"/>
        </c:scaling>
        <c:axPos val="l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7145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1337931595759831"/>
          <c:y val="8.0959500315625113E-2"/>
          <c:w val="0.73282624847489453"/>
          <c:h val="0.51416231396870316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6.4098964373639376E-3"/>
                  <c:y val="0.18886727394369821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475072398895883E-3"/>
                  <c:y val="0.23656082205410597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7754583002706059E-3"/>
                  <c:y val="0.2575714636977569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0420829179298344E-3"/>
                  <c:y val="0.25288159241532715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4473810928672714E-3"/>
                  <c:y val="0.14983800227585931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2.4076447808365057E-3"/>
                  <c:y val="0.1886938969230153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1.0902900703303564E-3"/>
                  <c:y val="0.1858318037042755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4.9408940161549571E-3"/>
                  <c:y val="0.22705138981810286"/>
                </c:manualLayout>
              </c:layout>
              <c:dLblPos val="outEnd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#,##0;[Red]\-#,##0</c:formatCode>
                <c:ptCount val="8"/>
                <c:pt idx="0">
                  <c:v>52279</c:v>
                </c:pt>
                <c:pt idx="1">
                  <c:v>52256</c:v>
                </c:pt>
                <c:pt idx="2">
                  <c:v>50415</c:v>
                </c:pt>
                <c:pt idx="3">
                  <c:v>46216</c:v>
                </c:pt>
                <c:pt idx="4">
                  <c:v>47848</c:v>
                </c:pt>
                <c:pt idx="5">
                  <c:v>47813</c:v>
                </c:pt>
                <c:pt idx="6">
                  <c:v>43933</c:v>
                </c:pt>
                <c:pt idx="7">
                  <c:v>43916</c:v>
                </c:pt>
              </c:numCache>
            </c:numRef>
          </c:val>
        </c:ser>
        <c:gapWidth val="20"/>
        <c:axId val="104532608"/>
        <c:axId val="104542592"/>
      </c:barChart>
      <c:lineChart>
        <c:grouping val="standard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5.080632362815115E-2"/>
                  <c:y val="-3.786549557122356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2649087468717553E-2"/>
                  <c:y val="-4.249864191812630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995727278276295E-2"/>
                  <c:y val="-4.241515562188711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4.7867504933976325E-2"/>
                  <c:y val="-2.7313513915335753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5.349149185809144E-2"/>
                  <c:y val="-2.803973032782668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64.8</c:v>
                </c:pt>
                <c:pt idx="1">
                  <c:v>64.8</c:v>
                </c:pt>
                <c:pt idx="2">
                  <c:v>61.3</c:v>
                </c:pt>
                <c:pt idx="3">
                  <c:v>55.6</c:v>
                </c:pt>
                <c:pt idx="4">
                  <c:v>56.8</c:v>
                </c:pt>
                <c:pt idx="5">
                  <c:v>56.7</c:v>
                </c:pt>
                <c:pt idx="6">
                  <c:v>53.4</c:v>
                </c:pt>
                <c:pt idx="7">
                  <c:v>53.4</c:v>
                </c:pt>
              </c:numCache>
            </c:numRef>
          </c:val>
        </c:ser>
        <c:marker val="1"/>
        <c:axId val="104544512"/>
        <c:axId val="104554496"/>
      </c:lineChart>
      <c:catAx>
        <c:axId val="104532608"/>
        <c:scaling>
          <c:orientation val="minMax"/>
        </c:scaling>
        <c:axPos val="b"/>
        <c:numFmt formatCode="@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542592"/>
        <c:crossesAt val="0"/>
        <c:auto val="1"/>
        <c:lblAlgn val="ctr"/>
        <c:lblOffset val="100"/>
        <c:tickLblSkip val="1"/>
        <c:tickMarkSkip val="1"/>
      </c:catAx>
      <c:valAx>
        <c:axId val="104542592"/>
        <c:scaling>
          <c:orientation val="minMax"/>
          <c:max val="60000"/>
          <c:min val="1000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086"/>
              <c:y val="3.4757300907006884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532608"/>
        <c:crosses val="autoZero"/>
        <c:crossBetween val="between"/>
        <c:majorUnit val="10000"/>
      </c:valAx>
      <c:catAx>
        <c:axId val="104544512"/>
        <c:scaling>
          <c:orientation val="minMax"/>
        </c:scaling>
        <c:delete val="1"/>
        <c:axPos val="b"/>
        <c:tickLblPos val="none"/>
        <c:crossAx val="104554496"/>
        <c:crossesAt val="0"/>
        <c:auto val="1"/>
        <c:lblAlgn val="ctr"/>
        <c:lblOffset val="100"/>
      </c:catAx>
      <c:valAx>
        <c:axId val="104554496"/>
        <c:scaling>
          <c:orientation val="minMax"/>
        </c:scaling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445E-2"/>
            </c:manualLayout>
          </c:layout>
          <c:spPr>
            <a:noFill/>
            <a:ln w="25400">
              <a:noFill/>
            </a:ln>
          </c:spPr>
        </c:title>
        <c:numFmt formatCode="#,##0;[Red]\-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5445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7099E-2"/>
          <c:y val="0.8474945533769066"/>
          <c:w val="0.30060292850990533"/>
          <c:h val="9.586056644880172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2</xdr:col>
      <xdr:colOff>1057275</xdr:colOff>
      <xdr:row>30</xdr:row>
      <xdr:rowOff>66675</xdr:rowOff>
    </xdr:to>
    <xdr:graphicFrame macro="">
      <xdr:nvGraphicFramePr>
        <xdr:cNvPr id="7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66675</xdr:rowOff>
    </xdr:from>
    <xdr:to>
      <xdr:col>2</xdr:col>
      <xdr:colOff>1085850</xdr:colOff>
      <xdr:row>60</xdr:row>
      <xdr:rowOff>104775</xdr:rowOff>
    </xdr:to>
    <xdr:graphicFrame macro="">
      <xdr:nvGraphicFramePr>
        <xdr:cNvPr id="7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35</xdr:row>
      <xdr:rowOff>66675</xdr:rowOff>
    </xdr:from>
    <xdr:to>
      <xdr:col>6</xdr:col>
      <xdr:colOff>209550</xdr:colOff>
      <xdr:row>61</xdr:row>
      <xdr:rowOff>0</xdr:rowOff>
    </xdr:to>
    <xdr:graphicFrame macro="">
      <xdr:nvGraphicFramePr>
        <xdr:cNvPr id="7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304800</xdr:colOff>
      <xdr:row>5</xdr:row>
      <xdr:rowOff>66676</xdr:rowOff>
    </xdr:from>
    <xdr:to>
      <xdr:col>6</xdr:col>
      <xdr:colOff>504825</xdr:colOff>
      <xdr:row>31</xdr:row>
      <xdr:rowOff>123826</xdr:rowOff>
    </xdr:to>
    <xdr:graphicFrame macro="">
      <xdr:nvGraphicFramePr>
        <xdr:cNvPr id="72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view="pageBreakPreview" topLeftCell="A16" zoomScaleNormal="100" zoomScaleSheetLayoutView="100" workbookViewId="0">
      <selection sqref="A1:XFD1048576"/>
    </sheetView>
  </sheetViews>
  <sheetFormatPr defaultRowHeight="15.6" customHeight="1"/>
  <cols>
    <col min="1" max="1" width="3" style="8" customWidth="1"/>
    <col min="2" max="2" width="16.375" style="8" customWidth="1"/>
    <col min="3" max="8" width="12.125" style="8" customWidth="1"/>
    <col min="9" max="9" width="8.25" style="8" customWidth="1"/>
    <col min="10" max="16384" width="9" style="8"/>
  </cols>
  <sheetData>
    <row r="1" spans="1:9" ht="19.5" customHeight="1">
      <c r="B1" s="318" t="s">
        <v>0</v>
      </c>
      <c r="C1" s="318"/>
      <c r="D1" s="318"/>
      <c r="E1" s="318"/>
      <c r="F1" s="318"/>
      <c r="G1" s="318"/>
      <c r="H1" s="318"/>
    </row>
    <row r="2" spans="1:9" ht="4.5" customHeight="1"/>
    <row r="3" spans="1:9" ht="15" customHeight="1" thickBot="1">
      <c r="A3" s="8" t="s">
        <v>366</v>
      </c>
      <c r="H3" s="131" t="s">
        <v>1</v>
      </c>
    </row>
    <row r="4" spans="1:9" ht="15" customHeight="1" thickBot="1">
      <c r="A4" s="319" t="s">
        <v>2</v>
      </c>
      <c r="B4" s="320"/>
      <c r="C4" s="323" t="s">
        <v>3</v>
      </c>
      <c r="D4" s="323" t="s">
        <v>4</v>
      </c>
      <c r="E4" s="323" t="s">
        <v>5</v>
      </c>
      <c r="F4" s="323" t="s">
        <v>6</v>
      </c>
      <c r="G4" s="325" t="s">
        <v>7</v>
      </c>
      <c r="H4" s="326"/>
    </row>
    <row r="5" spans="1:9" ht="15" customHeight="1">
      <c r="A5" s="321"/>
      <c r="B5" s="322"/>
      <c r="C5" s="324"/>
      <c r="D5" s="324"/>
      <c r="E5" s="324"/>
      <c r="F5" s="324"/>
      <c r="G5" s="327" t="s">
        <v>342</v>
      </c>
      <c r="H5" s="328"/>
      <c r="I5" s="161"/>
    </row>
    <row r="6" spans="1:9" ht="14.1" customHeight="1">
      <c r="A6" s="314" t="s">
        <v>295</v>
      </c>
      <c r="B6" s="315"/>
      <c r="C6" s="60">
        <f t="shared" ref="C6:C16" si="0">SUM(D6:E6)</f>
        <v>75714</v>
      </c>
      <c r="D6" s="3">
        <v>36675</v>
      </c>
      <c r="E6" s="3">
        <v>39039</v>
      </c>
      <c r="F6" s="48">
        <v>550</v>
      </c>
      <c r="G6" s="329">
        <f t="shared" ref="G6:G15" si="1">ROUND(C6/$C$6,5)*100</f>
        <v>100</v>
      </c>
      <c r="H6" s="330"/>
    </row>
    <row r="7" spans="1:9" ht="14.1" customHeight="1">
      <c r="A7" s="312" t="s">
        <v>296</v>
      </c>
      <c r="B7" s="313"/>
      <c r="C7" s="60">
        <f t="shared" si="0"/>
        <v>76767</v>
      </c>
      <c r="D7" s="3">
        <v>37166</v>
      </c>
      <c r="E7" s="3">
        <v>39601</v>
      </c>
      <c r="F7" s="48">
        <f t="shared" ref="F7:F16" si="2">C7-C6</f>
        <v>1053</v>
      </c>
      <c r="G7" s="329">
        <f t="shared" si="1"/>
        <v>101.39100000000001</v>
      </c>
      <c r="H7" s="330"/>
    </row>
    <row r="8" spans="1:9" ht="14.1" customHeight="1">
      <c r="A8" s="312" t="s">
        <v>297</v>
      </c>
      <c r="B8" s="313"/>
      <c r="C8" s="60">
        <f t="shared" si="0"/>
        <v>77674</v>
      </c>
      <c r="D8" s="3">
        <v>37644</v>
      </c>
      <c r="E8" s="3">
        <v>40030</v>
      </c>
      <c r="F8" s="48">
        <f t="shared" si="2"/>
        <v>907</v>
      </c>
      <c r="G8" s="329">
        <f t="shared" si="1"/>
        <v>102.589</v>
      </c>
      <c r="H8" s="330"/>
    </row>
    <row r="9" spans="1:9" ht="14.1" customHeight="1">
      <c r="A9" s="312" t="s">
        <v>298</v>
      </c>
      <c r="B9" s="313"/>
      <c r="C9" s="60">
        <f t="shared" si="0"/>
        <v>78780</v>
      </c>
      <c r="D9" s="3">
        <v>38121</v>
      </c>
      <c r="E9" s="3">
        <v>40659</v>
      </c>
      <c r="F9" s="48">
        <f t="shared" si="2"/>
        <v>1106</v>
      </c>
      <c r="G9" s="329">
        <f t="shared" si="1"/>
        <v>104.04899999999999</v>
      </c>
      <c r="H9" s="330"/>
    </row>
    <row r="10" spans="1:9" ht="14.1" customHeight="1">
      <c r="A10" s="312" t="s">
        <v>299</v>
      </c>
      <c r="B10" s="313"/>
      <c r="C10" s="60">
        <f t="shared" si="0"/>
        <v>79784</v>
      </c>
      <c r="D10" s="3">
        <v>38615</v>
      </c>
      <c r="E10" s="3">
        <v>41169</v>
      </c>
      <c r="F10" s="48">
        <f t="shared" si="2"/>
        <v>1004</v>
      </c>
      <c r="G10" s="329">
        <f t="shared" si="1"/>
        <v>105.375</v>
      </c>
      <c r="H10" s="330"/>
    </row>
    <row r="11" spans="1:9" ht="14.1" customHeight="1">
      <c r="A11" s="312" t="s">
        <v>300</v>
      </c>
      <c r="B11" s="313"/>
      <c r="C11" s="60">
        <f t="shared" si="0"/>
        <v>80869</v>
      </c>
      <c r="D11" s="3">
        <v>39036</v>
      </c>
      <c r="E11" s="3">
        <v>41833</v>
      </c>
      <c r="F11" s="48">
        <f t="shared" si="2"/>
        <v>1085</v>
      </c>
      <c r="G11" s="329">
        <f t="shared" si="1"/>
        <v>106.809</v>
      </c>
      <c r="H11" s="330"/>
    </row>
    <row r="12" spans="1:9" ht="14.1" customHeight="1">
      <c r="A12" s="312" t="s">
        <v>301</v>
      </c>
      <c r="B12" s="313"/>
      <c r="C12" s="60">
        <f t="shared" si="0"/>
        <v>81392</v>
      </c>
      <c r="D12" s="3">
        <v>39209</v>
      </c>
      <c r="E12" s="3">
        <v>42183</v>
      </c>
      <c r="F12" s="162">
        <f>C12-C11</f>
        <v>523</v>
      </c>
      <c r="G12" s="329">
        <f t="shared" si="1"/>
        <v>107.499</v>
      </c>
      <c r="H12" s="330"/>
    </row>
    <row r="13" spans="1:9" ht="14.1" customHeight="1">
      <c r="A13" s="312" t="s">
        <v>302</v>
      </c>
      <c r="B13" s="313"/>
      <c r="C13" s="60">
        <f t="shared" si="0"/>
        <v>82402</v>
      </c>
      <c r="D13" s="3">
        <v>39666</v>
      </c>
      <c r="E13" s="3">
        <v>42736</v>
      </c>
      <c r="F13" s="48">
        <f t="shared" si="2"/>
        <v>1010</v>
      </c>
      <c r="G13" s="329">
        <f t="shared" si="1"/>
        <v>108.833</v>
      </c>
      <c r="H13" s="330"/>
    </row>
    <row r="14" spans="1:9" ht="14.1" customHeight="1">
      <c r="A14" s="312" t="s">
        <v>303</v>
      </c>
      <c r="B14" s="313"/>
      <c r="C14" s="60">
        <f t="shared" si="0"/>
        <v>82852</v>
      </c>
      <c r="D14" s="3">
        <v>39894</v>
      </c>
      <c r="E14" s="3">
        <v>42958</v>
      </c>
      <c r="F14" s="48">
        <f t="shared" si="2"/>
        <v>450</v>
      </c>
      <c r="G14" s="329">
        <f t="shared" si="1"/>
        <v>109.428</v>
      </c>
      <c r="H14" s="330"/>
    </row>
    <row r="15" spans="1:9" ht="14.1" customHeight="1">
      <c r="A15" s="312" t="s">
        <v>304</v>
      </c>
      <c r="B15" s="313"/>
      <c r="C15" s="60">
        <f t="shared" si="0"/>
        <v>83511</v>
      </c>
      <c r="D15" s="3">
        <v>40150</v>
      </c>
      <c r="E15" s="3">
        <v>43361</v>
      </c>
      <c r="F15" s="48">
        <f t="shared" si="2"/>
        <v>659</v>
      </c>
      <c r="G15" s="329">
        <f t="shared" si="1"/>
        <v>110.298</v>
      </c>
      <c r="H15" s="330"/>
    </row>
    <row r="16" spans="1:9" ht="13.5" customHeight="1" thickBot="1">
      <c r="A16" s="337" t="s">
        <v>352</v>
      </c>
      <c r="B16" s="338"/>
      <c r="C16" s="163">
        <f t="shared" si="0"/>
        <v>84395</v>
      </c>
      <c r="D16" s="164">
        <v>40580</v>
      </c>
      <c r="E16" s="164">
        <v>43815</v>
      </c>
      <c r="F16" s="165">
        <f t="shared" si="2"/>
        <v>884</v>
      </c>
      <c r="G16" s="334">
        <f>ROUND(C16/$C$6,5)*100</f>
        <v>111.46599999999999</v>
      </c>
      <c r="H16" s="335"/>
    </row>
    <row r="17" spans="1:8" ht="15" customHeight="1">
      <c r="D17" s="161"/>
      <c r="F17" s="161"/>
      <c r="G17" s="336" t="s">
        <v>8</v>
      </c>
      <c r="H17" s="336"/>
    </row>
    <row r="18" spans="1:8" ht="15" customHeight="1"/>
    <row r="19" spans="1:8" ht="15" customHeight="1" thickBot="1">
      <c r="A19" s="8" t="s">
        <v>367</v>
      </c>
    </row>
    <row r="20" spans="1:8" ht="15" customHeight="1" thickBot="1">
      <c r="A20" s="319" t="s">
        <v>9</v>
      </c>
      <c r="B20" s="320"/>
      <c r="C20" s="331" t="s">
        <v>343</v>
      </c>
      <c r="D20" s="331"/>
      <c r="E20" s="331"/>
      <c r="F20" s="332" t="s">
        <v>344</v>
      </c>
      <c r="G20" s="332"/>
      <c r="H20" s="333"/>
    </row>
    <row r="21" spans="1:8" ht="15" customHeight="1">
      <c r="A21" s="321"/>
      <c r="B21" s="322"/>
      <c r="C21" s="159" t="s">
        <v>10</v>
      </c>
      <c r="D21" s="159" t="s">
        <v>4</v>
      </c>
      <c r="E21" s="167" t="s">
        <v>5</v>
      </c>
      <c r="F21" s="159" t="s">
        <v>10</v>
      </c>
      <c r="G21" s="159" t="s">
        <v>4</v>
      </c>
      <c r="H21" s="168" t="s">
        <v>5</v>
      </c>
    </row>
    <row r="22" spans="1:8" ht="16.5" customHeight="1">
      <c r="A22" s="316" t="s">
        <v>11</v>
      </c>
      <c r="B22" s="317"/>
      <c r="C22" s="95">
        <f t="shared" ref="C22:H22" si="3">SUM(C23:C63)</f>
        <v>83511</v>
      </c>
      <c r="D22" s="95">
        <f t="shared" si="3"/>
        <v>40150</v>
      </c>
      <c r="E22" s="95">
        <f t="shared" si="3"/>
        <v>43361</v>
      </c>
      <c r="F22" s="95">
        <f t="shared" si="3"/>
        <v>84395</v>
      </c>
      <c r="G22" s="95">
        <f t="shared" si="3"/>
        <v>40580</v>
      </c>
      <c r="H22" s="169">
        <f t="shared" si="3"/>
        <v>43815</v>
      </c>
    </row>
    <row r="23" spans="1:8" ht="12" customHeight="1">
      <c r="A23" s="58"/>
      <c r="B23" s="170" t="s">
        <v>12</v>
      </c>
      <c r="C23" s="96">
        <f t="shared" ref="C23:C29" si="4">SUM(D23:E23)</f>
        <v>2086</v>
      </c>
      <c r="D23" s="96">
        <v>1026</v>
      </c>
      <c r="E23" s="96">
        <v>1060</v>
      </c>
      <c r="F23" s="96">
        <f>SUM(G23:H23)</f>
        <v>2148</v>
      </c>
      <c r="G23" s="96">
        <v>1052</v>
      </c>
      <c r="H23" s="97">
        <v>1096</v>
      </c>
    </row>
    <row r="24" spans="1:8" ht="12" customHeight="1">
      <c r="A24" s="58"/>
      <c r="B24" s="171" t="s">
        <v>13</v>
      </c>
      <c r="C24" s="96">
        <f t="shared" si="4"/>
        <v>1123</v>
      </c>
      <c r="D24" s="96">
        <v>540</v>
      </c>
      <c r="E24" s="96">
        <v>583</v>
      </c>
      <c r="F24" s="96">
        <f t="shared" ref="F24:F63" si="5">SUM(G24:H24)</f>
        <v>1113</v>
      </c>
      <c r="G24" s="96">
        <v>534</v>
      </c>
      <c r="H24" s="97">
        <v>579</v>
      </c>
    </row>
    <row r="25" spans="1:8" ht="12" customHeight="1">
      <c r="A25" s="58"/>
      <c r="B25" s="171" t="s">
        <v>14</v>
      </c>
      <c r="C25" s="96">
        <f t="shared" si="4"/>
        <v>2816</v>
      </c>
      <c r="D25" s="96">
        <v>1361</v>
      </c>
      <c r="E25" s="96">
        <v>1455</v>
      </c>
      <c r="F25" s="96">
        <f t="shared" si="5"/>
        <v>2819</v>
      </c>
      <c r="G25" s="96">
        <v>1355</v>
      </c>
      <c r="H25" s="97">
        <v>1464</v>
      </c>
    </row>
    <row r="26" spans="1:8" ht="12" customHeight="1">
      <c r="A26" s="58"/>
      <c r="B26" s="171" t="s">
        <v>15</v>
      </c>
      <c r="C26" s="96">
        <f t="shared" si="4"/>
        <v>3528</v>
      </c>
      <c r="D26" s="96">
        <v>1700</v>
      </c>
      <c r="E26" s="96">
        <v>1828</v>
      </c>
      <c r="F26" s="96">
        <f>SUM(G26:H26)</f>
        <v>3577</v>
      </c>
      <c r="G26" s="96">
        <v>1724</v>
      </c>
      <c r="H26" s="97">
        <v>1853</v>
      </c>
    </row>
    <row r="27" spans="1:8" ht="12" customHeight="1">
      <c r="A27" s="58"/>
      <c r="B27" s="171" t="s">
        <v>16</v>
      </c>
      <c r="C27" s="96">
        <f t="shared" si="4"/>
        <v>3919</v>
      </c>
      <c r="D27" s="96">
        <v>1774</v>
      </c>
      <c r="E27" s="96">
        <v>2145</v>
      </c>
      <c r="F27" s="96">
        <f>SUM(G27:H27)</f>
        <v>3966</v>
      </c>
      <c r="G27" s="96">
        <v>1795</v>
      </c>
      <c r="H27" s="97">
        <v>2171</v>
      </c>
    </row>
    <row r="28" spans="1:8" ht="12" customHeight="1">
      <c r="A28" s="58"/>
      <c r="B28" s="171" t="s">
        <v>17</v>
      </c>
      <c r="C28" s="96">
        <f t="shared" si="4"/>
        <v>3615</v>
      </c>
      <c r="D28" s="96">
        <v>1717</v>
      </c>
      <c r="E28" s="96">
        <v>1898</v>
      </c>
      <c r="F28" s="96">
        <f t="shared" si="5"/>
        <v>3693</v>
      </c>
      <c r="G28" s="96">
        <v>1767</v>
      </c>
      <c r="H28" s="97">
        <v>1926</v>
      </c>
    </row>
    <row r="29" spans="1:8" ht="12" customHeight="1">
      <c r="A29" s="58"/>
      <c r="B29" s="171" t="s">
        <v>18</v>
      </c>
      <c r="C29" s="96">
        <f t="shared" si="4"/>
        <v>3530</v>
      </c>
      <c r="D29" s="96">
        <v>1675</v>
      </c>
      <c r="E29" s="96">
        <v>1855</v>
      </c>
      <c r="F29" s="96">
        <f>SUM(G29:H29)</f>
        <v>3580</v>
      </c>
      <c r="G29" s="96">
        <v>1706</v>
      </c>
      <c r="H29" s="97">
        <v>1874</v>
      </c>
    </row>
    <row r="30" spans="1:8" ht="12" customHeight="1">
      <c r="A30" s="58"/>
      <c r="B30" s="171" t="s">
        <v>19</v>
      </c>
      <c r="C30" s="96">
        <f t="shared" ref="C30:C46" si="6">SUM(D30:E30)</f>
        <v>7280</v>
      </c>
      <c r="D30" s="96">
        <v>3523</v>
      </c>
      <c r="E30" s="96">
        <v>3757</v>
      </c>
      <c r="F30" s="96">
        <f t="shared" si="5"/>
        <v>7355</v>
      </c>
      <c r="G30" s="96">
        <v>3544</v>
      </c>
      <c r="H30" s="97">
        <v>3811</v>
      </c>
    </row>
    <row r="31" spans="1:8" ht="12" customHeight="1">
      <c r="A31" s="58"/>
      <c r="B31" s="171" t="s">
        <v>20</v>
      </c>
      <c r="C31" s="96">
        <f t="shared" si="6"/>
        <v>2012</v>
      </c>
      <c r="D31" s="96">
        <v>973</v>
      </c>
      <c r="E31" s="96">
        <v>1039</v>
      </c>
      <c r="F31" s="96">
        <f t="shared" si="5"/>
        <v>2114</v>
      </c>
      <c r="G31" s="96">
        <v>1014</v>
      </c>
      <c r="H31" s="97">
        <v>1100</v>
      </c>
    </row>
    <row r="32" spans="1:8" ht="12" customHeight="1">
      <c r="A32" s="58"/>
      <c r="B32" s="171" t="s">
        <v>21</v>
      </c>
      <c r="C32" s="96">
        <f t="shared" si="6"/>
        <v>3235</v>
      </c>
      <c r="D32" s="96">
        <v>1561</v>
      </c>
      <c r="E32" s="96">
        <v>1674</v>
      </c>
      <c r="F32" s="96">
        <f t="shared" si="5"/>
        <v>3273</v>
      </c>
      <c r="G32" s="96">
        <v>1576</v>
      </c>
      <c r="H32" s="97">
        <v>1697</v>
      </c>
    </row>
    <row r="33" spans="1:8" ht="12" customHeight="1">
      <c r="A33" s="58"/>
      <c r="B33" s="171" t="s">
        <v>22</v>
      </c>
      <c r="C33" s="96">
        <f t="shared" si="6"/>
        <v>3554</v>
      </c>
      <c r="D33" s="96">
        <v>1720</v>
      </c>
      <c r="E33" s="96">
        <v>1834</v>
      </c>
      <c r="F33" s="96">
        <f t="shared" si="5"/>
        <v>3549</v>
      </c>
      <c r="G33" s="96">
        <v>1728</v>
      </c>
      <c r="H33" s="97">
        <v>1821</v>
      </c>
    </row>
    <row r="34" spans="1:8" ht="12" customHeight="1">
      <c r="A34" s="58"/>
      <c r="B34" s="171" t="s">
        <v>23</v>
      </c>
      <c r="C34" s="96">
        <f t="shared" si="6"/>
        <v>7276</v>
      </c>
      <c r="D34" s="96">
        <v>3480</v>
      </c>
      <c r="E34" s="96">
        <v>3796</v>
      </c>
      <c r="F34" s="96">
        <f t="shared" si="5"/>
        <v>7304</v>
      </c>
      <c r="G34" s="96">
        <v>3465</v>
      </c>
      <c r="H34" s="97">
        <v>3839</v>
      </c>
    </row>
    <row r="35" spans="1:8" ht="12" customHeight="1">
      <c r="A35" s="58"/>
      <c r="B35" s="171" t="s">
        <v>24</v>
      </c>
      <c r="C35" s="96">
        <f t="shared" si="6"/>
        <v>2819</v>
      </c>
      <c r="D35" s="96">
        <v>1357</v>
      </c>
      <c r="E35" s="96">
        <v>1462</v>
      </c>
      <c r="F35" s="96">
        <f t="shared" si="5"/>
        <v>2852</v>
      </c>
      <c r="G35" s="96">
        <v>1376</v>
      </c>
      <c r="H35" s="97">
        <v>1476</v>
      </c>
    </row>
    <row r="36" spans="1:8" ht="12" customHeight="1">
      <c r="A36" s="58"/>
      <c r="B36" s="171" t="s">
        <v>25</v>
      </c>
      <c r="C36" s="96">
        <f t="shared" si="6"/>
        <v>2586</v>
      </c>
      <c r="D36" s="96">
        <v>1263</v>
      </c>
      <c r="E36" s="96">
        <v>1323</v>
      </c>
      <c r="F36" s="96">
        <f t="shared" si="5"/>
        <v>2674</v>
      </c>
      <c r="G36" s="96">
        <v>1309</v>
      </c>
      <c r="H36" s="97">
        <v>1365</v>
      </c>
    </row>
    <row r="37" spans="1:8" ht="12" customHeight="1">
      <c r="A37" s="58"/>
      <c r="B37" s="171" t="s">
        <v>26</v>
      </c>
      <c r="C37" s="96">
        <f t="shared" si="6"/>
        <v>3980</v>
      </c>
      <c r="D37" s="96">
        <v>1949</v>
      </c>
      <c r="E37" s="96">
        <v>2031</v>
      </c>
      <c r="F37" s="96">
        <f t="shared" si="5"/>
        <v>4013</v>
      </c>
      <c r="G37" s="96">
        <v>1974</v>
      </c>
      <c r="H37" s="97">
        <v>2039</v>
      </c>
    </row>
    <row r="38" spans="1:8" ht="12" customHeight="1">
      <c r="A38" s="58"/>
      <c r="B38" s="171" t="s">
        <v>27</v>
      </c>
      <c r="C38" s="96">
        <f t="shared" si="6"/>
        <v>1628</v>
      </c>
      <c r="D38" s="96">
        <v>827</v>
      </c>
      <c r="E38" s="96">
        <v>801</v>
      </c>
      <c r="F38" s="96">
        <f t="shared" si="5"/>
        <v>1625</v>
      </c>
      <c r="G38" s="96">
        <v>830</v>
      </c>
      <c r="H38" s="97">
        <v>795</v>
      </c>
    </row>
    <row r="39" spans="1:8" ht="12" customHeight="1">
      <c r="A39" s="58"/>
      <c r="B39" s="171" t="s">
        <v>28</v>
      </c>
      <c r="C39" s="96">
        <f t="shared" si="6"/>
        <v>2124</v>
      </c>
      <c r="D39" s="96">
        <v>1059</v>
      </c>
      <c r="E39" s="96">
        <v>1065</v>
      </c>
      <c r="F39" s="96">
        <f t="shared" si="5"/>
        <v>2134</v>
      </c>
      <c r="G39" s="96">
        <v>1075</v>
      </c>
      <c r="H39" s="97">
        <v>1059</v>
      </c>
    </row>
    <row r="40" spans="1:8" ht="12" customHeight="1">
      <c r="A40" s="58"/>
      <c r="B40" s="171" t="s">
        <v>29</v>
      </c>
      <c r="C40" s="96">
        <f t="shared" si="6"/>
        <v>1217</v>
      </c>
      <c r="D40" s="96">
        <v>604</v>
      </c>
      <c r="E40" s="96">
        <v>613</v>
      </c>
      <c r="F40" s="96">
        <f t="shared" si="5"/>
        <v>1267</v>
      </c>
      <c r="G40" s="96">
        <v>630</v>
      </c>
      <c r="H40" s="97">
        <v>637</v>
      </c>
    </row>
    <row r="41" spans="1:8" ht="12" customHeight="1">
      <c r="A41" s="58"/>
      <c r="B41" s="171" t="s">
        <v>30</v>
      </c>
      <c r="C41" s="96">
        <f t="shared" si="6"/>
        <v>3381</v>
      </c>
      <c r="D41" s="96">
        <v>1588</v>
      </c>
      <c r="E41" s="96">
        <v>1793</v>
      </c>
      <c r="F41" s="96">
        <f t="shared" si="5"/>
        <v>3379</v>
      </c>
      <c r="G41" s="96">
        <v>1593</v>
      </c>
      <c r="H41" s="97">
        <v>1786</v>
      </c>
    </row>
    <row r="42" spans="1:8" ht="12" customHeight="1">
      <c r="A42" s="58"/>
      <c r="B42" s="171" t="s">
        <v>31</v>
      </c>
      <c r="C42" s="96">
        <f t="shared" si="6"/>
        <v>688</v>
      </c>
      <c r="D42" s="96">
        <v>350</v>
      </c>
      <c r="E42" s="96">
        <v>338</v>
      </c>
      <c r="F42" s="96">
        <f t="shared" si="5"/>
        <v>696</v>
      </c>
      <c r="G42" s="96">
        <v>353</v>
      </c>
      <c r="H42" s="97">
        <v>343</v>
      </c>
    </row>
    <row r="43" spans="1:8" ht="12" customHeight="1">
      <c r="A43" s="58"/>
      <c r="B43" s="171" t="s">
        <v>32</v>
      </c>
      <c r="C43" s="96">
        <f t="shared" si="6"/>
        <v>712</v>
      </c>
      <c r="D43" s="96">
        <v>338</v>
      </c>
      <c r="E43" s="96">
        <v>374</v>
      </c>
      <c r="F43" s="96">
        <f t="shared" si="5"/>
        <v>741</v>
      </c>
      <c r="G43" s="96">
        <v>354</v>
      </c>
      <c r="H43" s="97">
        <v>387</v>
      </c>
    </row>
    <row r="44" spans="1:8" ht="12" customHeight="1">
      <c r="A44" s="58"/>
      <c r="B44" s="171" t="s">
        <v>286</v>
      </c>
      <c r="C44" s="96">
        <f t="shared" si="6"/>
        <v>1590</v>
      </c>
      <c r="D44" s="96">
        <v>781</v>
      </c>
      <c r="E44" s="96">
        <v>809</v>
      </c>
      <c r="F44" s="96">
        <f t="shared" si="5"/>
        <v>1595</v>
      </c>
      <c r="G44" s="96">
        <v>780</v>
      </c>
      <c r="H44" s="97">
        <v>815</v>
      </c>
    </row>
    <row r="45" spans="1:8" ht="12" customHeight="1">
      <c r="A45" s="58"/>
      <c r="B45" s="171" t="s">
        <v>33</v>
      </c>
      <c r="C45" s="96">
        <f t="shared" si="6"/>
        <v>2706</v>
      </c>
      <c r="D45" s="96">
        <v>1313</v>
      </c>
      <c r="E45" s="96">
        <v>1393</v>
      </c>
      <c r="F45" s="96">
        <f t="shared" si="5"/>
        <v>2705</v>
      </c>
      <c r="G45" s="96">
        <v>1296</v>
      </c>
      <c r="H45" s="97">
        <v>1409</v>
      </c>
    </row>
    <row r="46" spans="1:8" ht="12" customHeight="1">
      <c r="A46" s="58"/>
      <c r="B46" s="170" t="s">
        <v>34</v>
      </c>
      <c r="C46" s="96">
        <f t="shared" si="6"/>
        <v>1767</v>
      </c>
      <c r="D46" s="96">
        <v>867</v>
      </c>
      <c r="E46" s="96">
        <v>900</v>
      </c>
      <c r="F46" s="96">
        <f t="shared" si="5"/>
        <v>1775</v>
      </c>
      <c r="G46" s="96">
        <v>860</v>
      </c>
      <c r="H46" s="97">
        <v>915</v>
      </c>
    </row>
    <row r="47" spans="1:8" ht="12" customHeight="1">
      <c r="A47" s="58"/>
      <c r="B47" s="171" t="s">
        <v>35</v>
      </c>
      <c r="C47" s="96">
        <f>SUM(D47:E47)</f>
        <v>301</v>
      </c>
      <c r="D47" s="96">
        <v>143</v>
      </c>
      <c r="E47" s="96">
        <v>158</v>
      </c>
      <c r="F47" s="96">
        <f>SUM(G47:H47)</f>
        <v>288</v>
      </c>
      <c r="G47" s="96">
        <v>140</v>
      </c>
      <c r="H47" s="97">
        <v>148</v>
      </c>
    </row>
    <row r="48" spans="1:8" ht="12" customHeight="1">
      <c r="A48" s="58"/>
      <c r="B48" s="170" t="s">
        <v>36</v>
      </c>
      <c r="C48" s="96">
        <f t="shared" ref="C48:C58" si="7">SUM(D48:E48)</f>
        <v>1382</v>
      </c>
      <c r="D48" s="96">
        <v>629</v>
      </c>
      <c r="E48" s="96">
        <v>753</v>
      </c>
      <c r="F48" s="96">
        <f t="shared" si="5"/>
        <v>1369</v>
      </c>
      <c r="G48" s="96">
        <v>627</v>
      </c>
      <c r="H48" s="97">
        <v>742</v>
      </c>
    </row>
    <row r="49" spans="1:8" ht="12" customHeight="1">
      <c r="A49" s="58"/>
      <c r="B49" s="171" t="s">
        <v>37</v>
      </c>
      <c r="C49" s="96">
        <f t="shared" si="7"/>
        <v>3647</v>
      </c>
      <c r="D49" s="96">
        <v>1712</v>
      </c>
      <c r="E49" s="96">
        <v>1935</v>
      </c>
      <c r="F49" s="96">
        <f t="shared" si="5"/>
        <v>3706</v>
      </c>
      <c r="G49" s="96">
        <v>1751</v>
      </c>
      <c r="H49" s="97">
        <v>1955</v>
      </c>
    </row>
    <row r="50" spans="1:8" ht="12" customHeight="1">
      <c r="A50" s="58"/>
      <c r="B50" s="171" t="s">
        <v>38</v>
      </c>
      <c r="C50" s="96">
        <f t="shared" si="7"/>
        <v>534</v>
      </c>
      <c r="D50" s="96">
        <v>304</v>
      </c>
      <c r="E50" s="96">
        <v>230</v>
      </c>
      <c r="F50" s="96">
        <f t="shared" si="5"/>
        <v>518</v>
      </c>
      <c r="G50" s="96">
        <v>291</v>
      </c>
      <c r="H50" s="97">
        <v>227</v>
      </c>
    </row>
    <row r="51" spans="1:8" ht="12" customHeight="1">
      <c r="A51" s="58"/>
      <c r="B51" s="171" t="s">
        <v>39</v>
      </c>
      <c r="C51" s="96">
        <f t="shared" si="7"/>
        <v>154</v>
      </c>
      <c r="D51" s="96">
        <v>73</v>
      </c>
      <c r="E51" s="96">
        <v>81</v>
      </c>
      <c r="F51" s="96">
        <f t="shared" si="5"/>
        <v>149</v>
      </c>
      <c r="G51" s="96">
        <v>73</v>
      </c>
      <c r="H51" s="97">
        <v>76</v>
      </c>
    </row>
    <row r="52" spans="1:8" ht="12" customHeight="1">
      <c r="A52" s="58"/>
      <c r="B52" s="171" t="s">
        <v>40</v>
      </c>
      <c r="C52" s="96">
        <f t="shared" si="7"/>
        <v>682</v>
      </c>
      <c r="D52" s="96">
        <v>322</v>
      </c>
      <c r="E52" s="96">
        <v>360</v>
      </c>
      <c r="F52" s="96">
        <f t="shared" si="5"/>
        <v>697</v>
      </c>
      <c r="G52" s="96">
        <v>333</v>
      </c>
      <c r="H52" s="97">
        <v>364</v>
      </c>
    </row>
    <row r="53" spans="1:8" ht="12" customHeight="1">
      <c r="A53" s="58"/>
      <c r="B53" s="171" t="s">
        <v>41</v>
      </c>
      <c r="C53" s="96">
        <f t="shared" si="7"/>
        <v>1136</v>
      </c>
      <c r="D53" s="96">
        <v>540</v>
      </c>
      <c r="E53" s="96">
        <v>596</v>
      </c>
      <c r="F53" s="96">
        <f t="shared" si="5"/>
        <v>1157</v>
      </c>
      <c r="G53" s="96">
        <v>549</v>
      </c>
      <c r="H53" s="97">
        <v>608</v>
      </c>
    </row>
    <row r="54" spans="1:8" ht="12" customHeight="1">
      <c r="A54" s="58"/>
      <c r="B54" s="171" t="s">
        <v>42</v>
      </c>
      <c r="C54" s="96">
        <f t="shared" si="7"/>
        <v>904</v>
      </c>
      <c r="D54" s="96">
        <v>433</v>
      </c>
      <c r="E54" s="96">
        <v>471</v>
      </c>
      <c r="F54" s="96">
        <f t="shared" si="5"/>
        <v>894</v>
      </c>
      <c r="G54" s="96">
        <v>425</v>
      </c>
      <c r="H54" s="97">
        <v>469</v>
      </c>
    </row>
    <row r="55" spans="1:8" ht="12" customHeight="1">
      <c r="A55" s="58"/>
      <c r="B55" s="171" t="s">
        <v>43</v>
      </c>
      <c r="C55" s="96">
        <f t="shared" si="7"/>
        <v>2429</v>
      </c>
      <c r="D55" s="96">
        <v>1199</v>
      </c>
      <c r="E55" s="96">
        <v>1230</v>
      </c>
      <c r="F55" s="96">
        <f t="shared" si="5"/>
        <v>2342</v>
      </c>
      <c r="G55" s="96">
        <v>1155</v>
      </c>
      <c r="H55" s="97">
        <v>1187</v>
      </c>
    </row>
    <row r="56" spans="1:8" ht="12" customHeight="1">
      <c r="A56" s="58"/>
      <c r="B56" s="171" t="s">
        <v>44</v>
      </c>
      <c r="C56" s="96">
        <f t="shared" si="7"/>
        <v>432</v>
      </c>
      <c r="D56" s="96">
        <v>207</v>
      </c>
      <c r="E56" s="96">
        <v>225</v>
      </c>
      <c r="F56" s="96">
        <f t="shared" si="5"/>
        <v>435</v>
      </c>
      <c r="G56" s="96">
        <v>208</v>
      </c>
      <c r="H56" s="97">
        <v>227</v>
      </c>
    </row>
    <row r="57" spans="1:8" ht="12" customHeight="1">
      <c r="A57" s="58"/>
      <c r="B57" s="171" t="s">
        <v>45</v>
      </c>
      <c r="C57" s="96">
        <f t="shared" si="7"/>
        <v>981</v>
      </c>
      <c r="D57" s="96">
        <v>468</v>
      </c>
      <c r="E57" s="96">
        <v>513</v>
      </c>
      <c r="F57" s="96">
        <f t="shared" si="5"/>
        <v>1011</v>
      </c>
      <c r="G57" s="96">
        <v>494</v>
      </c>
      <c r="H57" s="97">
        <v>517</v>
      </c>
    </row>
    <row r="58" spans="1:8" ht="12" customHeight="1">
      <c r="A58" s="58"/>
      <c r="B58" s="171" t="s">
        <v>46</v>
      </c>
      <c r="C58" s="96">
        <f t="shared" si="7"/>
        <v>280</v>
      </c>
      <c r="D58" s="96">
        <v>141</v>
      </c>
      <c r="E58" s="96">
        <v>139</v>
      </c>
      <c r="F58" s="96">
        <f t="shared" si="5"/>
        <v>275</v>
      </c>
      <c r="G58" s="96">
        <v>140</v>
      </c>
      <c r="H58" s="97">
        <v>135</v>
      </c>
    </row>
    <row r="59" spans="1:8" ht="12" customHeight="1">
      <c r="A59" s="58"/>
      <c r="B59" s="171" t="s">
        <v>47</v>
      </c>
      <c r="C59" s="96">
        <f>SUM(D59:E59)</f>
        <v>290</v>
      </c>
      <c r="D59" s="96">
        <v>120</v>
      </c>
      <c r="E59" s="96">
        <v>170</v>
      </c>
      <c r="F59" s="96">
        <f>SUM(G59:H59)</f>
        <v>283</v>
      </c>
      <c r="G59" s="96">
        <v>119</v>
      </c>
      <c r="H59" s="97">
        <v>164</v>
      </c>
    </row>
    <row r="60" spans="1:8" ht="12" customHeight="1">
      <c r="A60" s="58"/>
      <c r="B60" s="171" t="s">
        <v>48</v>
      </c>
      <c r="C60" s="96">
        <f>SUM(D60:E60)</f>
        <v>375</v>
      </c>
      <c r="D60" s="96">
        <v>163</v>
      </c>
      <c r="E60" s="96">
        <v>212</v>
      </c>
      <c r="F60" s="96">
        <f t="shared" si="5"/>
        <v>372</v>
      </c>
      <c r="G60" s="96">
        <v>164</v>
      </c>
      <c r="H60" s="97">
        <v>208</v>
      </c>
    </row>
    <row r="61" spans="1:8" ht="12" customHeight="1">
      <c r="A61" s="58"/>
      <c r="B61" s="170" t="s">
        <v>287</v>
      </c>
      <c r="C61" s="96">
        <f>SUM(D61:E61)</f>
        <v>231</v>
      </c>
      <c r="D61" s="96">
        <v>98</v>
      </c>
      <c r="E61" s="96">
        <v>133</v>
      </c>
      <c r="F61" s="96">
        <f>SUM(G61:H61)</f>
        <v>226</v>
      </c>
      <c r="G61" s="96">
        <v>97</v>
      </c>
      <c r="H61" s="97">
        <v>129</v>
      </c>
    </row>
    <row r="62" spans="1:8" ht="12" customHeight="1">
      <c r="A62" s="58"/>
      <c r="B62" s="171" t="s">
        <v>49</v>
      </c>
      <c r="C62" s="96">
        <f>SUM(D62:E62)</f>
        <v>534</v>
      </c>
      <c r="D62" s="96">
        <v>249</v>
      </c>
      <c r="E62" s="96">
        <v>285</v>
      </c>
      <c r="F62" s="96">
        <f>SUM(G62:H62)</f>
        <v>670</v>
      </c>
      <c r="G62" s="96">
        <v>318</v>
      </c>
      <c r="H62" s="97">
        <v>352</v>
      </c>
    </row>
    <row r="63" spans="1:8" ht="12" customHeight="1" thickBot="1">
      <c r="A63" s="172"/>
      <c r="B63" s="173" t="s">
        <v>50</v>
      </c>
      <c r="C63" s="98">
        <f>SUM(D63:E63)</f>
        <v>47</v>
      </c>
      <c r="D63" s="98">
        <v>3</v>
      </c>
      <c r="E63" s="98">
        <v>44</v>
      </c>
      <c r="F63" s="98">
        <f t="shared" si="5"/>
        <v>56</v>
      </c>
      <c r="G63" s="98">
        <v>6</v>
      </c>
      <c r="H63" s="174">
        <v>50</v>
      </c>
    </row>
    <row r="64" spans="1:8" ht="15" customHeight="1">
      <c r="H64" s="131" t="s">
        <v>8</v>
      </c>
    </row>
    <row r="65" ht="14.25" customHeight="1"/>
  </sheetData>
  <sheetProtection selectLockedCells="1" selectUnlockedCells="1"/>
  <mergeCells count="35">
    <mergeCell ref="G6:H6"/>
    <mergeCell ref="G7:H7"/>
    <mergeCell ref="G8:H8"/>
    <mergeCell ref="A20:B21"/>
    <mergeCell ref="C20:E20"/>
    <mergeCell ref="F20:H20"/>
    <mergeCell ref="G12:H12"/>
    <mergeCell ref="G13:H13"/>
    <mergeCell ref="G14:H14"/>
    <mergeCell ref="G15:H15"/>
    <mergeCell ref="G16:H16"/>
    <mergeCell ref="G17:H17"/>
    <mergeCell ref="A16:B16"/>
    <mergeCell ref="G9:H9"/>
    <mergeCell ref="G10:H10"/>
    <mergeCell ref="G11:H11"/>
    <mergeCell ref="B1:H1"/>
    <mergeCell ref="A4:B5"/>
    <mergeCell ref="C4:C5"/>
    <mergeCell ref="D4:D5"/>
    <mergeCell ref="E4:E5"/>
    <mergeCell ref="F4:F5"/>
    <mergeCell ref="G4:H4"/>
    <mergeCell ref="G5:H5"/>
    <mergeCell ref="A8:B8"/>
    <mergeCell ref="A7:B7"/>
    <mergeCell ref="A6:B6"/>
    <mergeCell ref="A22:B22"/>
    <mergeCell ref="A15:B15"/>
    <mergeCell ref="A14:B14"/>
    <mergeCell ref="A13:B13"/>
    <mergeCell ref="A12:B12"/>
    <mergeCell ref="A11:B11"/>
    <mergeCell ref="A10:B10"/>
    <mergeCell ref="A9:B9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horizontalDpi="300" verticalDpi="300" r:id="rId1"/>
  <headerFooter alignWithMargins="0">
    <oddHeader>&amp;L&amp;"ＭＳ 明朝,標準"&amp;10選挙及び市職員</oddHeader>
    <oddFooter>&amp;C&amp;"ＭＳ 明朝,標準"－&amp;P－</oddFooter>
  </headerFooter>
  <ignoredErrors>
    <ignoredError sqref="C6: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zoomScaleNormal="100" zoomScaleSheetLayoutView="100" workbookViewId="0">
      <selection activeCell="F31" sqref="F31"/>
    </sheetView>
  </sheetViews>
  <sheetFormatPr defaultRowHeight="17.100000000000001" customHeight="1"/>
  <cols>
    <col min="1" max="1" width="10.25" style="42" customWidth="1"/>
    <col min="2" max="2" width="10.25" style="205" customWidth="1"/>
    <col min="3" max="9" width="10.125" style="42" customWidth="1"/>
    <col min="10" max="16384" width="9" style="42"/>
  </cols>
  <sheetData>
    <row r="1" spans="1:10" ht="5.0999999999999996" customHeight="1">
      <c r="A1" s="8"/>
      <c r="B1" s="175"/>
      <c r="C1" s="175"/>
      <c r="D1" s="175"/>
      <c r="E1" s="175"/>
      <c r="F1" s="175"/>
      <c r="G1" s="175"/>
      <c r="H1" s="175"/>
      <c r="I1" s="131"/>
      <c r="J1" s="175"/>
    </row>
    <row r="2" spans="1:10" ht="15" customHeight="1" thickBot="1">
      <c r="A2" s="339" t="s">
        <v>368</v>
      </c>
      <c r="B2" s="339"/>
      <c r="C2" s="339"/>
      <c r="D2" s="339"/>
      <c r="E2" s="339"/>
      <c r="F2" s="175"/>
      <c r="G2" s="175"/>
      <c r="H2" s="175"/>
      <c r="I2" s="131" t="s">
        <v>51</v>
      </c>
      <c r="J2" s="175"/>
    </row>
    <row r="3" spans="1:10" ht="24.95" customHeight="1" thickBot="1">
      <c r="A3" s="319" t="s">
        <v>52</v>
      </c>
      <c r="B3" s="323" t="s">
        <v>3</v>
      </c>
      <c r="C3" s="323" t="s">
        <v>53</v>
      </c>
      <c r="D3" s="176" t="s">
        <v>54</v>
      </c>
      <c r="E3" s="323" t="s">
        <v>55</v>
      </c>
      <c r="F3" s="323" t="s">
        <v>56</v>
      </c>
      <c r="G3" s="323" t="s">
        <v>57</v>
      </c>
      <c r="H3" s="323" t="s">
        <v>58</v>
      </c>
      <c r="I3" s="340" t="s">
        <v>59</v>
      </c>
      <c r="J3" s="175"/>
    </row>
    <row r="4" spans="1:10" ht="24.95" customHeight="1">
      <c r="A4" s="321"/>
      <c r="B4" s="324"/>
      <c r="C4" s="324"/>
      <c r="D4" s="178" t="s">
        <v>60</v>
      </c>
      <c r="E4" s="324"/>
      <c r="F4" s="324"/>
      <c r="G4" s="324"/>
      <c r="H4" s="324"/>
      <c r="I4" s="341"/>
      <c r="J4" s="175"/>
    </row>
    <row r="5" spans="1:10" s="180" customFormat="1" ht="15" customHeight="1">
      <c r="A5" s="105" t="s">
        <v>345</v>
      </c>
      <c r="B5" s="100">
        <v>30</v>
      </c>
      <c r="C5" s="101" t="s">
        <v>61</v>
      </c>
      <c r="D5" s="101">
        <v>1</v>
      </c>
      <c r="E5" s="101">
        <v>1</v>
      </c>
      <c r="F5" s="101">
        <v>2</v>
      </c>
      <c r="G5" s="101">
        <v>4</v>
      </c>
      <c r="H5" s="101" t="s">
        <v>61</v>
      </c>
      <c r="I5" s="102">
        <v>22</v>
      </c>
      <c r="J5" s="179"/>
    </row>
    <row r="6" spans="1:10" ht="14.25" customHeight="1">
      <c r="A6" s="181"/>
      <c r="B6" s="100"/>
      <c r="C6" s="101"/>
      <c r="D6" s="101"/>
      <c r="E6" s="101"/>
      <c r="F6" s="101"/>
      <c r="G6" s="101"/>
      <c r="H6" s="101"/>
      <c r="I6" s="102"/>
      <c r="J6" s="175"/>
    </row>
    <row r="7" spans="1:10" s="183" customFormat="1" ht="15" customHeight="1">
      <c r="A7" s="182" t="s">
        <v>62</v>
      </c>
      <c r="B7" s="100">
        <v>30</v>
      </c>
      <c r="C7" s="101" t="s">
        <v>61</v>
      </c>
      <c r="D7" s="101">
        <v>1</v>
      </c>
      <c r="E7" s="101">
        <v>1</v>
      </c>
      <c r="F7" s="101">
        <v>2</v>
      </c>
      <c r="G7" s="101">
        <v>4</v>
      </c>
      <c r="H7" s="101" t="s">
        <v>61</v>
      </c>
      <c r="I7" s="102">
        <v>22</v>
      </c>
    </row>
    <row r="8" spans="1:10" ht="14.25" customHeight="1">
      <c r="A8" s="105"/>
      <c r="B8" s="100"/>
      <c r="C8" s="101"/>
      <c r="D8" s="101"/>
      <c r="E8" s="101"/>
      <c r="F8" s="101"/>
      <c r="G8" s="101"/>
      <c r="H8" s="101"/>
      <c r="I8" s="102"/>
      <c r="J8" s="175"/>
    </row>
    <row r="9" spans="1:10" s="183" customFormat="1" ht="15" customHeight="1">
      <c r="A9" s="182" t="s">
        <v>63</v>
      </c>
      <c r="B9" s="100">
        <v>30</v>
      </c>
      <c r="C9" s="101" t="s">
        <v>61</v>
      </c>
      <c r="D9" s="101">
        <v>1</v>
      </c>
      <c r="E9" s="101">
        <v>1</v>
      </c>
      <c r="F9" s="101">
        <v>2</v>
      </c>
      <c r="G9" s="101">
        <v>4</v>
      </c>
      <c r="H9" s="101" t="s">
        <v>61</v>
      </c>
      <c r="I9" s="102">
        <v>22</v>
      </c>
    </row>
    <row r="10" spans="1:10" s="183" customFormat="1" ht="14.25" customHeight="1">
      <c r="A10" s="181"/>
      <c r="B10" s="100"/>
      <c r="C10" s="101"/>
      <c r="D10" s="101"/>
      <c r="E10" s="101"/>
      <c r="F10" s="101"/>
      <c r="G10" s="101"/>
      <c r="H10" s="101"/>
      <c r="I10" s="102"/>
    </row>
    <row r="11" spans="1:10" s="183" customFormat="1" ht="15" customHeight="1">
      <c r="A11" s="182" t="s">
        <v>64</v>
      </c>
      <c r="B11" s="100">
        <v>30</v>
      </c>
      <c r="C11" s="101">
        <v>1</v>
      </c>
      <c r="D11" s="101">
        <v>1</v>
      </c>
      <c r="E11" s="101">
        <v>1</v>
      </c>
      <c r="F11" s="101">
        <v>2</v>
      </c>
      <c r="G11" s="101">
        <v>4</v>
      </c>
      <c r="H11" s="101">
        <v>1</v>
      </c>
      <c r="I11" s="184">
        <v>20</v>
      </c>
    </row>
    <row r="12" spans="1:10" ht="14.25" customHeight="1">
      <c r="A12" s="181"/>
      <c r="B12" s="185"/>
      <c r="C12" s="186"/>
      <c r="D12" s="186"/>
      <c r="E12" s="186"/>
      <c r="F12" s="186"/>
      <c r="G12" s="186"/>
      <c r="H12" s="186"/>
      <c r="I12" s="187"/>
      <c r="J12" s="175"/>
    </row>
    <row r="13" spans="1:10" s="183" customFormat="1" ht="15" customHeight="1">
      <c r="A13" s="105" t="s">
        <v>65</v>
      </c>
      <c r="B13" s="100">
        <v>30</v>
      </c>
      <c r="C13" s="101">
        <v>1</v>
      </c>
      <c r="D13" s="101">
        <v>1</v>
      </c>
      <c r="E13" s="101">
        <v>1</v>
      </c>
      <c r="F13" s="101">
        <v>2</v>
      </c>
      <c r="G13" s="101">
        <v>4</v>
      </c>
      <c r="H13" s="101">
        <v>1</v>
      </c>
      <c r="I13" s="102">
        <v>20</v>
      </c>
    </row>
    <row r="14" spans="1:10" ht="14.25" customHeight="1">
      <c r="A14" s="105"/>
      <c r="B14" s="100"/>
      <c r="C14" s="101"/>
      <c r="D14" s="101"/>
      <c r="E14" s="101"/>
      <c r="F14" s="101"/>
      <c r="G14" s="101"/>
      <c r="H14" s="101"/>
      <c r="I14" s="102"/>
      <c r="J14" s="175"/>
    </row>
    <row r="15" spans="1:10" s="183" customFormat="1" ht="15" customHeight="1">
      <c r="A15" s="105" t="s">
        <v>66</v>
      </c>
      <c r="B15" s="100">
        <v>29</v>
      </c>
      <c r="C15" s="101">
        <v>1</v>
      </c>
      <c r="D15" s="101">
        <v>1</v>
      </c>
      <c r="E15" s="101">
        <v>1</v>
      </c>
      <c r="F15" s="101">
        <v>2</v>
      </c>
      <c r="G15" s="101">
        <v>4</v>
      </c>
      <c r="H15" s="101">
        <v>1</v>
      </c>
      <c r="I15" s="102">
        <v>19</v>
      </c>
    </row>
    <row r="16" spans="1:10" s="183" customFormat="1" ht="14.25" customHeight="1">
      <c r="A16" s="105"/>
      <c r="B16" s="100"/>
      <c r="C16" s="101"/>
      <c r="D16" s="101"/>
      <c r="E16" s="101"/>
      <c r="F16" s="101"/>
      <c r="G16" s="101"/>
      <c r="H16" s="101"/>
      <c r="I16" s="102"/>
    </row>
    <row r="17" spans="1:11" s="183" customFormat="1" ht="15" customHeight="1" thickBot="1">
      <c r="A17" s="140" t="s">
        <v>351</v>
      </c>
      <c r="B17" s="188">
        <v>29</v>
      </c>
      <c r="C17" s="189">
        <v>1</v>
      </c>
      <c r="D17" s="189">
        <v>1</v>
      </c>
      <c r="E17" s="189">
        <v>1</v>
      </c>
      <c r="F17" s="189">
        <v>2</v>
      </c>
      <c r="G17" s="189">
        <v>4</v>
      </c>
      <c r="H17" s="189">
        <v>1</v>
      </c>
      <c r="I17" s="190">
        <v>19</v>
      </c>
    </row>
    <row r="18" spans="1:11" ht="15" customHeight="1">
      <c r="B18" s="175"/>
      <c r="C18" s="175"/>
      <c r="D18" s="175"/>
      <c r="E18" s="175"/>
      <c r="F18" s="175"/>
      <c r="G18" s="175"/>
      <c r="H18" s="175"/>
      <c r="I18" s="131" t="s">
        <v>67</v>
      </c>
      <c r="J18" s="175"/>
      <c r="K18" s="175"/>
    </row>
    <row r="19" spans="1:11" ht="15" customHeight="1">
      <c r="A19" s="8"/>
      <c r="B19" s="175"/>
      <c r="C19" s="175"/>
      <c r="D19" s="175"/>
      <c r="E19" s="175"/>
      <c r="F19" s="175"/>
      <c r="G19" s="175"/>
      <c r="H19" s="175"/>
      <c r="I19" s="175"/>
      <c r="J19" s="175"/>
      <c r="K19" s="175"/>
    </row>
    <row r="20" spans="1:11" ht="15" customHeight="1" thickBot="1">
      <c r="A20" s="339" t="s">
        <v>369</v>
      </c>
      <c r="B20" s="339"/>
      <c r="C20" s="339"/>
      <c r="D20" s="339"/>
      <c r="E20" s="339"/>
      <c r="F20" s="175"/>
      <c r="G20" s="175"/>
      <c r="H20" s="175"/>
      <c r="I20" s="131" t="s">
        <v>51</v>
      </c>
      <c r="J20" s="175"/>
      <c r="K20" s="175"/>
    </row>
    <row r="21" spans="1:11" ht="24.95" customHeight="1" thickBot="1">
      <c r="A21" s="319" t="s">
        <v>68</v>
      </c>
      <c r="B21" s="323" t="s">
        <v>69</v>
      </c>
      <c r="C21" s="191" t="s">
        <v>70</v>
      </c>
      <c r="D21" s="192"/>
      <c r="E21" s="191" t="s">
        <v>71</v>
      </c>
      <c r="F21" s="191" t="s">
        <v>72</v>
      </c>
      <c r="G21" s="191" t="s">
        <v>73</v>
      </c>
      <c r="H21" s="191" t="s">
        <v>74</v>
      </c>
      <c r="I21" s="160" t="s">
        <v>75</v>
      </c>
    </row>
    <row r="22" spans="1:11" ht="24.95" customHeight="1">
      <c r="A22" s="321"/>
      <c r="B22" s="324"/>
      <c r="C22" s="193" t="s">
        <v>76</v>
      </c>
      <c r="D22" s="193" t="s">
        <v>77</v>
      </c>
      <c r="E22" s="194" t="s">
        <v>78</v>
      </c>
      <c r="F22" s="194" t="s">
        <v>79</v>
      </c>
      <c r="G22" s="194" t="s">
        <v>80</v>
      </c>
      <c r="H22" s="194" t="s">
        <v>81</v>
      </c>
      <c r="I22" s="195" t="s">
        <v>82</v>
      </c>
    </row>
    <row r="23" spans="1:11" s="180" customFormat="1" ht="15" customHeight="1">
      <c r="A23" s="105" t="s">
        <v>345</v>
      </c>
      <c r="B23" s="99">
        <v>30</v>
      </c>
      <c r="C23" s="96">
        <v>30</v>
      </c>
      <c r="D23" s="96">
        <v>26</v>
      </c>
      <c r="E23" s="96" t="s">
        <v>61</v>
      </c>
      <c r="F23" s="96">
        <v>2</v>
      </c>
      <c r="G23" s="96">
        <v>4</v>
      </c>
      <c r="H23" s="96">
        <v>16</v>
      </c>
      <c r="I23" s="97">
        <v>8</v>
      </c>
    </row>
    <row r="24" spans="1:11" ht="14.25" customHeight="1">
      <c r="A24" s="181"/>
      <c r="B24" s="99"/>
      <c r="C24" s="96"/>
      <c r="D24" s="96"/>
      <c r="E24" s="96"/>
      <c r="F24" s="96"/>
      <c r="G24" s="96"/>
      <c r="H24" s="96"/>
      <c r="I24" s="97"/>
    </row>
    <row r="25" spans="1:11" s="183" customFormat="1" ht="15" customHeight="1">
      <c r="A25" s="182" t="s">
        <v>62</v>
      </c>
      <c r="B25" s="99">
        <v>30</v>
      </c>
      <c r="C25" s="96">
        <v>30</v>
      </c>
      <c r="D25" s="96">
        <v>26</v>
      </c>
      <c r="E25" s="96" t="s">
        <v>61</v>
      </c>
      <c r="F25" s="96">
        <v>1</v>
      </c>
      <c r="G25" s="96">
        <v>5</v>
      </c>
      <c r="H25" s="96">
        <v>13</v>
      </c>
      <c r="I25" s="97">
        <v>11</v>
      </c>
    </row>
    <row r="26" spans="1:11" ht="14.25" customHeight="1">
      <c r="A26" s="105"/>
      <c r="B26" s="99"/>
      <c r="C26" s="96"/>
      <c r="D26" s="96"/>
      <c r="E26" s="96"/>
      <c r="F26" s="96"/>
      <c r="G26" s="96"/>
      <c r="H26" s="96"/>
      <c r="I26" s="97"/>
    </row>
    <row r="27" spans="1:11" s="183" customFormat="1" ht="15" customHeight="1">
      <c r="A27" s="182" t="s">
        <v>63</v>
      </c>
      <c r="B27" s="99">
        <v>30</v>
      </c>
      <c r="C27" s="96">
        <v>30</v>
      </c>
      <c r="D27" s="96">
        <v>26</v>
      </c>
      <c r="E27" s="96" t="s">
        <v>61</v>
      </c>
      <c r="F27" s="96">
        <v>1</v>
      </c>
      <c r="G27" s="96">
        <v>4</v>
      </c>
      <c r="H27" s="96">
        <v>14</v>
      </c>
      <c r="I27" s="97">
        <v>11</v>
      </c>
    </row>
    <row r="28" spans="1:11" s="183" customFormat="1" ht="14.25" customHeight="1">
      <c r="A28" s="181"/>
      <c r="B28" s="99"/>
      <c r="C28" s="96"/>
      <c r="D28" s="96"/>
      <c r="E28" s="96"/>
      <c r="F28" s="96"/>
      <c r="G28" s="96"/>
      <c r="H28" s="96"/>
      <c r="I28" s="97"/>
    </row>
    <row r="29" spans="1:11" s="183" customFormat="1" ht="15" customHeight="1">
      <c r="A29" s="182" t="s">
        <v>64</v>
      </c>
      <c r="B29" s="99">
        <v>30</v>
      </c>
      <c r="C29" s="96">
        <v>30</v>
      </c>
      <c r="D29" s="96">
        <v>27</v>
      </c>
      <c r="E29" s="96">
        <v>1</v>
      </c>
      <c r="F29" s="96">
        <v>1</v>
      </c>
      <c r="G29" s="96">
        <v>5</v>
      </c>
      <c r="H29" s="96">
        <v>15</v>
      </c>
      <c r="I29" s="97">
        <v>8</v>
      </c>
    </row>
    <row r="30" spans="1:11" ht="14.25" customHeight="1">
      <c r="A30" s="181"/>
      <c r="B30" s="185"/>
      <c r="C30" s="186"/>
      <c r="D30" s="186"/>
      <c r="E30" s="186"/>
      <c r="F30" s="186"/>
      <c r="G30" s="186"/>
      <c r="H30" s="186"/>
      <c r="I30" s="187"/>
    </row>
    <row r="31" spans="1:11" s="183" customFormat="1" ht="15" customHeight="1">
      <c r="A31" s="105" t="s">
        <v>65</v>
      </c>
      <c r="B31" s="99">
        <v>30</v>
      </c>
      <c r="C31" s="96">
        <v>30</v>
      </c>
      <c r="D31" s="96">
        <v>27</v>
      </c>
      <c r="E31" s="96">
        <v>1</v>
      </c>
      <c r="F31" s="96">
        <v>1</v>
      </c>
      <c r="G31" s="96">
        <v>5</v>
      </c>
      <c r="H31" s="96">
        <v>15</v>
      </c>
      <c r="I31" s="97">
        <v>8</v>
      </c>
    </row>
    <row r="32" spans="1:11" ht="14.25" customHeight="1">
      <c r="A32" s="105"/>
      <c r="B32" s="99"/>
      <c r="C32" s="96"/>
      <c r="D32" s="96"/>
      <c r="E32" s="96"/>
      <c r="F32" s="96"/>
      <c r="G32" s="96"/>
      <c r="H32" s="96"/>
      <c r="I32" s="97"/>
    </row>
    <row r="33" spans="1:11" s="183" customFormat="1" ht="15" customHeight="1">
      <c r="A33" s="105" t="s">
        <v>66</v>
      </c>
      <c r="B33" s="99">
        <v>30</v>
      </c>
      <c r="C33" s="96">
        <v>29</v>
      </c>
      <c r="D33" s="96">
        <v>26</v>
      </c>
      <c r="E33" s="96">
        <v>1</v>
      </c>
      <c r="F33" s="96">
        <v>1</v>
      </c>
      <c r="G33" s="96">
        <v>4</v>
      </c>
      <c r="H33" s="96">
        <v>13</v>
      </c>
      <c r="I33" s="97">
        <v>10</v>
      </c>
    </row>
    <row r="34" spans="1:11" s="183" customFormat="1" ht="14.25" customHeight="1">
      <c r="A34" s="105"/>
      <c r="B34" s="99"/>
      <c r="C34" s="96"/>
      <c r="D34" s="96"/>
      <c r="E34" s="96"/>
      <c r="F34" s="96"/>
      <c r="G34" s="96"/>
      <c r="H34" s="96"/>
      <c r="I34" s="97"/>
    </row>
    <row r="35" spans="1:11" s="183" customFormat="1" ht="15" customHeight="1" thickBot="1">
      <c r="A35" s="140" t="s">
        <v>346</v>
      </c>
      <c r="B35" s="196">
        <v>30</v>
      </c>
      <c r="C35" s="197">
        <v>29</v>
      </c>
      <c r="D35" s="197">
        <v>26</v>
      </c>
      <c r="E35" s="310">
        <v>0</v>
      </c>
      <c r="F35" s="197">
        <v>2</v>
      </c>
      <c r="G35" s="197">
        <v>3</v>
      </c>
      <c r="H35" s="197">
        <v>11</v>
      </c>
      <c r="I35" s="198">
        <v>13</v>
      </c>
    </row>
    <row r="36" spans="1:11" ht="15" customHeight="1">
      <c r="B36" s="175"/>
      <c r="C36" s="175"/>
      <c r="D36" s="175"/>
      <c r="E36" s="175"/>
      <c r="F36" s="175"/>
      <c r="G36" s="175"/>
      <c r="H36" s="175"/>
      <c r="I36" s="131" t="s">
        <v>67</v>
      </c>
      <c r="J36" s="175"/>
      <c r="K36" s="175"/>
    </row>
    <row r="37" spans="1:11" ht="15" customHeight="1">
      <c r="A37" s="8"/>
      <c r="B37" s="175"/>
      <c r="C37" s="175"/>
      <c r="D37" s="175"/>
      <c r="E37" s="175"/>
      <c r="F37" s="175"/>
      <c r="G37" s="175"/>
      <c r="H37" s="175"/>
      <c r="I37" s="175"/>
      <c r="J37" s="175"/>
      <c r="K37" s="175"/>
    </row>
    <row r="38" spans="1:11" ht="15" customHeight="1" thickBot="1">
      <c r="A38" s="339" t="s">
        <v>370</v>
      </c>
      <c r="B38" s="339"/>
      <c r="C38" s="339"/>
      <c r="D38" s="339"/>
      <c r="E38" s="339"/>
      <c r="F38" s="175"/>
      <c r="G38" s="175"/>
      <c r="H38" s="175"/>
      <c r="I38" s="131" t="s">
        <v>51</v>
      </c>
      <c r="J38" s="175"/>
      <c r="K38" s="175"/>
    </row>
    <row r="39" spans="1:11" ht="24.95" customHeight="1">
      <c r="A39" s="199" t="s">
        <v>52</v>
      </c>
      <c r="B39" s="166" t="s">
        <v>83</v>
      </c>
      <c r="C39" s="166" t="s">
        <v>84</v>
      </c>
      <c r="D39" s="166" t="s">
        <v>85</v>
      </c>
      <c r="E39" s="166" t="s">
        <v>86</v>
      </c>
      <c r="F39" s="166" t="s">
        <v>87</v>
      </c>
      <c r="G39" s="166" t="s">
        <v>88</v>
      </c>
      <c r="H39" s="166" t="s">
        <v>89</v>
      </c>
      <c r="I39" s="177" t="s">
        <v>90</v>
      </c>
      <c r="J39" s="200"/>
      <c r="K39" s="175"/>
    </row>
    <row r="40" spans="1:11" s="180" customFormat="1" ht="15" customHeight="1">
      <c r="A40" s="105" t="s">
        <v>345</v>
      </c>
      <c r="B40" s="99">
        <v>30</v>
      </c>
      <c r="C40" s="96">
        <v>1</v>
      </c>
      <c r="D40" s="122">
        <v>0</v>
      </c>
      <c r="E40" s="96">
        <v>2</v>
      </c>
      <c r="F40" s="96">
        <v>5</v>
      </c>
      <c r="G40" s="96" t="s">
        <v>61</v>
      </c>
      <c r="H40" s="122">
        <v>0</v>
      </c>
      <c r="I40" s="97">
        <v>22</v>
      </c>
      <c r="J40" s="200"/>
      <c r="K40" s="179"/>
    </row>
    <row r="41" spans="1:11" ht="14.25" customHeight="1">
      <c r="A41" s="181"/>
      <c r="B41" s="99"/>
      <c r="C41" s="96"/>
      <c r="D41" s="122"/>
      <c r="E41" s="96"/>
      <c r="F41" s="96"/>
      <c r="G41" s="96"/>
      <c r="H41" s="201"/>
      <c r="I41" s="97"/>
      <c r="J41" s="200"/>
      <c r="K41" s="175"/>
    </row>
    <row r="42" spans="1:11" s="183" customFormat="1" ht="15" customHeight="1">
      <c r="A42" s="182" t="s">
        <v>62</v>
      </c>
      <c r="B42" s="99">
        <v>30</v>
      </c>
      <c r="C42" s="122">
        <v>0</v>
      </c>
      <c r="D42" s="122">
        <v>0</v>
      </c>
      <c r="E42" s="96">
        <v>2</v>
      </c>
      <c r="F42" s="96">
        <v>5</v>
      </c>
      <c r="G42" s="96" t="s">
        <v>61</v>
      </c>
      <c r="H42" s="122">
        <v>0</v>
      </c>
      <c r="I42" s="97">
        <v>23</v>
      </c>
      <c r="J42" s="202"/>
    </row>
    <row r="43" spans="1:11" ht="14.25" customHeight="1">
      <c r="A43" s="181"/>
      <c r="B43" s="99"/>
      <c r="C43" s="122"/>
      <c r="D43" s="122"/>
      <c r="E43" s="96"/>
      <c r="F43" s="96"/>
      <c r="G43" s="96"/>
      <c r="H43" s="122"/>
      <c r="I43" s="97"/>
      <c r="J43" s="200"/>
      <c r="K43" s="175"/>
    </row>
    <row r="44" spans="1:11" s="183" customFormat="1" ht="15" customHeight="1">
      <c r="A44" s="182" t="s">
        <v>63</v>
      </c>
      <c r="B44" s="99">
        <v>30</v>
      </c>
      <c r="C44" s="122">
        <v>0</v>
      </c>
      <c r="D44" s="122">
        <v>0</v>
      </c>
      <c r="E44" s="96">
        <v>2</v>
      </c>
      <c r="F44" s="96">
        <v>5</v>
      </c>
      <c r="G44" s="96" t="s">
        <v>61</v>
      </c>
      <c r="H44" s="122">
        <v>0</v>
      </c>
      <c r="I44" s="97">
        <v>23</v>
      </c>
      <c r="J44" s="202"/>
    </row>
    <row r="45" spans="1:11" ht="14.25" customHeight="1">
      <c r="A45" s="181"/>
      <c r="B45" s="99"/>
      <c r="C45" s="122"/>
      <c r="D45" s="122"/>
      <c r="E45" s="96"/>
      <c r="F45" s="96"/>
      <c r="G45" s="96"/>
      <c r="H45" s="122"/>
      <c r="I45" s="97"/>
      <c r="J45" s="200"/>
      <c r="K45" s="175"/>
    </row>
    <row r="46" spans="1:11" ht="15" customHeight="1">
      <c r="A46" s="182" t="s">
        <v>64</v>
      </c>
      <c r="B46" s="99">
        <v>30</v>
      </c>
      <c r="C46" s="122">
        <v>0</v>
      </c>
      <c r="D46" s="122">
        <v>0</v>
      </c>
      <c r="E46" s="96">
        <v>2</v>
      </c>
      <c r="F46" s="96">
        <v>5</v>
      </c>
      <c r="G46" s="96">
        <v>3</v>
      </c>
      <c r="H46" s="122">
        <v>0</v>
      </c>
      <c r="I46" s="97">
        <v>20</v>
      </c>
      <c r="J46" s="200"/>
      <c r="K46" s="175"/>
    </row>
    <row r="47" spans="1:11" ht="14.25" customHeight="1">
      <c r="A47" s="181"/>
      <c r="B47" s="185"/>
      <c r="C47" s="203"/>
      <c r="D47" s="203"/>
      <c r="E47" s="186"/>
      <c r="F47" s="186"/>
      <c r="G47" s="186"/>
      <c r="H47" s="203"/>
      <c r="I47" s="187"/>
      <c r="J47" s="200"/>
      <c r="K47" s="175"/>
    </row>
    <row r="48" spans="1:11" s="183" customFormat="1" ht="15" customHeight="1">
      <c r="A48" s="105" t="s">
        <v>65</v>
      </c>
      <c r="B48" s="99">
        <v>30</v>
      </c>
      <c r="C48" s="122">
        <v>0</v>
      </c>
      <c r="D48" s="122">
        <v>0</v>
      </c>
      <c r="E48" s="96">
        <v>2</v>
      </c>
      <c r="F48" s="96">
        <v>5</v>
      </c>
      <c r="G48" s="96">
        <v>3</v>
      </c>
      <c r="H48" s="122">
        <v>0</v>
      </c>
      <c r="I48" s="97">
        <v>20</v>
      </c>
      <c r="J48" s="202"/>
    </row>
    <row r="49" spans="1:11" ht="14.25" customHeight="1">
      <c r="A49" s="105"/>
      <c r="B49" s="99"/>
      <c r="C49" s="122"/>
      <c r="D49" s="122"/>
      <c r="E49" s="96"/>
      <c r="F49" s="96"/>
      <c r="G49" s="96"/>
      <c r="H49" s="122"/>
      <c r="I49" s="97"/>
      <c r="J49" s="200"/>
      <c r="K49" s="175"/>
    </row>
    <row r="50" spans="1:11" s="183" customFormat="1" ht="15" customHeight="1">
      <c r="A50" s="105" t="s">
        <v>66</v>
      </c>
      <c r="B50" s="99">
        <v>29</v>
      </c>
      <c r="C50" s="122">
        <v>0</v>
      </c>
      <c r="D50" s="122">
        <v>0</v>
      </c>
      <c r="E50" s="96">
        <v>2</v>
      </c>
      <c r="F50" s="96">
        <v>5</v>
      </c>
      <c r="G50" s="96">
        <v>3</v>
      </c>
      <c r="H50" s="122">
        <v>0</v>
      </c>
      <c r="I50" s="97">
        <v>19</v>
      </c>
      <c r="J50" s="202"/>
    </row>
    <row r="51" spans="1:11" s="183" customFormat="1" ht="14.25" customHeight="1">
      <c r="A51" s="105"/>
      <c r="B51" s="99"/>
      <c r="C51" s="122"/>
      <c r="D51" s="122"/>
      <c r="E51" s="96"/>
      <c r="F51" s="96"/>
      <c r="G51" s="96"/>
      <c r="H51" s="122"/>
      <c r="I51" s="97"/>
      <c r="J51" s="202"/>
    </row>
    <row r="52" spans="1:11" s="183" customFormat="1" ht="15" customHeight="1" thickBot="1">
      <c r="A52" s="140" t="s">
        <v>346</v>
      </c>
      <c r="B52" s="196">
        <v>29</v>
      </c>
      <c r="C52" s="204">
        <v>0</v>
      </c>
      <c r="D52" s="204">
        <v>0</v>
      </c>
      <c r="E52" s="197">
        <v>2</v>
      </c>
      <c r="F52" s="197">
        <v>5</v>
      </c>
      <c r="G52" s="197">
        <v>3</v>
      </c>
      <c r="H52" s="204">
        <v>0</v>
      </c>
      <c r="I52" s="198">
        <v>19</v>
      </c>
      <c r="J52" s="202"/>
    </row>
    <row r="53" spans="1:11" ht="15" customHeight="1">
      <c r="A53" s="8" t="s">
        <v>91</v>
      </c>
      <c r="B53" s="175"/>
      <c r="C53" s="175"/>
      <c r="D53" s="175"/>
      <c r="E53" s="175"/>
      <c r="F53" s="175"/>
      <c r="G53" s="175"/>
      <c r="H53" s="175"/>
      <c r="I53" s="131" t="s">
        <v>67</v>
      </c>
      <c r="J53" s="175"/>
      <c r="K53" s="175"/>
    </row>
    <row r="54" spans="1:11" ht="17.100000000000001" customHeight="1">
      <c r="A54" s="8"/>
      <c r="B54" s="175"/>
      <c r="C54" s="175"/>
      <c r="D54" s="175"/>
      <c r="E54" s="175"/>
      <c r="F54" s="175"/>
      <c r="G54" s="175"/>
      <c r="H54" s="175"/>
      <c r="I54" s="175"/>
      <c r="J54" s="175"/>
      <c r="K54" s="175"/>
    </row>
  </sheetData>
  <sheetProtection selectLockedCells="1" selectUnlockedCells="1"/>
  <mergeCells count="13">
    <mergeCell ref="A2:E2"/>
    <mergeCell ref="A20:E20"/>
    <mergeCell ref="A38:E38"/>
    <mergeCell ref="H3:H4"/>
    <mergeCell ref="I3:I4"/>
    <mergeCell ref="A21:A22"/>
    <mergeCell ref="B21:B22"/>
    <mergeCell ref="A3:A4"/>
    <mergeCell ref="B3:B4"/>
    <mergeCell ref="C3:C4"/>
    <mergeCell ref="E3:E4"/>
    <mergeCell ref="F3:F4"/>
    <mergeCell ref="G3:G4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88" orientation="portrait" useFirstPageNumber="1" horizontalDpi="300" verticalDpi="300" r:id="rId1"/>
  <headerFooter alignWithMargins="0">
    <oddHeader>&amp;R&amp;"ＭＳ 明朝,標準"&amp;10選挙及び市職員</oddHeader>
    <oddFooter>&amp;C&amp;"ＭＳ 明朝,標準"－&amp;P－</oddFooter>
  </headerFooter>
  <ignoredErrors>
    <ignoredError sqref="A16 A7:A15 A17 A25:A35 A42:A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W59"/>
  <sheetViews>
    <sheetView view="pageBreakPreview" zoomScaleNormal="100" zoomScaleSheetLayoutView="100" workbookViewId="0">
      <pane xSplit="1" ySplit="7" topLeftCell="B44" activePane="bottomRight" state="frozen"/>
      <selection pane="topRight" activeCell="B1" sqref="B1"/>
      <selection pane="bottomLeft" activeCell="A8" sqref="A8"/>
      <selection pane="bottomRight" activeCell="C29" sqref="C29"/>
    </sheetView>
  </sheetViews>
  <sheetFormatPr defaultRowHeight="15.95" customHeight="1"/>
  <cols>
    <col min="1" max="1" width="15.625" style="42" customWidth="1"/>
    <col min="2" max="3" width="4.75" style="42" customWidth="1"/>
    <col min="4" max="7" width="8.75" style="42" customWidth="1"/>
    <col min="8" max="11" width="7.875" style="42" customWidth="1"/>
    <col min="12" max="13" width="9.125" style="42" customWidth="1"/>
    <col min="14" max="14" width="9.375" style="42" customWidth="1"/>
    <col min="15" max="21" width="9.125" style="42" customWidth="1"/>
    <col min="22" max="16384" width="9" style="42"/>
  </cols>
  <sheetData>
    <row r="1" spans="1:23" ht="5.0999999999999996" customHeight="1">
      <c r="A1" s="8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8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3" ht="15" customHeight="1" thickBot="1">
      <c r="A2" s="8" t="s">
        <v>371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8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t="3.75" customHeight="1">
      <c r="A3" s="206"/>
      <c r="B3" s="351" t="s">
        <v>336</v>
      </c>
      <c r="C3" s="348" t="s">
        <v>337</v>
      </c>
      <c r="D3" s="207"/>
      <c r="E3" s="208"/>
      <c r="F3" s="207"/>
      <c r="G3" s="208"/>
      <c r="H3" s="207"/>
      <c r="I3" s="209"/>
      <c r="J3" s="208"/>
      <c r="K3" s="210"/>
      <c r="L3" s="211"/>
      <c r="M3" s="209"/>
      <c r="N3" s="209"/>
      <c r="O3" s="209"/>
      <c r="P3" s="209"/>
      <c r="Q3" s="209"/>
      <c r="R3" s="209"/>
      <c r="S3" s="209"/>
      <c r="T3" s="209"/>
      <c r="U3" s="212"/>
      <c r="V3" s="175"/>
      <c r="W3" s="175"/>
    </row>
    <row r="4" spans="1:23" ht="18" customHeight="1">
      <c r="A4" s="213"/>
      <c r="B4" s="352"/>
      <c r="C4" s="349"/>
      <c r="D4" s="344" t="s">
        <v>94</v>
      </c>
      <c r="E4" s="344"/>
      <c r="F4" s="344" t="s">
        <v>95</v>
      </c>
      <c r="G4" s="344"/>
      <c r="H4" s="345" t="s">
        <v>96</v>
      </c>
      <c r="I4" s="345"/>
      <c r="J4" s="345"/>
      <c r="K4" s="346" t="s">
        <v>306</v>
      </c>
      <c r="L4" s="354" t="s">
        <v>97</v>
      </c>
      <c r="M4" s="354"/>
      <c r="N4" s="354"/>
      <c r="O4" s="354"/>
      <c r="P4" s="354"/>
      <c r="Q4" s="354"/>
      <c r="R4" s="354"/>
      <c r="S4" s="354"/>
      <c r="T4" s="354"/>
      <c r="U4" s="354"/>
      <c r="V4" s="200"/>
    </row>
    <row r="5" spans="1:23" ht="18" customHeight="1">
      <c r="A5" s="214" t="s">
        <v>305</v>
      </c>
      <c r="B5" s="352"/>
      <c r="C5" s="349"/>
      <c r="D5" s="344"/>
      <c r="E5" s="344"/>
      <c r="F5" s="344"/>
      <c r="G5" s="344"/>
      <c r="H5" s="345"/>
      <c r="I5" s="345"/>
      <c r="J5" s="345"/>
      <c r="K5" s="346"/>
      <c r="L5" s="215" t="s">
        <v>53</v>
      </c>
      <c r="M5" s="216" t="s">
        <v>98</v>
      </c>
      <c r="N5" s="216" t="s">
        <v>99</v>
      </c>
      <c r="O5" s="217" t="s">
        <v>55</v>
      </c>
      <c r="P5" s="217" t="s">
        <v>56</v>
      </c>
      <c r="Q5" s="217" t="s">
        <v>57</v>
      </c>
      <c r="R5" s="217" t="s">
        <v>100</v>
      </c>
      <c r="S5" s="217" t="s">
        <v>358</v>
      </c>
      <c r="T5" s="217" t="s">
        <v>101</v>
      </c>
      <c r="U5" s="218" t="s">
        <v>59</v>
      </c>
      <c r="V5" s="200"/>
    </row>
    <row r="6" spans="1:23" ht="18" customHeight="1">
      <c r="A6" s="213"/>
      <c r="B6" s="352"/>
      <c r="C6" s="349"/>
      <c r="D6" s="342" t="s">
        <v>103</v>
      </c>
      <c r="E6" s="342" t="s">
        <v>104</v>
      </c>
      <c r="F6" s="342" t="s">
        <v>105</v>
      </c>
      <c r="G6" s="342" t="s">
        <v>104</v>
      </c>
      <c r="H6" s="342" t="s">
        <v>103</v>
      </c>
      <c r="I6" s="342" t="s">
        <v>4</v>
      </c>
      <c r="J6" s="347" t="s">
        <v>5</v>
      </c>
      <c r="K6" s="346"/>
      <c r="L6" s="342" t="s">
        <v>106</v>
      </c>
      <c r="M6" s="342" t="s">
        <v>106</v>
      </c>
      <c r="N6" s="342" t="s">
        <v>106</v>
      </c>
      <c r="O6" s="342" t="s">
        <v>106</v>
      </c>
      <c r="P6" s="342" t="s">
        <v>106</v>
      </c>
      <c r="Q6" s="342" t="s">
        <v>106</v>
      </c>
      <c r="R6" s="342" t="s">
        <v>106</v>
      </c>
      <c r="S6" s="343" t="s">
        <v>359</v>
      </c>
      <c r="T6" s="342" t="s">
        <v>106</v>
      </c>
      <c r="U6" s="355" t="s">
        <v>106</v>
      </c>
      <c r="V6" s="200"/>
    </row>
    <row r="7" spans="1:23" ht="3" customHeight="1">
      <c r="A7" s="219"/>
      <c r="B7" s="353"/>
      <c r="C7" s="350"/>
      <c r="D7" s="342"/>
      <c r="E7" s="342"/>
      <c r="F7" s="342"/>
      <c r="G7" s="342"/>
      <c r="H7" s="342"/>
      <c r="I7" s="342"/>
      <c r="J7" s="347"/>
      <c r="K7" s="220"/>
      <c r="L7" s="342"/>
      <c r="M7" s="342"/>
      <c r="N7" s="342"/>
      <c r="O7" s="342"/>
      <c r="P7" s="342"/>
      <c r="Q7" s="342"/>
      <c r="R7" s="342"/>
      <c r="S7" s="344"/>
      <c r="T7" s="342"/>
      <c r="U7" s="355"/>
      <c r="V7" s="200"/>
    </row>
    <row r="8" spans="1:23" ht="15.95" customHeight="1">
      <c r="A8" s="221" t="s">
        <v>107</v>
      </c>
      <c r="B8" s="120"/>
      <c r="C8" s="120"/>
      <c r="D8" s="222"/>
      <c r="E8" s="222"/>
      <c r="F8" s="222"/>
      <c r="G8" s="222"/>
      <c r="H8" s="222"/>
      <c r="I8" s="222"/>
      <c r="J8" s="222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/>
      <c r="V8" s="200"/>
    </row>
    <row r="9" spans="1:23" ht="15" customHeight="1">
      <c r="A9" s="223" t="s">
        <v>307</v>
      </c>
      <c r="B9" s="99">
        <v>1</v>
      </c>
      <c r="C9" s="96">
        <v>2</v>
      </c>
      <c r="D9" s="96">
        <v>61748</v>
      </c>
      <c r="E9" s="96">
        <v>30099</v>
      </c>
      <c r="F9" s="96">
        <v>37709</v>
      </c>
      <c r="G9" s="96">
        <v>17685</v>
      </c>
      <c r="H9" s="224">
        <v>61.1</v>
      </c>
      <c r="I9" s="224">
        <v>58.8</v>
      </c>
      <c r="J9" s="224">
        <v>63.3</v>
      </c>
      <c r="K9" s="96">
        <f>SUM(L9:U9)</f>
        <v>37484</v>
      </c>
      <c r="L9" s="122" t="s">
        <v>108</v>
      </c>
      <c r="M9" s="122" t="s">
        <v>108</v>
      </c>
      <c r="N9" s="122">
        <v>15878</v>
      </c>
      <c r="O9" s="122" t="s">
        <v>108</v>
      </c>
      <c r="P9" s="122" t="s">
        <v>108</v>
      </c>
      <c r="Q9" s="122" t="s">
        <v>108</v>
      </c>
      <c r="R9" s="122" t="s">
        <v>108</v>
      </c>
      <c r="S9" s="122"/>
      <c r="T9" s="122" t="s">
        <v>108</v>
      </c>
      <c r="U9" s="123">
        <v>21606</v>
      </c>
      <c r="V9" s="200"/>
    </row>
    <row r="10" spans="1:23" ht="15" customHeight="1">
      <c r="A10" s="223" t="s">
        <v>308</v>
      </c>
      <c r="B10" s="99">
        <v>1</v>
      </c>
      <c r="C10" s="96">
        <v>3</v>
      </c>
      <c r="D10" s="96">
        <v>68033</v>
      </c>
      <c r="E10" s="96">
        <v>20689</v>
      </c>
      <c r="F10" s="96">
        <v>44198</v>
      </c>
      <c r="G10" s="96">
        <v>20689</v>
      </c>
      <c r="H10" s="224">
        <v>65</v>
      </c>
      <c r="I10" s="224">
        <v>62.3</v>
      </c>
      <c r="J10" s="224">
        <v>67.5</v>
      </c>
      <c r="K10" s="96">
        <f>SUM(L10:U10)</f>
        <v>43905</v>
      </c>
      <c r="L10" s="122" t="s">
        <v>108</v>
      </c>
      <c r="M10" s="122" t="s">
        <v>108</v>
      </c>
      <c r="N10" s="122" t="s">
        <v>108</v>
      </c>
      <c r="O10" s="122" t="s">
        <v>108</v>
      </c>
      <c r="P10" s="122" t="s">
        <v>108</v>
      </c>
      <c r="Q10" s="122" t="s">
        <v>108</v>
      </c>
      <c r="R10" s="122" t="s">
        <v>108</v>
      </c>
      <c r="S10" s="122"/>
      <c r="T10" s="122" t="s">
        <v>108</v>
      </c>
      <c r="U10" s="123">
        <v>43905</v>
      </c>
      <c r="V10" s="200"/>
    </row>
    <row r="11" spans="1:23" ht="15" customHeight="1">
      <c r="A11" s="223" t="s">
        <v>309</v>
      </c>
      <c r="B11" s="99">
        <v>1</v>
      </c>
      <c r="C11" s="96">
        <v>3</v>
      </c>
      <c r="D11" s="96">
        <v>73558</v>
      </c>
      <c r="E11" s="96">
        <v>35666</v>
      </c>
      <c r="F11" s="96">
        <v>54632</v>
      </c>
      <c r="G11" s="96">
        <v>25668</v>
      </c>
      <c r="H11" s="224">
        <v>74.3</v>
      </c>
      <c r="I11" s="224">
        <v>72</v>
      </c>
      <c r="J11" s="224">
        <v>76.400000000000006</v>
      </c>
      <c r="K11" s="96">
        <f>SUM(L11:U11)</f>
        <v>54054</v>
      </c>
      <c r="L11" s="122" t="s">
        <v>108</v>
      </c>
      <c r="M11" s="122" t="s">
        <v>108</v>
      </c>
      <c r="N11" s="122" t="s">
        <v>108</v>
      </c>
      <c r="O11" s="122" t="s">
        <v>108</v>
      </c>
      <c r="P11" s="122" t="s">
        <v>108</v>
      </c>
      <c r="Q11" s="122" t="s">
        <v>108</v>
      </c>
      <c r="R11" s="122" t="s">
        <v>108</v>
      </c>
      <c r="S11" s="122"/>
      <c r="T11" s="122" t="s">
        <v>108</v>
      </c>
      <c r="U11" s="123">
        <v>54054</v>
      </c>
      <c r="V11" s="200"/>
    </row>
    <row r="12" spans="1:23" ht="15" customHeight="1">
      <c r="A12" s="223" t="s">
        <v>310</v>
      </c>
      <c r="B12" s="99">
        <v>1</v>
      </c>
      <c r="C12" s="96">
        <v>3</v>
      </c>
      <c r="D12" s="96">
        <v>76754</v>
      </c>
      <c r="E12" s="96">
        <v>37179</v>
      </c>
      <c r="F12" s="96">
        <v>50421</v>
      </c>
      <c r="G12" s="96">
        <v>23684</v>
      </c>
      <c r="H12" s="224">
        <v>65.599999999999994</v>
      </c>
      <c r="I12" s="224">
        <v>63.7</v>
      </c>
      <c r="J12" s="224">
        <v>67.599999999999994</v>
      </c>
      <c r="K12" s="96">
        <v>49783</v>
      </c>
      <c r="L12" s="122" t="s">
        <v>108</v>
      </c>
      <c r="M12" s="122" t="s">
        <v>108</v>
      </c>
      <c r="N12" s="122" t="s">
        <v>108</v>
      </c>
      <c r="O12" s="122" t="s">
        <v>108</v>
      </c>
      <c r="P12" s="122" t="s">
        <v>108</v>
      </c>
      <c r="Q12" s="122" t="s">
        <v>108</v>
      </c>
      <c r="R12" s="122" t="s">
        <v>108</v>
      </c>
      <c r="S12" s="122"/>
      <c r="T12" s="122" t="s">
        <v>108</v>
      </c>
      <c r="U12" s="123">
        <v>49783</v>
      </c>
      <c r="V12" s="200"/>
    </row>
    <row r="13" spans="1:23" s="205" customFormat="1" ht="15" customHeight="1">
      <c r="A13" s="223" t="s">
        <v>311</v>
      </c>
      <c r="B13" s="225">
        <v>1</v>
      </c>
      <c r="C13" s="226">
        <v>3</v>
      </c>
      <c r="D13" s="226">
        <v>80708</v>
      </c>
      <c r="E13" s="226">
        <v>38810</v>
      </c>
      <c r="F13" s="226">
        <v>52279</v>
      </c>
      <c r="G13" s="226">
        <v>24559</v>
      </c>
      <c r="H13" s="227">
        <v>64.8</v>
      </c>
      <c r="I13" s="227">
        <v>63.3</v>
      </c>
      <c r="J13" s="227">
        <v>66.2</v>
      </c>
      <c r="K13" s="226">
        <v>51301</v>
      </c>
      <c r="L13" s="124" t="s">
        <v>108</v>
      </c>
      <c r="M13" s="124" t="s">
        <v>108</v>
      </c>
      <c r="N13" s="124" t="s">
        <v>108</v>
      </c>
      <c r="O13" s="124" t="s">
        <v>108</v>
      </c>
      <c r="P13" s="124">
        <v>6402</v>
      </c>
      <c r="Q13" s="124" t="s">
        <v>108</v>
      </c>
      <c r="R13" s="124" t="s">
        <v>108</v>
      </c>
      <c r="S13" s="124"/>
      <c r="T13" s="124" t="s">
        <v>108</v>
      </c>
      <c r="U13" s="125">
        <v>44899</v>
      </c>
      <c r="V13" s="200"/>
    </row>
    <row r="14" spans="1:23" ht="15.95" customHeight="1">
      <c r="A14" s="228" t="s">
        <v>109</v>
      </c>
      <c r="B14" s="229"/>
      <c r="C14" s="229"/>
      <c r="D14" s="229"/>
      <c r="E14" s="229"/>
      <c r="F14" s="229"/>
      <c r="G14" s="229"/>
      <c r="H14" s="230"/>
      <c r="I14" s="230"/>
      <c r="J14" s="230"/>
      <c r="K14" s="229"/>
      <c r="L14" s="124"/>
      <c r="M14" s="124"/>
      <c r="N14" s="124"/>
      <c r="O14" s="124"/>
      <c r="P14" s="124"/>
      <c r="Q14" s="124"/>
      <c r="R14" s="124"/>
      <c r="S14" s="124"/>
      <c r="T14" s="124"/>
      <c r="U14" s="125"/>
      <c r="V14" s="200"/>
    </row>
    <row r="15" spans="1:23" ht="15" customHeight="1">
      <c r="A15" s="223" t="s">
        <v>312</v>
      </c>
      <c r="B15" s="99">
        <v>30</v>
      </c>
      <c r="C15" s="96">
        <v>32</v>
      </c>
      <c r="D15" s="96">
        <v>61872</v>
      </c>
      <c r="E15" s="96">
        <v>30148</v>
      </c>
      <c r="F15" s="96">
        <v>39567</v>
      </c>
      <c r="G15" s="96">
        <v>18424</v>
      </c>
      <c r="H15" s="224">
        <v>63.9</v>
      </c>
      <c r="I15" s="224">
        <v>61.1</v>
      </c>
      <c r="J15" s="224">
        <v>66.7</v>
      </c>
      <c r="K15" s="96">
        <f>SUM(L15:U15)</f>
        <v>39190</v>
      </c>
      <c r="L15" s="122" t="s">
        <v>108</v>
      </c>
      <c r="M15" s="122" t="s">
        <v>108</v>
      </c>
      <c r="N15" s="122">
        <v>1871</v>
      </c>
      <c r="O15" s="122">
        <v>2066</v>
      </c>
      <c r="P15" s="122">
        <v>2623</v>
      </c>
      <c r="Q15" s="122">
        <v>5490</v>
      </c>
      <c r="R15" s="122">
        <v>916</v>
      </c>
      <c r="S15" s="122"/>
      <c r="T15" s="122" t="s">
        <v>108</v>
      </c>
      <c r="U15" s="123">
        <v>26224</v>
      </c>
      <c r="V15" s="200"/>
    </row>
    <row r="16" spans="1:23" ht="15" customHeight="1">
      <c r="A16" s="223" t="s">
        <v>313</v>
      </c>
      <c r="B16" s="99">
        <v>30</v>
      </c>
      <c r="C16" s="96">
        <v>37</v>
      </c>
      <c r="D16" s="96">
        <v>68055</v>
      </c>
      <c r="E16" s="96">
        <v>33213</v>
      </c>
      <c r="F16" s="96">
        <v>41200</v>
      </c>
      <c r="G16" s="96">
        <v>19190</v>
      </c>
      <c r="H16" s="224">
        <v>60.5</v>
      </c>
      <c r="I16" s="224">
        <v>57.8</v>
      </c>
      <c r="J16" s="224">
        <v>63.2</v>
      </c>
      <c r="K16" s="96">
        <f>SUM(L16:U16)</f>
        <v>40780</v>
      </c>
      <c r="L16" s="122" t="s">
        <v>108</v>
      </c>
      <c r="M16" s="122" t="s">
        <v>108</v>
      </c>
      <c r="N16" s="122">
        <v>2844</v>
      </c>
      <c r="O16" s="122">
        <v>2420</v>
      </c>
      <c r="P16" s="122">
        <v>2483</v>
      </c>
      <c r="Q16" s="122">
        <v>4469</v>
      </c>
      <c r="R16" s="122" t="s">
        <v>108</v>
      </c>
      <c r="S16" s="122"/>
      <c r="T16" s="122" t="s">
        <v>108</v>
      </c>
      <c r="U16" s="123">
        <v>28564</v>
      </c>
      <c r="V16" s="200"/>
    </row>
    <row r="17" spans="1:22" ht="15" customHeight="1">
      <c r="A17" s="223" t="s">
        <v>309</v>
      </c>
      <c r="B17" s="99">
        <v>30</v>
      </c>
      <c r="C17" s="96">
        <v>32</v>
      </c>
      <c r="D17" s="96">
        <v>73558</v>
      </c>
      <c r="E17" s="96">
        <v>35666</v>
      </c>
      <c r="F17" s="96">
        <v>54602</v>
      </c>
      <c r="G17" s="96">
        <v>25647</v>
      </c>
      <c r="H17" s="224">
        <v>74.2</v>
      </c>
      <c r="I17" s="224">
        <v>71.900000000000006</v>
      </c>
      <c r="J17" s="224">
        <v>76.400000000000006</v>
      </c>
      <c r="K17" s="96">
        <f>SUM(L17:U17)</f>
        <v>53225</v>
      </c>
      <c r="L17" s="122">
        <v>3759</v>
      </c>
      <c r="M17" s="122" t="s">
        <v>108</v>
      </c>
      <c r="N17" s="122">
        <v>2725</v>
      </c>
      <c r="O17" s="122">
        <v>1746</v>
      </c>
      <c r="P17" s="122">
        <v>5388</v>
      </c>
      <c r="Q17" s="122">
        <v>7480</v>
      </c>
      <c r="R17" s="122" t="s">
        <v>108</v>
      </c>
      <c r="S17" s="122"/>
      <c r="T17" s="122" t="s">
        <v>108</v>
      </c>
      <c r="U17" s="123">
        <v>32127</v>
      </c>
      <c r="V17" s="200"/>
    </row>
    <row r="18" spans="1:22" ht="15" customHeight="1">
      <c r="A18" s="223" t="s">
        <v>310</v>
      </c>
      <c r="B18" s="99">
        <v>30</v>
      </c>
      <c r="C18" s="96">
        <v>33</v>
      </c>
      <c r="D18" s="96">
        <v>76754</v>
      </c>
      <c r="E18" s="96">
        <v>37179</v>
      </c>
      <c r="F18" s="96">
        <v>50393</v>
      </c>
      <c r="G18" s="96">
        <v>23676</v>
      </c>
      <c r="H18" s="224">
        <v>65.599999999999994</v>
      </c>
      <c r="I18" s="224">
        <v>63.6</v>
      </c>
      <c r="J18" s="224">
        <v>67.5</v>
      </c>
      <c r="K18" s="96">
        <v>49160</v>
      </c>
      <c r="L18" s="122" t="s">
        <v>108</v>
      </c>
      <c r="M18" s="122" t="s">
        <v>108</v>
      </c>
      <c r="N18" s="122">
        <v>1160</v>
      </c>
      <c r="O18" s="122">
        <v>1256</v>
      </c>
      <c r="P18" s="122">
        <v>4009.7</v>
      </c>
      <c r="Q18" s="122">
        <v>7336.5</v>
      </c>
      <c r="R18" s="122" t="s">
        <v>108</v>
      </c>
      <c r="S18" s="122"/>
      <c r="T18" s="122" t="s">
        <v>108</v>
      </c>
      <c r="U18" s="123">
        <v>35397.699999999997</v>
      </c>
      <c r="V18" s="200"/>
    </row>
    <row r="19" spans="1:22" s="205" customFormat="1" ht="15" customHeight="1">
      <c r="A19" s="223" t="s">
        <v>314</v>
      </c>
      <c r="B19" s="225">
        <v>30</v>
      </c>
      <c r="C19" s="226">
        <v>36</v>
      </c>
      <c r="D19" s="226">
        <v>80708</v>
      </c>
      <c r="E19" s="226">
        <v>38810</v>
      </c>
      <c r="F19" s="226">
        <v>52256</v>
      </c>
      <c r="G19" s="226">
        <v>24547</v>
      </c>
      <c r="H19" s="227">
        <v>64.8</v>
      </c>
      <c r="I19" s="227">
        <v>63.2</v>
      </c>
      <c r="J19" s="227">
        <v>66.099999999999994</v>
      </c>
      <c r="K19" s="226">
        <v>52256</v>
      </c>
      <c r="L19" s="124" t="s">
        <v>108</v>
      </c>
      <c r="M19" s="124">
        <v>2402.1</v>
      </c>
      <c r="N19" s="122">
        <v>2195</v>
      </c>
      <c r="O19" s="124">
        <v>1274</v>
      </c>
      <c r="P19" s="124">
        <v>4389.3999999999996</v>
      </c>
      <c r="Q19" s="124">
        <v>7164.3</v>
      </c>
      <c r="R19" s="124" t="s">
        <v>108</v>
      </c>
      <c r="S19" s="124"/>
      <c r="T19" s="124" t="s">
        <v>108</v>
      </c>
      <c r="U19" s="125">
        <v>33845.199999999997</v>
      </c>
      <c r="V19" s="200"/>
    </row>
    <row r="20" spans="1:22" ht="15.95" customHeight="1">
      <c r="A20" s="228" t="s">
        <v>110</v>
      </c>
      <c r="B20" s="231"/>
      <c r="C20" s="231"/>
      <c r="D20" s="231"/>
      <c r="E20" s="96"/>
      <c r="F20" s="231"/>
      <c r="G20" s="96"/>
      <c r="H20" s="232"/>
      <c r="I20" s="224"/>
      <c r="J20" s="232"/>
      <c r="K20" s="96"/>
      <c r="L20" s="122"/>
      <c r="M20" s="124"/>
      <c r="N20" s="126"/>
      <c r="O20" s="124"/>
      <c r="P20" s="124"/>
      <c r="Q20" s="124"/>
      <c r="R20" s="124"/>
      <c r="S20" s="124"/>
      <c r="T20" s="124"/>
      <c r="U20" s="127"/>
      <c r="V20" s="200"/>
    </row>
    <row r="21" spans="1:22" ht="15" customHeight="1">
      <c r="A21" s="223" t="s">
        <v>315</v>
      </c>
      <c r="B21" s="233">
        <v>1</v>
      </c>
      <c r="C21" s="231">
        <v>2</v>
      </c>
      <c r="D21" s="231">
        <v>64852</v>
      </c>
      <c r="E21" s="231">
        <v>31548</v>
      </c>
      <c r="F21" s="231">
        <v>38883</v>
      </c>
      <c r="G21" s="231">
        <v>18079</v>
      </c>
      <c r="H21" s="232">
        <v>60</v>
      </c>
      <c r="I21" s="232">
        <v>57.3</v>
      </c>
      <c r="J21" s="232">
        <v>62.5</v>
      </c>
      <c r="K21" s="231">
        <v>38597</v>
      </c>
      <c r="L21" s="234" t="s">
        <v>108</v>
      </c>
      <c r="M21" s="122" t="s">
        <v>108</v>
      </c>
      <c r="N21" s="122" t="s">
        <v>108</v>
      </c>
      <c r="O21" s="122" t="s">
        <v>108</v>
      </c>
      <c r="P21" s="122" t="s">
        <v>108</v>
      </c>
      <c r="Q21" s="122" t="s">
        <v>108</v>
      </c>
      <c r="R21" s="122" t="s">
        <v>108</v>
      </c>
      <c r="S21" s="122"/>
      <c r="T21" s="122" t="s">
        <v>108</v>
      </c>
      <c r="U21" s="123">
        <v>38597</v>
      </c>
      <c r="V21" s="200"/>
    </row>
    <row r="22" spans="1:22" ht="15" customHeight="1">
      <c r="A22" s="223" t="s">
        <v>316</v>
      </c>
      <c r="B22" s="99">
        <v>1</v>
      </c>
      <c r="C22" s="96">
        <v>3</v>
      </c>
      <c r="D22" s="96">
        <v>71203</v>
      </c>
      <c r="E22" s="96">
        <v>34655</v>
      </c>
      <c r="F22" s="96">
        <v>54803</v>
      </c>
      <c r="G22" s="96">
        <v>26010</v>
      </c>
      <c r="H22" s="224">
        <v>77</v>
      </c>
      <c r="I22" s="224">
        <v>75.099999999999994</v>
      </c>
      <c r="J22" s="224">
        <v>78.8</v>
      </c>
      <c r="K22" s="96">
        <v>54580</v>
      </c>
      <c r="L22" s="122" t="s">
        <v>108</v>
      </c>
      <c r="M22" s="122" t="s">
        <v>108</v>
      </c>
      <c r="N22" s="122" t="s">
        <v>108</v>
      </c>
      <c r="O22" s="122" t="s">
        <v>108</v>
      </c>
      <c r="P22" s="122" t="s">
        <v>108</v>
      </c>
      <c r="Q22" s="122" t="s">
        <v>108</v>
      </c>
      <c r="R22" s="122" t="s">
        <v>108</v>
      </c>
      <c r="S22" s="122"/>
      <c r="T22" s="122">
        <v>226</v>
      </c>
      <c r="U22" s="123">
        <v>54354</v>
      </c>
      <c r="V22" s="200"/>
    </row>
    <row r="23" spans="1:22" ht="15" customHeight="1">
      <c r="A23" s="223" t="s">
        <v>317</v>
      </c>
      <c r="B23" s="99">
        <v>1</v>
      </c>
      <c r="C23" s="96">
        <v>4</v>
      </c>
      <c r="D23" s="96">
        <v>75401</v>
      </c>
      <c r="E23" s="96">
        <v>36476</v>
      </c>
      <c r="F23" s="96">
        <v>42116</v>
      </c>
      <c r="G23" s="96">
        <v>19641</v>
      </c>
      <c r="H23" s="224">
        <v>55.9</v>
      </c>
      <c r="I23" s="224">
        <v>53.9</v>
      </c>
      <c r="J23" s="224">
        <v>57.7</v>
      </c>
      <c r="K23" s="96">
        <v>41744</v>
      </c>
      <c r="L23" s="122" t="s">
        <v>108</v>
      </c>
      <c r="M23" s="122" t="s">
        <v>108</v>
      </c>
      <c r="N23" s="122" t="s">
        <v>108</v>
      </c>
      <c r="O23" s="122" t="s">
        <v>108</v>
      </c>
      <c r="P23" s="122" t="s">
        <v>108</v>
      </c>
      <c r="Q23" s="122" t="s">
        <v>108</v>
      </c>
      <c r="R23" s="122" t="s">
        <v>108</v>
      </c>
      <c r="S23" s="122"/>
      <c r="T23" s="122">
        <v>408</v>
      </c>
      <c r="U23" s="123">
        <v>41336</v>
      </c>
      <c r="V23" s="200"/>
    </row>
    <row r="24" spans="1:22" ht="15" customHeight="1">
      <c r="A24" s="223" t="s">
        <v>318</v>
      </c>
      <c r="B24" s="99">
        <v>1</v>
      </c>
      <c r="C24" s="96">
        <v>3</v>
      </c>
      <c r="D24" s="235">
        <v>79117</v>
      </c>
      <c r="E24" s="96">
        <v>38279</v>
      </c>
      <c r="F24" s="96">
        <v>52214</v>
      </c>
      <c r="G24" s="96">
        <v>24571</v>
      </c>
      <c r="H24" s="224">
        <v>66</v>
      </c>
      <c r="I24" s="224">
        <v>64.2</v>
      </c>
      <c r="J24" s="224">
        <v>67.7</v>
      </c>
      <c r="K24" s="96">
        <v>51814</v>
      </c>
      <c r="L24" s="122" t="s">
        <v>108</v>
      </c>
      <c r="M24" s="122" t="s">
        <v>108</v>
      </c>
      <c r="N24" s="122" t="s">
        <v>108</v>
      </c>
      <c r="O24" s="122" t="s">
        <v>108</v>
      </c>
      <c r="P24" s="122" t="s">
        <v>108</v>
      </c>
      <c r="Q24" s="122" t="s">
        <v>108</v>
      </c>
      <c r="R24" s="122" t="s">
        <v>108</v>
      </c>
      <c r="S24" s="122"/>
      <c r="T24" s="122">
        <v>499</v>
      </c>
      <c r="U24" s="123">
        <v>51315</v>
      </c>
      <c r="V24" s="200"/>
    </row>
    <row r="25" spans="1:22" ht="15" customHeight="1">
      <c r="A25" s="236" t="s">
        <v>319</v>
      </c>
      <c r="B25" s="225">
        <v>1</v>
      </c>
      <c r="C25" s="226">
        <v>3</v>
      </c>
      <c r="D25" s="226">
        <v>82260</v>
      </c>
      <c r="E25" s="226">
        <v>39567</v>
      </c>
      <c r="F25" s="226">
        <v>50415</v>
      </c>
      <c r="G25" s="226">
        <v>23759</v>
      </c>
      <c r="H25" s="227">
        <v>61.3</v>
      </c>
      <c r="I25" s="227">
        <v>60.1</v>
      </c>
      <c r="J25" s="227">
        <v>62.4</v>
      </c>
      <c r="K25" s="226">
        <v>49985</v>
      </c>
      <c r="L25" s="124" t="s">
        <v>108</v>
      </c>
      <c r="M25" s="124" t="s">
        <v>108</v>
      </c>
      <c r="N25" s="124" t="s">
        <v>108</v>
      </c>
      <c r="O25" s="124" t="s">
        <v>108</v>
      </c>
      <c r="P25" s="124" t="s">
        <v>108</v>
      </c>
      <c r="Q25" s="124" t="s">
        <v>108</v>
      </c>
      <c r="R25" s="124" t="s">
        <v>108</v>
      </c>
      <c r="S25" s="124"/>
      <c r="T25" s="124">
        <v>880</v>
      </c>
      <c r="U25" s="125">
        <v>49105</v>
      </c>
      <c r="V25" s="200"/>
    </row>
    <row r="26" spans="1:22" ht="15.95" customHeight="1">
      <c r="A26" s="237" t="s">
        <v>111</v>
      </c>
      <c r="B26" s="96"/>
      <c r="C26" s="96"/>
      <c r="D26" s="96"/>
      <c r="E26" s="96"/>
      <c r="F26" s="96"/>
      <c r="G26" s="96"/>
      <c r="H26" s="224"/>
      <c r="I26" s="224"/>
      <c r="J26" s="224"/>
      <c r="K26" s="96"/>
      <c r="L26" s="122"/>
      <c r="M26" s="124"/>
      <c r="N26" s="124"/>
      <c r="O26" s="124"/>
      <c r="P26" s="124"/>
      <c r="Q26" s="124"/>
      <c r="R26" s="124"/>
      <c r="S26" s="124"/>
      <c r="T26" s="124"/>
      <c r="U26" s="125"/>
      <c r="V26" s="200"/>
    </row>
    <row r="27" spans="1:22" ht="15" customHeight="1">
      <c r="A27" s="142" t="s">
        <v>353</v>
      </c>
      <c r="B27" s="143">
        <v>4</v>
      </c>
      <c r="C27" s="144">
        <v>5</v>
      </c>
      <c r="D27" s="144">
        <v>67241</v>
      </c>
      <c r="E27" s="144">
        <v>32729</v>
      </c>
      <c r="F27" s="144">
        <v>38856</v>
      </c>
      <c r="G27" s="144">
        <v>18268</v>
      </c>
      <c r="H27" s="145">
        <v>57.8</v>
      </c>
      <c r="I27" s="145">
        <v>55.8</v>
      </c>
      <c r="J27" s="145">
        <v>59.7</v>
      </c>
      <c r="K27" s="144">
        <v>38373</v>
      </c>
      <c r="L27" s="146">
        <v>15431</v>
      </c>
      <c r="M27" s="147" t="s">
        <v>108</v>
      </c>
      <c r="N27" s="147">
        <v>9223</v>
      </c>
      <c r="O27" s="147">
        <v>6702</v>
      </c>
      <c r="P27" s="147" t="s">
        <v>108</v>
      </c>
      <c r="Q27" s="147" t="s">
        <v>108</v>
      </c>
      <c r="R27" s="147" t="s">
        <v>108</v>
      </c>
      <c r="S27" s="147" t="s">
        <v>108</v>
      </c>
      <c r="T27" s="147" t="s">
        <v>108</v>
      </c>
      <c r="U27" s="148">
        <v>7017</v>
      </c>
      <c r="V27" s="200"/>
    </row>
    <row r="28" spans="1:22" ht="15" customHeight="1">
      <c r="A28" s="142" t="s">
        <v>354</v>
      </c>
      <c r="B28" s="149">
        <v>4</v>
      </c>
      <c r="C28" s="150">
        <v>6</v>
      </c>
      <c r="D28" s="150">
        <v>72951</v>
      </c>
      <c r="E28" s="150">
        <v>35339</v>
      </c>
      <c r="F28" s="150">
        <v>45984</v>
      </c>
      <c r="G28" s="150">
        <v>21549</v>
      </c>
      <c r="H28" s="151">
        <v>63</v>
      </c>
      <c r="I28" s="151">
        <v>61</v>
      </c>
      <c r="J28" s="151">
        <v>65</v>
      </c>
      <c r="K28" s="150">
        <v>45458</v>
      </c>
      <c r="L28" s="147">
        <v>8346</v>
      </c>
      <c r="M28" s="147" t="s">
        <v>108</v>
      </c>
      <c r="N28" s="147">
        <v>8279</v>
      </c>
      <c r="O28" s="147" t="s">
        <v>108</v>
      </c>
      <c r="P28" s="147">
        <v>5685</v>
      </c>
      <c r="Q28" s="147" t="s">
        <v>108</v>
      </c>
      <c r="R28" s="147" t="s">
        <v>108</v>
      </c>
      <c r="S28" s="147" t="s">
        <v>108</v>
      </c>
      <c r="T28" s="147" t="s">
        <v>108</v>
      </c>
      <c r="U28" s="148">
        <v>23148</v>
      </c>
      <c r="V28" s="200"/>
    </row>
    <row r="29" spans="1:22" ht="15" customHeight="1">
      <c r="A29" s="152" t="s">
        <v>355</v>
      </c>
      <c r="B29" s="149">
        <v>4</v>
      </c>
      <c r="C29" s="150">
        <v>5</v>
      </c>
      <c r="D29" s="150">
        <v>76627</v>
      </c>
      <c r="E29" s="150">
        <v>37063</v>
      </c>
      <c r="F29" s="150">
        <v>42019</v>
      </c>
      <c r="G29" s="150">
        <v>19816</v>
      </c>
      <c r="H29" s="151">
        <v>54.8</v>
      </c>
      <c r="I29" s="151">
        <v>53.5</v>
      </c>
      <c r="J29" s="151">
        <v>56.1</v>
      </c>
      <c r="K29" s="150">
        <v>41434</v>
      </c>
      <c r="L29" s="147">
        <v>7027</v>
      </c>
      <c r="M29" s="147" t="s">
        <v>108</v>
      </c>
      <c r="N29" s="147">
        <v>8735</v>
      </c>
      <c r="O29" s="147" t="s">
        <v>108</v>
      </c>
      <c r="P29" s="147">
        <v>8935</v>
      </c>
      <c r="Q29" s="147" t="s">
        <v>108</v>
      </c>
      <c r="R29" s="147" t="s">
        <v>108</v>
      </c>
      <c r="S29" s="147" t="s">
        <v>108</v>
      </c>
      <c r="T29" s="147" t="s">
        <v>108</v>
      </c>
      <c r="U29" s="148">
        <v>16737</v>
      </c>
      <c r="V29" s="200"/>
    </row>
    <row r="30" spans="1:22" ht="15" customHeight="1">
      <c r="A30" s="142" t="s">
        <v>356</v>
      </c>
      <c r="B30" s="149">
        <v>4</v>
      </c>
      <c r="C30" s="150">
        <v>9</v>
      </c>
      <c r="D30" s="150">
        <v>80888</v>
      </c>
      <c r="E30" s="150">
        <v>39029</v>
      </c>
      <c r="F30" s="150">
        <v>48644</v>
      </c>
      <c r="G30" s="150">
        <v>22978</v>
      </c>
      <c r="H30" s="151">
        <v>60.1</v>
      </c>
      <c r="I30" s="151">
        <v>58.9</v>
      </c>
      <c r="J30" s="151">
        <v>61.3</v>
      </c>
      <c r="K30" s="150">
        <v>48209</v>
      </c>
      <c r="L30" s="147">
        <v>5181</v>
      </c>
      <c r="M30" s="147">
        <v>12403</v>
      </c>
      <c r="N30" s="147">
        <v>5032</v>
      </c>
      <c r="O30" s="147" t="s">
        <v>108</v>
      </c>
      <c r="P30" s="147">
        <v>6549</v>
      </c>
      <c r="Q30" s="147" t="s">
        <v>108</v>
      </c>
      <c r="R30" s="147" t="s">
        <v>108</v>
      </c>
      <c r="S30" s="147" t="s">
        <v>108</v>
      </c>
      <c r="T30" s="147" t="s">
        <v>108</v>
      </c>
      <c r="U30" s="148">
        <v>19044</v>
      </c>
      <c r="V30" s="200"/>
    </row>
    <row r="31" spans="1:22" ht="15" customHeight="1">
      <c r="A31" s="238" t="s">
        <v>357</v>
      </c>
      <c r="B31" s="239">
        <v>4</v>
      </c>
      <c r="C31" s="239">
        <v>6</v>
      </c>
      <c r="D31" s="239">
        <v>83195</v>
      </c>
      <c r="E31" s="239">
        <v>39946</v>
      </c>
      <c r="F31" s="239">
        <v>46216</v>
      </c>
      <c r="G31" s="239">
        <v>21657</v>
      </c>
      <c r="H31" s="240">
        <v>55.6</v>
      </c>
      <c r="I31" s="240">
        <v>54.2</v>
      </c>
      <c r="J31" s="240">
        <v>56.8</v>
      </c>
      <c r="K31" s="239">
        <v>45623</v>
      </c>
      <c r="L31" s="241">
        <v>5683</v>
      </c>
      <c r="M31" s="241">
        <v>3704</v>
      </c>
      <c r="N31" s="241" t="s">
        <v>108</v>
      </c>
      <c r="O31" s="241" t="s">
        <v>108</v>
      </c>
      <c r="P31" s="241">
        <v>7770</v>
      </c>
      <c r="Q31" s="241" t="s">
        <v>108</v>
      </c>
      <c r="R31" s="241" t="s">
        <v>108</v>
      </c>
      <c r="S31" s="241" t="s">
        <v>108</v>
      </c>
      <c r="T31" s="241" t="s">
        <v>108</v>
      </c>
      <c r="U31" s="242">
        <v>28466</v>
      </c>
      <c r="V31" s="200"/>
    </row>
    <row r="32" spans="1:22" ht="15.95" customHeight="1">
      <c r="A32" s="237" t="s">
        <v>112</v>
      </c>
      <c r="B32" s="96"/>
      <c r="C32" s="96"/>
      <c r="D32" s="96"/>
      <c r="E32" s="96"/>
      <c r="F32" s="96"/>
      <c r="G32" s="96"/>
      <c r="H32" s="224"/>
      <c r="I32" s="224"/>
      <c r="J32" s="224"/>
      <c r="K32" s="96"/>
      <c r="L32" s="122"/>
      <c r="M32" s="122"/>
      <c r="N32" s="122"/>
      <c r="O32" s="122"/>
      <c r="P32" s="122"/>
      <c r="Q32" s="122"/>
      <c r="R32" s="122"/>
      <c r="S32" s="122"/>
      <c r="T32" s="122"/>
      <c r="U32" s="123"/>
      <c r="V32" s="200"/>
    </row>
    <row r="33" spans="1:22" ht="15" customHeight="1">
      <c r="A33" s="142" t="s">
        <v>360</v>
      </c>
      <c r="B33" s="143">
        <v>1</v>
      </c>
      <c r="C33" s="144">
        <v>4</v>
      </c>
      <c r="D33" s="144">
        <v>73628</v>
      </c>
      <c r="E33" s="144">
        <v>35723</v>
      </c>
      <c r="F33" s="144">
        <v>40183</v>
      </c>
      <c r="G33" s="144">
        <v>19410</v>
      </c>
      <c r="H33" s="145">
        <v>54.6</v>
      </c>
      <c r="I33" s="145">
        <v>54.3</v>
      </c>
      <c r="J33" s="145">
        <v>54.8</v>
      </c>
      <c r="K33" s="144">
        <v>39412</v>
      </c>
      <c r="L33" s="146">
        <v>18074</v>
      </c>
      <c r="M33" s="146" t="s">
        <v>108</v>
      </c>
      <c r="N33" s="146" t="s">
        <v>108</v>
      </c>
      <c r="O33" s="146" t="s">
        <v>108</v>
      </c>
      <c r="P33" s="146">
        <v>7474</v>
      </c>
      <c r="Q33" s="146" t="s">
        <v>108</v>
      </c>
      <c r="R33" s="146">
        <v>8891</v>
      </c>
      <c r="S33" s="146" t="s">
        <v>108</v>
      </c>
      <c r="T33" s="146">
        <v>4973</v>
      </c>
      <c r="U33" s="153" t="s">
        <v>108</v>
      </c>
      <c r="V33" s="200"/>
    </row>
    <row r="34" spans="1:22" ht="15" customHeight="1">
      <c r="A34" s="142" t="s">
        <v>361</v>
      </c>
      <c r="B34" s="149">
        <v>1</v>
      </c>
      <c r="C34" s="150">
        <v>4</v>
      </c>
      <c r="D34" s="150">
        <v>76606</v>
      </c>
      <c r="E34" s="150">
        <v>37087</v>
      </c>
      <c r="F34" s="150">
        <v>42185</v>
      </c>
      <c r="G34" s="150">
        <v>20261</v>
      </c>
      <c r="H34" s="151">
        <v>55.067488186303947</v>
      </c>
      <c r="I34" s="151">
        <v>54.631002777253485</v>
      </c>
      <c r="J34" s="151">
        <v>55.477112275108176</v>
      </c>
      <c r="K34" s="150">
        <v>41051</v>
      </c>
      <c r="L34" s="147">
        <v>16012</v>
      </c>
      <c r="M34" s="147" t="s">
        <v>108</v>
      </c>
      <c r="N34" s="147" t="s">
        <v>108</v>
      </c>
      <c r="O34" s="147">
        <v>20495</v>
      </c>
      <c r="P34" s="147">
        <v>2360</v>
      </c>
      <c r="Q34" s="147" t="s">
        <v>108</v>
      </c>
      <c r="R34" s="147" t="s">
        <v>108</v>
      </c>
      <c r="S34" s="147" t="s">
        <v>108</v>
      </c>
      <c r="T34" s="147" t="s">
        <v>108</v>
      </c>
      <c r="U34" s="148">
        <v>2184</v>
      </c>
      <c r="V34" s="200"/>
    </row>
    <row r="35" spans="1:22" ht="15" customHeight="1">
      <c r="A35" s="142" t="s">
        <v>362</v>
      </c>
      <c r="B35" s="149">
        <v>1</v>
      </c>
      <c r="C35" s="150">
        <v>4</v>
      </c>
      <c r="D35" s="150">
        <v>78729</v>
      </c>
      <c r="E35" s="150">
        <v>35876</v>
      </c>
      <c r="F35" s="150">
        <v>48088</v>
      </c>
      <c r="G35" s="150">
        <v>22911</v>
      </c>
      <c r="H35" s="151">
        <v>61.4</v>
      </c>
      <c r="I35" s="151">
        <v>60.4</v>
      </c>
      <c r="J35" s="151">
        <v>62.2</v>
      </c>
      <c r="K35" s="150">
        <v>47230</v>
      </c>
      <c r="L35" s="147">
        <v>18175</v>
      </c>
      <c r="M35" s="147" t="s">
        <v>108</v>
      </c>
      <c r="N35" s="147" t="s">
        <v>108</v>
      </c>
      <c r="O35" s="147">
        <v>19093</v>
      </c>
      <c r="P35" s="147">
        <v>2663</v>
      </c>
      <c r="Q35" s="147" t="s">
        <v>108</v>
      </c>
      <c r="R35" s="147" t="s">
        <v>108</v>
      </c>
      <c r="S35" s="147" t="s">
        <v>108</v>
      </c>
      <c r="T35" s="147" t="s">
        <v>108</v>
      </c>
      <c r="U35" s="148" t="s">
        <v>108</v>
      </c>
      <c r="V35" s="200"/>
    </row>
    <row r="36" spans="1:22" ht="15" customHeight="1">
      <c r="A36" s="142" t="s">
        <v>363</v>
      </c>
      <c r="B36" s="149">
        <v>1</v>
      </c>
      <c r="C36" s="150">
        <v>3</v>
      </c>
      <c r="D36" s="150">
        <v>81989</v>
      </c>
      <c r="E36" s="150">
        <v>39432</v>
      </c>
      <c r="F36" s="150">
        <v>52567</v>
      </c>
      <c r="G36" s="150">
        <v>25343</v>
      </c>
      <c r="H36" s="151">
        <v>64.099999999999994</v>
      </c>
      <c r="I36" s="151">
        <v>64.3</v>
      </c>
      <c r="J36" s="151">
        <v>64</v>
      </c>
      <c r="K36" s="150">
        <v>51153</v>
      </c>
      <c r="L36" s="147">
        <v>19276</v>
      </c>
      <c r="M36" s="147" t="s">
        <v>108</v>
      </c>
      <c r="N36" s="147" t="s">
        <v>108</v>
      </c>
      <c r="O36" s="147">
        <v>30197</v>
      </c>
      <c r="P36" s="147" t="s">
        <v>108</v>
      </c>
      <c r="Q36" s="147" t="s">
        <v>108</v>
      </c>
      <c r="R36" s="147" t="s">
        <v>108</v>
      </c>
      <c r="S36" s="147" t="s">
        <v>108</v>
      </c>
      <c r="T36" s="147" t="s">
        <v>108</v>
      </c>
      <c r="U36" s="148">
        <v>1680</v>
      </c>
      <c r="V36" s="200"/>
    </row>
    <row r="37" spans="1:22" s="205" customFormat="1" ht="15" customHeight="1">
      <c r="A37" s="142" t="s">
        <v>364</v>
      </c>
      <c r="B37" s="243">
        <v>1</v>
      </c>
      <c r="C37" s="239">
        <v>4</v>
      </c>
      <c r="D37" s="239">
        <v>84277</v>
      </c>
      <c r="E37" s="239">
        <v>40512</v>
      </c>
      <c r="F37" s="239">
        <v>47848</v>
      </c>
      <c r="G37" s="239">
        <v>23122</v>
      </c>
      <c r="H37" s="240">
        <v>56.8</v>
      </c>
      <c r="I37" s="240">
        <v>57.1</v>
      </c>
      <c r="J37" s="240">
        <v>56.5</v>
      </c>
      <c r="K37" s="239">
        <v>46248</v>
      </c>
      <c r="L37" s="241">
        <v>18015</v>
      </c>
      <c r="M37" s="241" t="s">
        <v>108</v>
      </c>
      <c r="N37" s="241" t="s">
        <v>108</v>
      </c>
      <c r="O37" s="241">
        <v>20628</v>
      </c>
      <c r="P37" s="241" t="s">
        <v>108</v>
      </c>
      <c r="Q37" s="241" t="s">
        <v>108</v>
      </c>
      <c r="R37" s="241" t="s">
        <v>108</v>
      </c>
      <c r="S37" s="241">
        <v>7080</v>
      </c>
      <c r="T37" s="241" t="s">
        <v>108</v>
      </c>
      <c r="U37" s="242">
        <v>525</v>
      </c>
      <c r="V37" s="200"/>
    </row>
    <row r="38" spans="1:22" ht="15.95" customHeight="1">
      <c r="A38" s="228" t="s">
        <v>113</v>
      </c>
      <c r="B38" s="96"/>
      <c r="C38" s="96"/>
      <c r="D38" s="96"/>
      <c r="E38" s="96"/>
      <c r="F38" s="96"/>
      <c r="G38" s="96"/>
      <c r="H38" s="224"/>
      <c r="I38" s="224"/>
      <c r="J38" s="224"/>
      <c r="K38" s="96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200"/>
    </row>
    <row r="39" spans="1:22" ht="15" customHeight="1">
      <c r="A39" s="142" t="s">
        <v>321</v>
      </c>
      <c r="B39" s="154">
        <v>0</v>
      </c>
      <c r="C39" s="155">
        <v>0</v>
      </c>
      <c r="D39" s="144">
        <v>73698</v>
      </c>
      <c r="E39" s="144">
        <v>35759</v>
      </c>
      <c r="F39" s="144">
        <v>39910</v>
      </c>
      <c r="G39" s="144">
        <v>19274</v>
      </c>
      <c r="H39" s="145">
        <v>54.1</v>
      </c>
      <c r="I39" s="145">
        <v>53.9</v>
      </c>
      <c r="J39" s="145">
        <v>54.3</v>
      </c>
      <c r="K39" s="144">
        <v>37636</v>
      </c>
      <c r="L39" s="146">
        <v>11375</v>
      </c>
      <c r="M39" s="146">
        <v>7291</v>
      </c>
      <c r="N39" s="146" t="s">
        <v>108</v>
      </c>
      <c r="O39" s="146">
        <v>6235</v>
      </c>
      <c r="P39" s="146">
        <v>5082</v>
      </c>
      <c r="Q39" s="146">
        <v>3481</v>
      </c>
      <c r="R39" s="146" t="s">
        <v>108</v>
      </c>
      <c r="S39" s="146" t="s">
        <v>108</v>
      </c>
      <c r="T39" s="146">
        <v>4172</v>
      </c>
      <c r="U39" s="153" t="s">
        <v>108</v>
      </c>
      <c r="V39" s="200"/>
    </row>
    <row r="40" spans="1:22" ht="15" customHeight="1">
      <c r="A40" s="142" t="s">
        <v>365</v>
      </c>
      <c r="B40" s="156">
        <v>0</v>
      </c>
      <c r="C40" s="157">
        <v>0</v>
      </c>
      <c r="D40" s="150">
        <v>76696</v>
      </c>
      <c r="E40" s="150">
        <v>37130</v>
      </c>
      <c r="F40" s="150">
        <v>42119</v>
      </c>
      <c r="G40" s="150">
        <v>20521</v>
      </c>
      <c r="H40" s="151">
        <v>54.9</v>
      </c>
      <c r="I40" s="151">
        <v>54.5</v>
      </c>
      <c r="J40" s="151">
        <v>55.2</v>
      </c>
      <c r="K40" s="150">
        <v>39733</v>
      </c>
      <c r="L40" s="147">
        <v>12951</v>
      </c>
      <c r="M40" s="147">
        <v>13279</v>
      </c>
      <c r="N40" s="147" t="s">
        <v>108</v>
      </c>
      <c r="O40" s="147">
        <v>6073</v>
      </c>
      <c r="P40" s="147">
        <v>3188</v>
      </c>
      <c r="Q40" s="147">
        <v>4242</v>
      </c>
      <c r="R40" s="147" t="s">
        <v>108</v>
      </c>
      <c r="S40" s="147" t="s">
        <v>108</v>
      </c>
      <c r="T40" s="147" t="s">
        <v>108</v>
      </c>
      <c r="U40" s="148" t="s">
        <v>108</v>
      </c>
      <c r="V40" s="200"/>
    </row>
    <row r="41" spans="1:22" ht="15" customHeight="1">
      <c r="A41" s="142" t="s">
        <v>320</v>
      </c>
      <c r="B41" s="156">
        <v>0</v>
      </c>
      <c r="C41" s="157">
        <v>0</v>
      </c>
      <c r="D41" s="150">
        <v>78380</v>
      </c>
      <c r="E41" s="150">
        <v>37913</v>
      </c>
      <c r="F41" s="150">
        <v>48046</v>
      </c>
      <c r="G41" s="150">
        <v>22901</v>
      </c>
      <c r="H41" s="151">
        <v>61.3</v>
      </c>
      <c r="I41" s="151">
        <v>60.4</v>
      </c>
      <c r="J41" s="151">
        <v>62.1</v>
      </c>
      <c r="K41" s="150">
        <v>46343</v>
      </c>
      <c r="L41" s="147">
        <v>15808</v>
      </c>
      <c r="M41" s="147">
        <v>12954</v>
      </c>
      <c r="N41" s="147" t="s">
        <v>108</v>
      </c>
      <c r="O41" s="147">
        <v>7654</v>
      </c>
      <c r="P41" s="147">
        <v>3473</v>
      </c>
      <c r="Q41" s="147">
        <v>4052</v>
      </c>
      <c r="R41" s="147" t="s">
        <v>108</v>
      </c>
      <c r="S41" s="147" t="s">
        <v>108</v>
      </c>
      <c r="T41" s="147">
        <v>2402</v>
      </c>
      <c r="U41" s="148" t="s">
        <v>108</v>
      </c>
      <c r="V41" s="200"/>
    </row>
    <row r="42" spans="1:22" ht="15" customHeight="1">
      <c r="A42" s="142" t="s">
        <v>363</v>
      </c>
      <c r="B42" s="156">
        <v>0</v>
      </c>
      <c r="C42" s="157">
        <v>0</v>
      </c>
      <c r="D42" s="150">
        <v>81989</v>
      </c>
      <c r="E42" s="150">
        <v>39432</v>
      </c>
      <c r="F42" s="150">
        <v>52530</v>
      </c>
      <c r="G42" s="150">
        <v>25322</v>
      </c>
      <c r="H42" s="151">
        <v>64.099999999999994</v>
      </c>
      <c r="I42" s="151">
        <v>64.2</v>
      </c>
      <c r="J42" s="151">
        <v>64</v>
      </c>
      <c r="K42" s="150">
        <v>50972</v>
      </c>
      <c r="L42" s="147">
        <v>8491</v>
      </c>
      <c r="M42" s="147">
        <v>20731</v>
      </c>
      <c r="N42" s="147" t="s">
        <v>108</v>
      </c>
      <c r="O42" s="147">
        <v>6000</v>
      </c>
      <c r="P42" s="147">
        <v>3939</v>
      </c>
      <c r="Q42" s="147">
        <v>7936</v>
      </c>
      <c r="R42" s="147" t="s">
        <v>108</v>
      </c>
      <c r="S42" s="147" t="s">
        <v>108</v>
      </c>
      <c r="T42" s="147">
        <v>3875</v>
      </c>
      <c r="U42" s="148" t="s">
        <v>108</v>
      </c>
      <c r="V42" s="200"/>
    </row>
    <row r="43" spans="1:22" s="205" customFormat="1" ht="15" customHeight="1">
      <c r="A43" s="142" t="s">
        <v>364</v>
      </c>
      <c r="B43" s="156">
        <v>0</v>
      </c>
      <c r="C43" s="157">
        <v>0</v>
      </c>
      <c r="D43" s="239">
        <v>84277</v>
      </c>
      <c r="E43" s="239">
        <v>40512</v>
      </c>
      <c r="F43" s="239">
        <v>47813</v>
      </c>
      <c r="G43" s="239">
        <v>23106</v>
      </c>
      <c r="H43" s="240">
        <v>56.7</v>
      </c>
      <c r="I43" s="240">
        <v>57</v>
      </c>
      <c r="J43" s="240">
        <v>56.5</v>
      </c>
      <c r="K43" s="239">
        <v>45707</v>
      </c>
      <c r="L43" s="241">
        <v>9008</v>
      </c>
      <c r="M43" s="241">
        <v>3574</v>
      </c>
      <c r="N43" s="147"/>
      <c r="O43" s="241">
        <v>7374</v>
      </c>
      <c r="P43" s="241">
        <v>3403</v>
      </c>
      <c r="Q43" s="241">
        <v>7195</v>
      </c>
      <c r="R43" s="241" t="s">
        <v>108</v>
      </c>
      <c r="S43" s="241">
        <v>8879</v>
      </c>
      <c r="T43" s="241">
        <v>6274</v>
      </c>
      <c r="U43" s="148" t="s">
        <v>108</v>
      </c>
      <c r="V43" s="200"/>
    </row>
    <row r="44" spans="1:22" ht="15.95" customHeight="1">
      <c r="A44" s="244" t="s">
        <v>114</v>
      </c>
      <c r="B44" s="245"/>
      <c r="C44" s="245"/>
      <c r="D44" s="245"/>
      <c r="E44" s="229"/>
      <c r="F44" s="229"/>
      <c r="G44" s="229"/>
      <c r="H44" s="230"/>
      <c r="I44" s="230"/>
      <c r="J44" s="230"/>
      <c r="K44" s="229"/>
      <c r="L44" s="124"/>
      <c r="M44" s="124"/>
      <c r="N44" s="126"/>
      <c r="O44" s="124"/>
      <c r="P44" s="124"/>
      <c r="Q44" s="124"/>
      <c r="R44" s="124"/>
      <c r="S44" s="124"/>
      <c r="T44" s="124"/>
      <c r="U44" s="127"/>
      <c r="V44" s="200"/>
    </row>
    <row r="45" spans="1:22" ht="15" customHeight="1">
      <c r="A45" s="6" t="s">
        <v>322</v>
      </c>
      <c r="B45" s="99">
        <v>1</v>
      </c>
      <c r="C45" s="96">
        <v>3</v>
      </c>
      <c r="D45" s="96">
        <v>74749</v>
      </c>
      <c r="E45" s="96">
        <v>36232</v>
      </c>
      <c r="F45" s="96">
        <v>41316</v>
      </c>
      <c r="G45" s="96">
        <v>19672</v>
      </c>
      <c r="H45" s="224">
        <v>55.3</v>
      </c>
      <c r="I45" s="224">
        <v>54.3</v>
      </c>
      <c r="J45" s="224">
        <v>56.2</v>
      </c>
      <c r="K45" s="96">
        <f>SUM(L45:U45)</f>
        <v>40458</v>
      </c>
      <c r="L45" s="122">
        <v>18961</v>
      </c>
      <c r="M45" s="122" t="s">
        <v>108</v>
      </c>
      <c r="N45" s="122" t="s">
        <v>108</v>
      </c>
      <c r="O45" s="122" t="s">
        <v>108</v>
      </c>
      <c r="P45" s="122">
        <v>3008</v>
      </c>
      <c r="Q45" s="122" t="s">
        <v>108</v>
      </c>
      <c r="R45" s="122" t="s">
        <v>108</v>
      </c>
      <c r="S45" s="122"/>
      <c r="T45" s="122" t="s">
        <v>108</v>
      </c>
      <c r="U45" s="123">
        <v>18489</v>
      </c>
      <c r="V45" s="200"/>
    </row>
    <row r="46" spans="1:22" ht="15" customHeight="1">
      <c r="A46" s="6" t="s">
        <v>323</v>
      </c>
      <c r="B46" s="99">
        <v>1</v>
      </c>
      <c r="C46" s="96">
        <v>2</v>
      </c>
      <c r="D46" s="96">
        <v>77174</v>
      </c>
      <c r="E46" s="96">
        <v>37368</v>
      </c>
      <c r="F46" s="96">
        <v>41571</v>
      </c>
      <c r="G46" s="96">
        <v>19891</v>
      </c>
      <c r="H46" s="224">
        <v>53.9</v>
      </c>
      <c r="I46" s="224">
        <v>53.2</v>
      </c>
      <c r="J46" s="224">
        <v>54.5</v>
      </c>
      <c r="K46" s="96">
        <v>40836</v>
      </c>
      <c r="L46" s="122">
        <v>15740</v>
      </c>
      <c r="M46" s="122" t="s">
        <v>108</v>
      </c>
      <c r="N46" s="122" t="s">
        <v>108</v>
      </c>
      <c r="O46" s="122" t="s">
        <v>108</v>
      </c>
      <c r="P46" s="122" t="s">
        <v>108</v>
      </c>
      <c r="Q46" s="122" t="s">
        <v>108</v>
      </c>
      <c r="R46" s="122" t="s">
        <v>108</v>
      </c>
      <c r="S46" s="122"/>
      <c r="T46" s="122" t="s">
        <v>108</v>
      </c>
      <c r="U46" s="123">
        <v>25096</v>
      </c>
      <c r="V46" s="200"/>
    </row>
    <row r="47" spans="1:22" ht="15" customHeight="1">
      <c r="A47" s="6" t="s">
        <v>324</v>
      </c>
      <c r="B47" s="96">
        <v>1</v>
      </c>
      <c r="C47" s="96">
        <v>3</v>
      </c>
      <c r="D47" s="96">
        <v>79930</v>
      </c>
      <c r="E47" s="96">
        <v>38604</v>
      </c>
      <c r="F47" s="96">
        <v>37725</v>
      </c>
      <c r="G47" s="96">
        <v>18071</v>
      </c>
      <c r="H47" s="224">
        <v>47.2</v>
      </c>
      <c r="I47" s="224">
        <v>46.8</v>
      </c>
      <c r="J47" s="224">
        <v>47.6</v>
      </c>
      <c r="K47" s="96">
        <v>37260</v>
      </c>
      <c r="L47" s="122" t="s">
        <v>108</v>
      </c>
      <c r="M47" s="122" t="s">
        <v>108</v>
      </c>
      <c r="N47" s="122" t="s">
        <v>108</v>
      </c>
      <c r="O47" s="122" t="s">
        <v>108</v>
      </c>
      <c r="P47" s="122" t="s">
        <v>108</v>
      </c>
      <c r="Q47" s="122" t="s">
        <v>108</v>
      </c>
      <c r="R47" s="122" t="s">
        <v>108</v>
      </c>
      <c r="S47" s="122"/>
      <c r="T47" s="122">
        <v>36577</v>
      </c>
      <c r="U47" s="123">
        <v>683</v>
      </c>
      <c r="V47" s="200"/>
    </row>
    <row r="48" spans="1:22" ht="15" customHeight="1">
      <c r="A48" s="6" t="s">
        <v>325</v>
      </c>
      <c r="B48" s="99">
        <v>1</v>
      </c>
      <c r="C48" s="96">
        <v>2</v>
      </c>
      <c r="D48" s="96">
        <v>80394</v>
      </c>
      <c r="E48" s="96">
        <v>38800</v>
      </c>
      <c r="F48" s="96">
        <v>48927</v>
      </c>
      <c r="G48" s="96">
        <v>23243</v>
      </c>
      <c r="H48" s="224">
        <v>60.7</v>
      </c>
      <c r="I48" s="224">
        <v>59.9</v>
      </c>
      <c r="J48" s="224">
        <v>61.8</v>
      </c>
      <c r="K48" s="96">
        <v>48288</v>
      </c>
      <c r="L48" s="122">
        <v>17496</v>
      </c>
      <c r="M48" s="122" t="s">
        <v>108</v>
      </c>
      <c r="N48" s="122" t="s">
        <v>108</v>
      </c>
      <c r="O48" s="122" t="s">
        <v>108</v>
      </c>
      <c r="P48" s="122" t="s">
        <v>108</v>
      </c>
      <c r="Q48" s="122" t="s">
        <v>108</v>
      </c>
      <c r="R48" s="122" t="s">
        <v>108</v>
      </c>
      <c r="S48" s="122"/>
      <c r="T48" s="122" t="s">
        <v>108</v>
      </c>
      <c r="U48" s="123">
        <v>30792</v>
      </c>
      <c r="V48" s="200"/>
    </row>
    <row r="49" spans="1:23" ht="15" customHeight="1">
      <c r="A49" s="236" t="s">
        <v>326</v>
      </c>
      <c r="B49" s="226">
        <v>1</v>
      </c>
      <c r="C49" s="226">
        <v>4</v>
      </c>
      <c r="D49" s="226">
        <v>82291</v>
      </c>
      <c r="E49" s="226">
        <v>39591</v>
      </c>
      <c r="F49" s="226">
        <v>43933</v>
      </c>
      <c r="G49" s="226">
        <v>21027</v>
      </c>
      <c r="H49" s="227">
        <v>53.4</v>
      </c>
      <c r="I49" s="227">
        <v>53.1</v>
      </c>
      <c r="J49" s="227">
        <v>53.6</v>
      </c>
      <c r="K49" s="226">
        <v>42350</v>
      </c>
      <c r="L49" s="124">
        <v>19838</v>
      </c>
      <c r="M49" s="124" t="s">
        <v>108</v>
      </c>
      <c r="N49" s="124" t="s">
        <v>108</v>
      </c>
      <c r="O49" s="124" t="s">
        <v>108</v>
      </c>
      <c r="P49" s="124" t="s">
        <v>108</v>
      </c>
      <c r="Q49" s="124" t="s">
        <v>108</v>
      </c>
      <c r="R49" s="124" t="s">
        <v>108</v>
      </c>
      <c r="S49" s="124"/>
      <c r="T49" s="124">
        <v>821</v>
      </c>
      <c r="U49" s="125">
        <v>21691</v>
      </c>
      <c r="V49" s="200"/>
    </row>
    <row r="50" spans="1:23" ht="15.95" customHeight="1">
      <c r="A50" s="246" t="s">
        <v>115</v>
      </c>
      <c r="B50" s="247"/>
      <c r="C50" s="247"/>
      <c r="D50" s="247"/>
      <c r="E50" s="226"/>
      <c r="F50" s="226"/>
      <c r="G50" s="226"/>
      <c r="H50" s="227"/>
      <c r="I50" s="227"/>
      <c r="J50" s="227"/>
      <c r="K50" s="226"/>
      <c r="L50" s="124"/>
      <c r="M50" s="124"/>
      <c r="N50" s="124"/>
      <c r="O50" s="124"/>
      <c r="P50" s="124"/>
      <c r="Q50" s="124"/>
      <c r="R50" s="124"/>
      <c r="S50" s="124"/>
      <c r="T50" s="124"/>
      <c r="U50" s="125"/>
      <c r="V50" s="200"/>
    </row>
    <row r="51" spans="1:23" ht="15" customHeight="1">
      <c r="A51" s="6" t="s">
        <v>327</v>
      </c>
      <c r="B51" s="248" t="s">
        <v>116</v>
      </c>
      <c r="C51" s="24" t="s">
        <v>116</v>
      </c>
      <c r="D51" s="96">
        <v>70743</v>
      </c>
      <c r="E51" s="96">
        <v>34438</v>
      </c>
      <c r="F51" s="96">
        <v>40188</v>
      </c>
      <c r="G51" s="96">
        <v>19188</v>
      </c>
      <c r="H51" s="224">
        <v>56.8</v>
      </c>
      <c r="I51" s="224">
        <v>55.7</v>
      </c>
      <c r="J51" s="224">
        <v>57.8</v>
      </c>
      <c r="K51" s="96">
        <f>SUM(L51:U51)</f>
        <v>38474</v>
      </c>
      <c r="L51" s="122">
        <v>10252</v>
      </c>
      <c r="M51" s="122" t="s">
        <v>108</v>
      </c>
      <c r="N51" s="122" t="s">
        <v>108</v>
      </c>
      <c r="O51" s="122">
        <v>6157</v>
      </c>
      <c r="P51" s="122">
        <v>4865</v>
      </c>
      <c r="Q51" s="122">
        <v>6453</v>
      </c>
      <c r="R51" s="122" t="s">
        <v>108</v>
      </c>
      <c r="S51" s="122"/>
      <c r="T51" s="122">
        <v>10747</v>
      </c>
      <c r="U51" s="123" t="s">
        <v>108</v>
      </c>
      <c r="V51" s="200"/>
    </row>
    <row r="52" spans="1:23" ht="15" customHeight="1">
      <c r="A52" s="6" t="s">
        <v>328</v>
      </c>
      <c r="B52" s="248" t="s">
        <v>116</v>
      </c>
      <c r="C52" s="24" t="s">
        <v>116</v>
      </c>
      <c r="D52" s="96">
        <v>74832</v>
      </c>
      <c r="E52" s="96">
        <v>36232</v>
      </c>
      <c r="F52" s="96">
        <v>41289</v>
      </c>
      <c r="G52" s="96">
        <v>19660</v>
      </c>
      <c r="H52" s="224">
        <v>55.2</v>
      </c>
      <c r="I52" s="224">
        <v>54.2</v>
      </c>
      <c r="J52" s="224">
        <v>56.1</v>
      </c>
      <c r="K52" s="96">
        <f>SUM(L52:U52)</f>
        <v>39180</v>
      </c>
      <c r="L52" s="122">
        <v>9287</v>
      </c>
      <c r="M52" s="122" t="s">
        <v>108</v>
      </c>
      <c r="N52" s="122" t="s">
        <v>108</v>
      </c>
      <c r="O52" s="122">
        <v>13339</v>
      </c>
      <c r="P52" s="122">
        <v>1812</v>
      </c>
      <c r="Q52" s="122">
        <v>7170</v>
      </c>
      <c r="R52" s="122" t="s">
        <v>108</v>
      </c>
      <c r="S52" s="122"/>
      <c r="T52" s="122">
        <v>7572</v>
      </c>
      <c r="U52" s="123" t="s">
        <v>108</v>
      </c>
      <c r="V52" s="200"/>
    </row>
    <row r="53" spans="1:23" ht="18" customHeight="1">
      <c r="A53" s="6" t="s">
        <v>323</v>
      </c>
      <c r="B53" s="248" t="s">
        <v>116</v>
      </c>
      <c r="C53" s="24" t="s">
        <v>116</v>
      </c>
      <c r="D53" s="96">
        <v>77266</v>
      </c>
      <c r="E53" s="96">
        <v>36411</v>
      </c>
      <c r="F53" s="96">
        <v>41542</v>
      </c>
      <c r="G53" s="96">
        <v>19873</v>
      </c>
      <c r="H53" s="224">
        <v>53.8</v>
      </c>
      <c r="I53" s="224">
        <v>53.1</v>
      </c>
      <c r="J53" s="224">
        <v>54.3</v>
      </c>
      <c r="K53" s="96">
        <v>41542</v>
      </c>
      <c r="L53" s="122">
        <v>10106</v>
      </c>
      <c r="M53" s="122">
        <v>15032</v>
      </c>
      <c r="N53" s="122" t="s">
        <v>108</v>
      </c>
      <c r="O53" s="122">
        <v>4141</v>
      </c>
      <c r="P53" s="122">
        <v>2687</v>
      </c>
      <c r="Q53" s="122">
        <v>5956</v>
      </c>
      <c r="R53" s="122" t="s">
        <v>108</v>
      </c>
      <c r="S53" s="122"/>
      <c r="T53" s="122">
        <v>1418</v>
      </c>
      <c r="U53" s="123" t="s">
        <v>108</v>
      </c>
      <c r="V53" s="200"/>
    </row>
    <row r="54" spans="1:23" ht="15" customHeight="1">
      <c r="A54" s="6" t="s">
        <v>325</v>
      </c>
      <c r="B54" s="248" t="s">
        <v>108</v>
      </c>
      <c r="C54" s="24" t="s">
        <v>108</v>
      </c>
      <c r="D54" s="96">
        <v>80394</v>
      </c>
      <c r="E54" s="96">
        <v>38800</v>
      </c>
      <c r="F54" s="96">
        <v>48884</v>
      </c>
      <c r="G54" s="96">
        <v>23217</v>
      </c>
      <c r="H54" s="224">
        <v>60.8</v>
      </c>
      <c r="I54" s="224">
        <v>59.8</v>
      </c>
      <c r="J54" s="224">
        <v>61.7</v>
      </c>
      <c r="K54" s="96">
        <v>46169</v>
      </c>
      <c r="L54" s="122">
        <v>9404</v>
      </c>
      <c r="M54" s="122">
        <v>12341</v>
      </c>
      <c r="N54" s="122" t="s">
        <v>108</v>
      </c>
      <c r="O54" s="122">
        <v>8283</v>
      </c>
      <c r="P54" s="122">
        <v>2889</v>
      </c>
      <c r="Q54" s="122">
        <v>7007</v>
      </c>
      <c r="R54" s="122" t="s">
        <v>108</v>
      </c>
      <c r="S54" s="122"/>
      <c r="T54" s="122">
        <v>6241</v>
      </c>
      <c r="U54" s="123" t="s">
        <v>108</v>
      </c>
      <c r="V54" s="200"/>
    </row>
    <row r="55" spans="1:23" ht="15" customHeight="1" thickBot="1">
      <c r="A55" s="249" t="s">
        <v>329</v>
      </c>
      <c r="B55" s="250" t="s">
        <v>116</v>
      </c>
      <c r="C55" s="251" t="s">
        <v>116</v>
      </c>
      <c r="D55" s="252">
        <v>82291</v>
      </c>
      <c r="E55" s="252">
        <v>39591</v>
      </c>
      <c r="F55" s="252">
        <v>43916</v>
      </c>
      <c r="G55" s="252">
        <v>21022</v>
      </c>
      <c r="H55" s="253">
        <v>53.4</v>
      </c>
      <c r="I55" s="253">
        <v>53.1</v>
      </c>
      <c r="J55" s="253">
        <v>53.6</v>
      </c>
      <c r="K55" s="252">
        <v>41700</v>
      </c>
      <c r="L55" s="128">
        <v>7052</v>
      </c>
      <c r="M55" s="128">
        <v>9554</v>
      </c>
      <c r="N55" s="128" t="s">
        <v>108</v>
      </c>
      <c r="O55" s="128">
        <v>9857</v>
      </c>
      <c r="P55" s="128">
        <v>2722</v>
      </c>
      <c r="Q55" s="128">
        <v>6965</v>
      </c>
      <c r="R55" s="128" t="s">
        <v>108</v>
      </c>
      <c r="S55" s="128"/>
      <c r="T55" s="128">
        <v>5545</v>
      </c>
      <c r="U55" s="129" t="s">
        <v>108</v>
      </c>
      <c r="V55" s="200"/>
    </row>
    <row r="56" spans="1:23" ht="15" customHeight="1">
      <c r="A56" s="309" t="s">
        <v>391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254" t="s">
        <v>118</v>
      </c>
      <c r="M56" s="175"/>
      <c r="N56" s="175"/>
      <c r="O56" s="175"/>
      <c r="P56" s="175"/>
      <c r="Q56" s="175"/>
      <c r="R56" s="175"/>
      <c r="S56" s="175"/>
      <c r="U56" s="131" t="s">
        <v>8</v>
      </c>
      <c r="V56" s="175"/>
    </row>
    <row r="57" spans="1:23" ht="15" customHeight="1">
      <c r="A57" s="8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8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</row>
    <row r="58" spans="1:23" ht="15.95" customHeight="1">
      <c r="L58" s="175"/>
      <c r="M58" s="175"/>
      <c r="N58" s="175"/>
    </row>
    <row r="59" spans="1:23" ht="15.95" customHeight="1">
      <c r="L59" s="175"/>
      <c r="M59" s="175"/>
      <c r="N59" s="175"/>
    </row>
  </sheetData>
  <sheetProtection selectLockedCells="1" selectUnlockedCells="1"/>
  <mergeCells count="24">
    <mergeCell ref="C3:C7"/>
    <mergeCell ref="B3:B7"/>
    <mergeCell ref="L4:U4"/>
    <mergeCell ref="D6:D7"/>
    <mergeCell ref="E6:E7"/>
    <mergeCell ref="H6:H7"/>
    <mergeCell ref="F6:F7"/>
    <mergeCell ref="G6:G7"/>
    <mergeCell ref="D4:E5"/>
    <mergeCell ref="F4:G5"/>
    <mergeCell ref="N6:N7"/>
    <mergeCell ref="U6:U7"/>
    <mergeCell ref="O6:O7"/>
    <mergeCell ref="P6:P7"/>
    <mergeCell ref="Q6:Q7"/>
    <mergeCell ref="R6:R7"/>
    <mergeCell ref="T6:T7"/>
    <mergeCell ref="S6:S7"/>
    <mergeCell ref="L6:L7"/>
    <mergeCell ref="M6:M7"/>
    <mergeCell ref="H4:J5"/>
    <mergeCell ref="K4:K6"/>
    <mergeCell ref="I6:I7"/>
    <mergeCell ref="J6:J7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89" orientation="portrait" useFirstPageNumber="1" horizontalDpi="300" verticalDpi="300" r:id="rId1"/>
  <headerFooter alignWithMargins="0">
    <oddHeader>&amp;R&amp;"ＭＳ 明朝,標準"&amp;10選挙及び市職員</oddHeader>
    <oddFooter>&amp;C&amp;"ＭＳ 明朝,標準"－&amp;P－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59"/>
  <sheetViews>
    <sheetView view="pageBreakPreview" topLeftCell="K43" zoomScaleNormal="100" zoomScaleSheetLayoutView="100" workbookViewId="0">
      <selection activeCell="N22" sqref="N22"/>
    </sheetView>
  </sheetViews>
  <sheetFormatPr defaultRowHeight="15.95" customHeight="1"/>
  <cols>
    <col min="1" max="1" width="15.625" style="42" customWidth="1"/>
    <col min="2" max="3" width="4.75" style="42" customWidth="1"/>
    <col min="4" max="7" width="8.75" style="42" customWidth="1"/>
    <col min="8" max="11" width="7.875" style="42" customWidth="1"/>
    <col min="12" max="12" width="9.125" style="42" customWidth="1"/>
    <col min="13" max="13" width="9.125" style="130" customWidth="1"/>
    <col min="14" max="14" width="9.375" style="130" customWidth="1"/>
    <col min="15" max="21" width="9.125" style="130" customWidth="1"/>
    <col min="22" max="16384" width="9" style="42"/>
  </cols>
  <sheetData>
    <row r="1" spans="1:23" ht="5.0999999999999996" customHeight="1">
      <c r="A1" s="8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8"/>
      <c r="M1" s="117"/>
      <c r="N1" s="117"/>
      <c r="O1" s="117"/>
      <c r="P1" s="117"/>
      <c r="Q1" s="117"/>
      <c r="R1" s="117"/>
      <c r="S1" s="117"/>
      <c r="T1" s="117"/>
      <c r="U1" s="117"/>
      <c r="V1" s="175"/>
      <c r="W1" s="175"/>
    </row>
    <row r="2" spans="1:23" ht="15" customHeight="1" thickBot="1">
      <c r="A2" s="8" t="s">
        <v>372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8"/>
      <c r="M2" s="117"/>
      <c r="N2" s="117"/>
      <c r="O2" s="117"/>
      <c r="P2" s="117"/>
      <c r="Q2" s="117"/>
      <c r="R2" s="117"/>
      <c r="S2" s="117"/>
      <c r="T2" s="117"/>
      <c r="U2" s="117"/>
      <c r="V2" s="175"/>
      <c r="W2" s="175"/>
    </row>
    <row r="3" spans="1:23" ht="3.75" customHeight="1">
      <c r="A3" s="206"/>
      <c r="B3" s="255"/>
      <c r="C3" s="255"/>
      <c r="D3" s="207"/>
      <c r="E3" s="208"/>
      <c r="F3" s="207"/>
      <c r="G3" s="208"/>
      <c r="H3" s="207"/>
      <c r="I3" s="209"/>
      <c r="J3" s="209"/>
      <c r="K3" s="256"/>
      <c r="L3" s="257"/>
      <c r="M3" s="118"/>
      <c r="N3" s="118"/>
      <c r="O3" s="118"/>
      <c r="P3" s="118"/>
      <c r="Q3" s="118"/>
      <c r="R3" s="118"/>
      <c r="S3" s="118"/>
      <c r="T3" s="118"/>
      <c r="U3" s="119"/>
      <c r="V3" s="175"/>
      <c r="W3" s="175"/>
    </row>
    <row r="4" spans="1:23" ht="18" customHeight="1">
      <c r="A4" s="213"/>
      <c r="B4" s="258" t="s">
        <v>92</v>
      </c>
      <c r="C4" s="359" t="s">
        <v>93</v>
      </c>
      <c r="D4" s="344" t="s">
        <v>94</v>
      </c>
      <c r="E4" s="344"/>
      <c r="F4" s="344" t="s">
        <v>95</v>
      </c>
      <c r="G4" s="344"/>
      <c r="H4" s="345" t="s">
        <v>96</v>
      </c>
      <c r="I4" s="345"/>
      <c r="J4" s="345"/>
      <c r="K4" s="356" t="s">
        <v>306</v>
      </c>
      <c r="L4" s="357" t="s">
        <v>97</v>
      </c>
      <c r="M4" s="354"/>
      <c r="N4" s="354"/>
      <c r="O4" s="354"/>
      <c r="P4" s="354"/>
      <c r="Q4" s="354"/>
      <c r="R4" s="354"/>
      <c r="S4" s="354"/>
      <c r="T4" s="354"/>
      <c r="U4" s="354"/>
      <c r="V4" s="200"/>
    </row>
    <row r="5" spans="1:23" ht="18" customHeight="1">
      <c r="A5" s="214" t="s">
        <v>305</v>
      </c>
      <c r="B5" s="258"/>
      <c r="C5" s="359"/>
      <c r="D5" s="344"/>
      <c r="E5" s="344"/>
      <c r="F5" s="344"/>
      <c r="G5" s="344"/>
      <c r="H5" s="345"/>
      <c r="I5" s="345"/>
      <c r="J5" s="345"/>
      <c r="K5" s="356"/>
      <c r="L5" s="215" t="s">
        <v>53</v>
      </c>
      <c r="M5" s="216" t="s">
        <v>98</v>
      </c>
      <c r="N5" s="216" t="s">
        <v>99</v>
      </c>
      <c r="O5" s="217" t="s">
        <v>55</v>
      </c>
      <c r="P5" s="217" t="s">
        <v>56</v>
      </c>
      <c r="Q5" s="217" t="s">
        <v>57</v>
      </c>
      <c r="R5" s="217" t="s">
        <v>100</v>
      </c>
      <c r="S5" s="217" t="s">
        <v>358</v>
      </c>
      <c r="T5" s="217" t="s">
        <v>101</v>
      </c>
      <c r="U5" s="218" t="s">
        <v>59</v>
      </c>
      <c r="V5" s="200"/>
    </row>
    <row r="6" spans="1:23" ht="18" customHeight="1">
      <c r="A6" s="213"/>
      <c r="B6" s="258" t="s">
        <v>102</v>
      </c>
      <c r="C6" s="359"/>
      <c r="D6" s="342" t="s">
        <v>103</v>
      </c>
      <c r="E6" s="342" t="s">
        <v>104</v>
      </c>
      <c r="F6" s="342" t="s">
        <v>105</v>
      </c>
      <c r="G6" s="342" t="s">
        <v>104</v>
      </c>
      <c r="H6" s="342" t="s">
        <v>103</v>
      </c>
      <c r="I6" s="342" t="s">
        <v>4</v>
      </c>
      <c r="J6" s="347" t="s">
        <v>5</v>
      </c>
      <c r="K6" s="356"/>
      <c r="L6" s="358" t="s">
        <v>106</v>
      </c>
      <c r="M6" s="342" t="s">
        <v>106</v>
      </c>
      <c r="N6" s="342" t="s">
        <v>106</v>
      </c>
      <c r="O6" s="342" t="s">
        <v>106</v>
      </c>
      <c r="P6" s="342" t="s">
        <v>106</v>
      </c>
      <c r="Q6" s="342" t="s">
        <v>106</v>
      </c>
      <c r="R6" s="342" t="s">
        <v>106</v>
      </c>
      <c r="S6" s="343" t="s">
        <v>359</v>
      </c>
      <c r="T6" s="342" t="s">
        <v>106</v>
      </c>
      <c r="U6" s="355" t="s">
        <v>106</v>
      </c>
      <c r="V6" s="200"/>
    </row>
    <row r="7" spans="1:23" ht="3" customHeight="1">
      <c r="A7" s="219"/>
      <c r="B7" s="259"/>
      <c r="C7" s="260"/>
      <c r="D7" s="342"/>
      <c r="E7" s="342"/>
      <c r="F7" s="342"/>
      <c r="G7" s="342"/>
      <c r="H7" s="342"/>
      <c r="I7" s="342"/>
      <c r="J7" s="347"/>
      <c r="K7" s="261"/>
      <c r="L7" s="358"/>
      <c r="M7" s="342"/>
      <c r="N7" s="342"/>
      <c r="O7" s="342"/>
      <c r="P7" s="342"/>
      <c r="Q7" s="342"/>
      <c r="R7" s="342"/>
      <c r="S7" s="344"/>
      <c r="T7" s="342"/>
      <c r="U7" s="355"/>
      <c r="V7" s="200"/>
    </row>
    <row r="8" spans="1:23" ht="15.95" customHeight="1">
      <c r="A8" s="221" t="s">
        <v>107</v>
      </c>
      <c r="B8" s="120"/>
      <c r="C8" s="120"/>
      <c r="D8" s="222"/>
      <c r="E8" s="222"/>
      <c r="F8" s="222"/>
      <c r="G8" s="222"/>
      <c r="H8" s="222"/>
      <c r="I8" s="222"/>
      <c r="J8" s="222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1"/>
      <c r="V8" s="200"/>
    </row>
    <row r="9" spans="1:23" ht="15" customHeight="1">
      <c r="A9" s="223" t="s">
        <v>307</v>
      </c>
      <c r="B9" s="99">
        <v>1</v>
      </c>
      <c r="C9" s="96">
        <v>2</v>
      </c>
      <c r="D9" s="96">
        <v>61748</v>
      </c>
      <c r="E9" s="96">
        <v>30099</v>
      </c>
      <c r="F9" s="96">
        <v>37709</v>
      </c>
      <c r="G9" s="96">
        <v>17685</v>
      </c>
      <c r="H9" s="224">
        <v>61.1</v>
      </c>
      <c r="I9" s="224">
        <v>58.8</v>
      </c>
      <c r="J9" s="224">
        <v>63.3</v>
      </c>
      <c r="K9" s="96">
        <f>SUM(L9:U9)</f>
        <v>37484</v>
      </c>
      <c r="L9" s="122" t="s">
        <v>108</v>
      </c>
      <c r="M9" s="122" t="s">
        <v>108</v>
      </c>
      <c r="N9" s="122">
        <v>15878</v>
      </c>
      <c r="O9" s="122" t="s">
        <v>108</v>
      </c>
      <c r="P9" s="122" t="s">
        <v>108</v>
      </c>
      <c r="Q9" s="122" t="s">
        <v>108</v>
      </c>
      <c r="R9" s="122" t="s">
        <v>108</v>
      </c>
      <c r="S9" s="122" t="s">
        <v>108</v>
      </c>
      <c r="T9" s="122" t="s">
        <v>108</v>
      </c>
      <c r="U9" s="123">
        <v>21606</v>
      </c>
      <c r="V9" s="200"/>
    </row>
    <row r="10" spans="1:23" ht="15" customHeight="1">
      <c r="A10" s="223" t="s">
        <v>308</v>
      </c>
      <c r="B10" s="99">
        <v>1</v>
      </c>
      <c r="C10" s="96">
        <v>3</v>
      </c>
      <c r="D10" s="96">
        <v>68033</v>
      </c>
      <c r="E10" s="96">
        <v>20689</v>
      </c>
      <c r="F10" s="96">
        <v>44198</v>
      </c>
      <c r="G10" s="96">
        <v>20689</v>
      </c>
      <c r="H10" s="224">
        <v>65</v>
      </c>
      <c r="I10" s="224">
        <v>62.3</v>
      </c>
      <c r="J10" s="224">
        <v>67.5</v>
      </c>
      <c r="K10" s="96">
        <f>SUM(L10:U10)</f>
        <v>43905</v>
      </c>
      <c r="L10" s="122" t="s">
        <v>108</v>
      </c>
      <c r="M10" s="122" t="s">
        <v>108</v>
      </c>
      <c r="N10" s="122" t="s">
        <v>108</v>
      </c>
      <c r="O10" s="122" t="s">
        <v>108</v>
      </c>
      <c r="P10" s="122" t="s">
        <v>108</v>
      </c>
      <c r="Q10" s="122" t="s">
        <v>108</v>
      </c>
      <c r="R10" s="122" t="s">
        <v>108</v>
      </c>
      <c r="S10" s="122" t="s">
        <v>108</v>
      </c>
      <c r="T10" s="122" t="s">
        <v>108</v>
      </c>
      <c r="U10" s="123">
        <v>43905</v>
      </c>
      <c r="V10" s="200"/>
    </row>
    <row r="11" spans="1:23" ht="15" customHeight="1">
      <c r="A11" s="223" t="s">
        <v>309</v>
      </c>
      <c r="B11" s="99">
        <v>1</v>
      </c>
      <c r="C11" s="96">
        <v>3</v>
      </c>
      <c r="D11" s="96">
        <v>73558</v>
      </c>
      <c r="E11" s="96">
        <v>35666</v>
      </c>
      <c r="F11" s="96">
        <v>54632</v>
      </c>
      <c r="G11" s="96">
        <v>25668</v>
      </c>
      <c r="H11" s="224">
        <v>74.3</v>
      </c>
      <c r="I11" s="224">
        <v>72</v>
      </c>
      <c r="J11" s="224">
        <v>76.400000000000006</v>
      </c>
      <c r="K11" s="96">
        <f>SUM(L11:U11)</f>
        <v>54054</v>
      </c>
      <c r="L11" s="122" t="s">
        <v>108</v>
      </c>
      <c r="M11" s="122" t="s">
        <v>108</v>
      </c>
      <c r="N11" s="122" t="s">
        <v>108</v>
      </c>
      <c r="O11" s="122" t="s">
        <v>108</v>
      </c>
      <c r="P11" s="122" t="s">
        <v>108</v>
      </c>
      <c r="Q11" s="122" t="s">
        <v>108</v>
      </c>
      <c r="R11" s="122" t="s">
        <v>108</v>
      </c>
      <c r="S11" s="122" t="s">
        <v>108</v>
      </c>
      <c r="T11" s="122" t="s">
        <v>108</v>
      </c>
      <c r="U11" s="123">
        <v>54054</v>
      </c>
      <c r="V11" s="200"/>
    </row>
    <row r="12" spans="1:23" ht="15" customHeight="1">
      <c r="A12" s="223" t="s">
        <v>310</v>
      </c>
      <c r="B12" s="99">
        <v>1</v>
      </c>
      <c r="C12" s="96">
        <v>3</v>
      </c>
      <c r="D12" s="96">
        <v>76754</v>
      </c>
      <c r="E12" s="96">
        <v>37179</v>
      </c>
      <c r="F12" s="96">
        <v>50421</v>
      </c>
      <c r="G12" s="96">
        <v>23684</v>
      </c>
      <c r="H12" s="224">
        <v>65.599999999999994</v>
      </c>
      <c r="I12" s="224">
        <v>63.7</v>
      </c>
      <c r="J12" s="224">
        <v>67.599999999999994</v>
      </c>
      <c r="K12" s="96">
        <v>49783</v>
      </c>
      <c r="L12" s="122" t="s">
        <v>108</v>
      </c>
      <c r="M12" s="122" t="s">
        <v>108</v>
      </c>
      <c r="N12" s="122" t="s">
        <v>108</v>
      </c>
      <c r="O12" s="122" t="s">
        <v>108</v>
      </c>
      <c r="P12" s="122" t="s">
        <v>108</v>
      </c>
      <c r="Q12" s="122" t="s">
        <v>108</v>
      </c>
      <c r="R12" s="122" t="s">
        <v>108</v>
      </c>
      <c r="S12" s="122" t="s">
        <v>108</v>
      </c>
      <c r="T12" s="122" t="s">
        <v>108</v>
      </c>
      <c r="U12" s="123">
        <v>49783</v>
      </c>
      <c r="V12" s="200"/>
    </row>
    <row r="13" spans="1:23" s="205" customFormat="1" ht="15" customHeight="1">
      <c r="A13" s="223" t="s">
        <v>311</v>
      </c>
      <c r="B13" s="225">
        <v>1</v>
      </c>
      <c r="C13" s="226">
        <v>3</v>
      </c>
      <c r="D13" s="226">
        <v>80708</v>
      </c>
      <c r="E13" s="226">
        <v>38810</v>
      </c>
      <c r="F13" s="226">
        <v>52279</v>
      </c>
      <c r="G13" s="226">
        <v>24559</v>
      </c>
      <c r="H13" s="227">
        <v>64.8</v>
      </c>
      <c r="I13" s="227">
        <v>63.3</v>
      </c>
      <c r="J13" s="227">
        <v>66.2</v>
      </c>
      <c r="K13" s="226">
        <v>51301</v>
      </c>
      <c r="L13" s="124" t="s">
        <v>108</v>
      </c>
      <c r="M13" s="124" t="s">
        <v>108</v>
      </c>
      <c r="N13" s="124" t="s">
        <v>108</v>
      </c>
      <c r="O13" s="124" t="s">
        <v>108</v>
      </c>
      <c r="P13" s="124" t="s">
        <v>108</v>
      </c>
      <c r="Q13" s="124">
        <v>6402</v>
      </c>
      <c r="R13" s="124" t="s">
        <v>108</v>
      </c>
      <c r="S13" s="124" t="s">
        <v>108</v>
      </c>
      <c r="T13" s="124" t="s">
        <v>108</v>
      </c>
      <c r="U13" s="125">
        <v>44899</v>
      </c>
      <c r="V13" s="200"/>
    </row>
    <row r="14" spans="1:23" ht="15.95" customHeight="1">
      <c r="A14" s="228" t="s">
        <v>109</v>
      </c>
      <c r="B14" s="229"/>
      <c r="C14" s="229"/>
      <c r="D14" s="229"/>
      <c r="E14" s="229"/>
      <c r="F14" s="229"/>
      <c r="G14" s="229"/>
      <c r="H14" s="230"/>
      <c r="I14" s="230"/>
      <c r="J14" s="230"/>
      <c r="K14" s="229"/>
      <c r="L14" s="124"/>
      <c r="M14" s="124"/>
      <c r="N14" s="124"/>
      <c r="O14" s="124"/>
      <c r="P14" s="124"/>
      <c r="Q14" s="124"/>
      <c r="R14" s="124"/>
      <c r="S14" s="124"/>
      <c r="T14" s="124"/>
      <c r="U14" s="125"/>
      <c r="V14" s="200"/>
    </row>
    <row r="15" spans="1:23" ht="15" customHeight="1">
      <c r="A15" s="223" t="s">
        <v>312</v>
      </c>
      <c r="B15" s="99">
        <v>30</v>
      </c>
      <c r="C15" s="96">
        <v>32</v>
      </c>
      <c r="D15" s="96">
        <v>61872</v>
      </c>
      <c r="E15" s="96">
        <v>30148</v>
      </c>
      <c r="F15" s="96">
        <v>39567</v>
      </c>
      <c r="G15" s="96">
        <v>18424</v>
      </c>
      <c r="H15" s="224">
        <v>63.9</v>
      </c>
      <c r="I15" s="224">
        <v>61.1</v>
      </c>
      <c r="J15" s="224">
        <v>66.7</v>
      </c>
      <c r="K15" s="96">
        <f>SUM(L15:U15)</f>
        <v>39190</v>
      </c>
      <c r="L15" s="122" t="s">
        <v>108</v>
      </c>
      <c r="M15" s="122" t="s">
        <v>108</v>
      </c>
      <c r="N15" s="122">
        <v>1871</v>
      </c>
      <c r="O15" s="122" t="s">
        <v>108</v>
      </c>
      <c r="P15" s="122">
        <v>2066</v>
      </c>
      <c r="Q15" s="122">
        <v>2623</v>
      </c>
      <c r="R15" s="122">
        <v>5490</v>
      </c>
      <c r="S15" s="122">
        <v>916</v>
      </c>
      <c r="T15" s="122" t="s">
        <v>108</v>
      </c>
      <c r="U15" s="123">
        <v>26224</v>
      </c>
      <c r="V15" s="200"/>
    </row>
    <row r="16" spans="1:23" ht="15" customHeight="1">
      <c r="A16" s="223" t="s">
        <v>313</v>
      </c>
      <c r="B16" s="99">
        <v>30</v>
      </c>
      <c r="C16" s="96">
        <v>37</v>
      </c>
      <c r="D16" s="96">
        <v>68055</v>
      </c>
      <c r="E16" s="96">
        <v>33213</v>
      </c>
      <c r="F16" s="96">
        <v>41200</v>
      </c>
      <c r="G16" s="96">
        <v>19190</v>
      </c>
      <c r="H16" s="224">
        <v>60.5</v>
      </c>
      <c r="I16" s="224">
        <v>57.8</v>
      </c>
      <c r="J16" s="224">
        <v>63.2</v>
      </c>
      <c r="K16" s="96">
        <f>SUM(L16:U16)</f>
        <v>40780</v>
      </c>
      <c r="L16" s="122" t="s">
        <v>108</v>
      </c>
      <c r="M16" s="122" t="s">
        <v>108</v>
      </c>
      <c r="N16" s="122">
        <v>2844</v>
      </c>
      <c r="O16" s="122" t="s">
        <v>108</v>
      </c>
      <c r="P16" s="122">
        <v>2420</v>
      </c>
      <c r="Q16" s="122">
        <v>2483</v>
      </c>
      <c r="R16" s="122">
        <v>4469</v>
      </c>
      <c r="S16" s="122" t="s">
        <v>108</v>
      </c>
      <c r="T16" s="122" t="s">
        <v>108</v>
      </c>
      <c r="U16" s="123">
        <v>28564</v>
      </c>
      <c r="V16" s="200"/>
    </row>
    <row r="17" spans="1:22" ht="15" customHeight="1">
      <c r="A17" s="223" t="s">
        <v>309</v>
      </c>
      <c r="B17" s="99">
        <v>30</v>
      </c>
      <c r="C17" s="96">
        <v>32</v>
      </c>
      <c r="D17" s="96">
        <v>73558</v>
      </c>
      <c r="E17" s="96">
        <v>35666</v>
      </c>
      <c r="F17" s="96">
        <v>54602</v>
      </c>
      <c r="G17" s="96">
        <v>25647</v>
      </c>
      <c r="H17" s="224">
        <v>74.2</v>
      </c>
      <c r="I17" s="224">
        <v>71.900000000000006</v>
      </c>
      <c r="J17" s="224">
        <v>76.400000000000006</v>
      </c>
      <c r="K17" s="96">
        <f>SUM(L17:U17)</f>
        <v>53225</v>
      </c>
      <c r="L17" s="122">
        <v>3759</v>
      </c>
      <c r="M17" s="122" t="s">
        <v>108</v>
      </c>
      <c r="N17" s="122">
        <v>2725</v>
      </c>
      <c r="O17" s="122" t="s">
        <v>108</v>
      </c>
      <c r="P17" s="122">
        <v>1746</v>
      </c>
      <c r="Q17" s="122">
        <v>5388</v>
      </c>
      <c r="R17" s="122">
        <v>7480</v>
      </c>
      <c r="S17" s="122" t="s">
        <v>108</v>
      </c>
      <c r="T17" s="122" t="s">
        <v>108</v>
      </c>
      <c r="U17" s="123">
        <v>32127</v>
      </c>
      <c r="V17" s="200"/>
    </row>
    <row r="18" spans="1:22" ht="15" customHeight="1">
      <c r="A18" s="223" t="s">
        <v>310</v>
      </c>
      <c r="B18" s="99">
        <v>30</v>
      </c>
      <c r="C18" s="96">
        <v>33</v>
      </c>
      <c r="D18" s="96">
        <v>76754</v>
      </c>
      <c r="E18" s="96">
        <v>37179</v>
      </c>
      <c r="F18" s="96">
        <v>50393</v>
      </c>
      <c r="G18" s="96">
        <v>23676</v>
      </c>
      <c r="H18" s="224">
        <v>65.599999999999994</v>
      </c>
      <c r="I18" s="224">
        <v>63.6</v>
      </c>
      <c r="J18" s="224">
        <v>67.5</v>
      </c>
      <c r="K18" s="96">
        <v>49160</v>
      </c>
      <c r="L18" s="122" t="s">
        <v>108</v>
      </c>
      <c r="M18" s="122" t="s">
        <v>108</v>
      </c>
      <c r="N18" s="122">
        <v>1160</v>
      </c>
      <c r="O18" s="122" t="s">
        <v>108</v>
      </c>
      <c r="P18" s="122">
        <v>1256</v>
      </c>
      <c r="Q18" s="122">
        <v>4009.7</v>
      </c>
      <c r="R18" s="122">
        <v>7336.5</v>
      </c>
      <c r="S18" s="122" t="s">
        <v>108</v>
      </c>
      <c r="T18" s="122" t="s">
        <v>108</v>
      </c>
      <c r="U18" s="123">
        <v>35397.699999999997</v>
      </c>
      <c r="V18" s="200"/>
    </row>
    <row r="19" spans="1:22" s="205" customFormat="1" ht="15" customHeight="1">
      <c r="A19" s="223" t="s">
        <v>314</v>
      </c>
      <c r="B19" s="225">
        <v>30</v>
      </c>
      <c r="C19" s="226">
        <v>36</v>
      </c>
      <c r="D19" s="226">
        <v>80708</v>
      </c>
      <c r="E19" s="226">
        <v>38810</v>
      </c>
      <c r="F19" s="226">
        <v>52256</v>
      </c>
      <c r="G19" s="226">
        <v>24547</v>
      </c>
      <c r="H19" s="227">
        <v>64.8</v>
      </c>
      <c r="I19" s="227">
        <v>63.2</v>
      </c>
      <c r="J19" s="227">
        <v>66.099999999999994</v>
      </c>
      <c r="K19" s="226">
        <v>52256</v>
      </c>
      <c r="L19" s="124" t="s">
        <v>108</v>
      </c>
      <c r="M19" s="124">
        <v>2402.1</v>
      </c>
      <c r="N19" s="122">
        <v>2195</v>
      </c>
      <c r="O19" s="124" t="s">
        <v>108</v>
      </c>
      <c r="P19" s="124">
        <v>1274</v>
      </c>
      <c r="Q19" s="124">
        <v>4389.3999999999996</v>
      </c>
      <c r="R19" s="124">
        <v>7164.3</v>
      </c>
      <c r="S19" s="124" t="s">
        <v>108</v>
      </c>
      <c r="T19" s="124" t="s">
        <v>108</v>
      </c>
      <c r="U19" s="125">
        <v>33845.199999999997</v>
      </c>
      <c r="V19" s="200"/>
    </row>
    <row r="20" spans="1:22" ht="15.95" customHeight="1">
      <c r="A20" s="228" t="s">
        <v>110</v>
      </c>
      <c r="B20" s="231"/>
      <c r="C20" s="231"/>
      <c r="D20" s="231"/>
      <c r="E20" s="96"/>
      <c r="F20" s="231"/>
      <c r="G20" s="96"/>
      <c r="H20" s="232"/>
      <c r="I20" s="224"/>
      <c r="J20" s="232"/>
      <c r="K20" s="96"/>
      <c r="L20" s="122"/>
      <c r="M20" s="124"/>
      <c r="N20" s="126"/>
      <c r="O20" s="126"/>
      <c r="P20" s="124"/>
      <c r="Q20" s="124"/>
      <c r="R20" s="124"/>
      <c r="S20" s="124"/>
      <c r="T20" s="124"/>
      <c r="U20" s="127"/>
      <c r="V20" s="200"/>
    </row>
    <row r="21" spans="1:22" ht="15" customHeight="1">
      <c r="A21" s="223" t="s">
        <v>315</v>
      </c>
      <c r="B21" s="233">
        <v>1</v>
      </c>
      <c r="C21" s="231">
        <v>2</v>
      </c>
      <c r="D21" s="231">
        <v>64852</v>
      </c>
      <c r="E21" s="231">
        <v>31548</v>
      </c>
      <c r="F21" s="231">
        <v>38883</v>
      </c>
      <c r="G21" s="231">
        <v>18079</v>
      </c>
      <c r="H21" s="232">
        <v>60</v>
      </c>
      <c r="I21" s="232">
        <v>57.3</v>
      </c>
      <c r="J21" s="232">
        <v>62.5</v>
      </c>
      <c r="K21" s="231">
        <v>38597</v>
      </c>
      <c r="L21" s="234" t="s">
        <v>108</v>
      </c>
      <c r="M21" s="122" t="s">
        <v>108</v>
      </c>
      <c r="N21" s="122" t="s">
        <v>108</v>
      </c>
      <c r="O21" s="122" t="s">
        <v>108</v>
      </c>
      <c r="P21" s="122" t="s">
        <v>108</v>
      </c>
      <c r="Q21" s="122" t="s">
        <v>108</v>
      </c>
      <c r="R21" s="122" t="s">
        <v>108</v>
      </c>
      <c r="S21" s="122" t="s">
        <v>108</v>
      </c>
      <c r="T21" s="122" t="s">
        <v>108</v>
      </c>
      <c r="U21" s="123">
        <v>38597</v>
      </c>
      <c r="V21" s="200"/>
    </row>
    <row r="22" spans="1:22" ht="15" customHeight="1">
      <c r="A22" s="223" t="s">
        <v>316</v>
      </c>
      <c r="B22" s="99">
        <v>1</v>
      </c>
      <c r="C22" s="96">
        <v>3</v>
      </c>
      <c r="D22" s="96">
        <v>71203</v>
      </c>
      <c r="E22" s="96">
        <v>34655</v>
      </c>
      <c r="F22" s="96">
        <v>54803</v>
      </c>
      <c r="G22" s="96">
        <v>26010</v>
      </c>
      <c r="H22" s="224">
        <v>77</v>
      </c>
      <c r="I22" s="224">
        <v>75.099999999999994</v>
      </c>
      <c r="J22" s="224">
        <v>78.8</v>
      </c>
      <c r="K22" s="96">
        <v>54580</v>
      </c>
      <c r="L22" s="122" t="s">
        <v>108</v>
      </c>
      <c r="M22" s="122" t="s">
        <v>108</v>
      </c>
      <c r="N22" s="122" t="s">
        <v>108</v>
      </c>
      <c r="O22" s="122" t="s">
        <v>108</v>
      </c>
      <c r="P22" s="122" t="s">
        <v>108</v>
      </c>
      <c r="Q22" s="122" t="s">
        <v>108</v>
      </c>
      <c r="R22" s="122" t="s">
        <v>108</v>
      </c>
      <c r="S22" s="122" t="s">
        <v>108</v>
      </c>
      <c r="T22" s="122">
        <v>226</v>
      </c>
      <c r="U22" s="123">
        <v>54354</v>
      </c>
      <c r="V22" s="200"/>
    </row>
    <row r="23" spans="1:22" ht="15" customHeight="1">
      <c r="A23" s="223" t="s">
        <v>317</v>
      </c>
      <c r="B23" s="99">
        <v>1</v>
      </c>
      <c r="C23" s="96">
        <v>4</v>
      </c>
      <c r="D23" s="96">
        <v>75401</v>
      </c>
      <c r="E23" s="96">
        <v>36476</v>
      </c>
      <c r="F23" s="96">
        <v>42116</v>
      </c>
      <c r="G23" s="96">
        <v>19641</v>
      </c>
      <c r="H23" s="224">
        <v>55.9</v>
      </c>
      <c r="I23" s="224">
        <v>53.9</v>
      </c>
      <c r="J23" s="224">
        <v>57.7</v>
      </c>
      <c r="K23" s="96">
        <v>41744</v>
      </c>
      <c r="L23" s="122" t="s">
        <v>108</v>
      </c>
      <c r="M23" s="122" t="s">
        <v>108</v>
      </c>
      <c r="N23" s="122" t="s">
        <v>108</v>
      </c>
      <c r="O23" s="122" t="s">
        <v>108</v>
      </c>
      <c r="P23" s="122" t="s">
        <v>108</v>
      </c>
      <c r="Q23" s="122" t="s">
        <v>108</v>
      </c>
      <c r="R23" s="122" t="s">
        <v>108</v>
      </c>
      <c r="S23" s="122" t="s">
        <v>108</v>
      </c>
      <c r="T23" s="122">
        <v>408</v>
      </c>
      <c r="U23" s="123">
        <v>41336</v>
      </c>
      <c r="V23" s="200"/>
    </row>
    <row r="24" spans="1:22" ht="15" customHeight="1">
      <c r="A24" s="223" t="s">
        <v>318</v>
      </c>
      <c r="B24" s="99">
        <v>1</v>
      </c>
      <c r="C24" s="96">
        <v>3</v>
      </c>
      <c r="D24" s="235">
        <v>79117</v>
      </c>
      <c r="E24" s="96">
        <v>38279</v>
      </c>
      <c r="F24" s="96">
        <v>52214</v>
      </c>
      <c r="G24" s="96">
        <v>24571</v>
      </c>
      <c r="H24" s="224">
        <v>66</v>
      </c>
      <c r="I24" s="224">
        <v>64.2</v>
      </c>
      <c r="J24" s="224">
        <v>67.7</v>
      </c>
      <c r="K24" s="96">
        <v>51814</v>
      </c>
      <c r="L24" s="122" t="s">
        <v>108</v>
      </c>
      <c r="M24" s="122" t="s">
        <v>108</v>
      </c>
      <c r="N24" s="122" t="s">
        <v>108</v>
      </c>
      <c r="O24" s="122" t="s">
        <v>108</v>
      </c>
      <c r="P24" s="122" t="s">
        <v>108</v>
      </c>
      <c r="Q24" s="122" t="s">
        <v>108</v>
      </c>
      <c r="R24" s="122" t="s">
        <v>108</v>
      </c>
      <c r="S24" s="122" t="s">
        <v>108</v>
      </c>
      <c r="T24" s="122">
        <v>499</v>
      </c>
      <c r="U24" s="123">
        <v>51315</v>
      </c>
      <c r="V24" s="200"/>
    </row>
    <row r="25" spans="1:22" ht="15" customHeight="1">
      <c r="A25" s="236" t="s">
        <v>319</v>
      </c>
      <c r="B25" s="225">
        <v>1</v>
      </c>
      <c r="C25" s="226">
        <v>3</v>
      </c>
      <c r="D25" s="226">
        <v>82260</v>
      </c>
      <c r="E25" s="226">
        <v>39567</v>
      </c>
      <c r="F25" s="226">
        <v>50415</v>
      </c>
      <c r="G25" s="226">
        <v>23759</v>
      </c>
      <c r="H25" s="227">
        <v>61.3</v>
      </c>
      <c r="I25" s="227">
        <v>60.1</v>
      </c>
      <c r="J25" s="227">
        <v>62.4</v>
      </c>
      <c r="K25" s="226">
        <v>49985</v>
      </c>
      <c r="L25" s="124" t="s">
        <v>108</v>
      </c>
      <c r="M25" s="124" t="s">
        <v>108</v>
      </c>
      <c r="N25" s="124" t="s">
        <v>108</v>
      </c>
      <c r="O25" s="124" t="s">
        <v>108</v>
      </c>
      <c r="P25" s="124" t="s">
        <v>108</v>
      </c>
      <c r="Q25" s="124" t="s">
        <v>108</v>
      </c>
      <c r="R25" s="124" t="s">
        <v>108</v>
      </c>
      <c r="S25" s="124" t="s">
        <v>108</v>
      </c>
      <c r="T25" s="124">
        <v>880</v>
      </c>
      <c r="U25" s="125">
        <v>49105</v>
      </c>
      <c r="V25" s="200"/>
    </row>
    <row r="26" spans="1:22" ht="15.95" customHeight="1">
      <c r="A26" s="237" t="s">
        <v>111</v>
      </c>
      <c r="B26" s="96"/>
      <c r="C26" s="96"/>
      <c r="D26" s="96"/>
      <c r="E26" s="96"/>
      <c r="F26" s="96"/>
      <c r="G26" s="96"/>
      <c r="H26" s="224"/>
      <c r="I26" s="224"/>
      <c r="J26" s="224"/>
      <c r="K26" s="96"/>
      <c r="L26" s="122"/>
      <c r="M26" s="124"/>
      <c r="N26" s="124"/>
      <c r="O26" s="124"/>
      <c r="P26" s="124"/>
      <c r="Q26" s="124"/>
      <c r="R26" s="124"/>
      <c r="S26" s="124"/>
      <c r="T26" s="124"/>
      <c r="U26" s="125"/>
      <c r="V26" s="200"/>
    </row>
    <row r="27" spans="1:22" ht="15" customHeight="1">
      <c r="A27" s="142" t="s">
        <v>353</v>
      </c>
      <c r="B27" s="143">
        <v>4</v>
      </c>
      <c r="C27" s="144">
        <v>5</v>
      </c>
      <c r="D27" s="144">
        <v>67241</v>
      </c>
      <c r="E27" s="144">
        <v>32729</v>
      </c>
      <c r="F27" s="144">
        <v>38856</v>
      </c>
      <c r="G27" s="144">
        <v>18268</v>
      </c>
      <c r="H27" s="145">
        <v>57.8</v>
      </c>
      <c r="I27" s="145">
        <v>55.8</v>
      </c>
      <c r="J27" s="145">
        <v>59.7</v>
      </c>
      <c r="K27" s="144">
        <v>38373</v>
      </c>
      <c r="L27" s="146">
        <v>15431</v>
      </c>
      <c r="M27" s="147" t="s">
        <v>108</v>
      </c>
      <c r="N27" s="147">
        <v>9223</v>
      </c>
      <c r="O27" s="147">
        <v>6702</v>
      </c>
      <c r="P27" s="147" t="s">
        <v>108</v>
      </c>
      <c r="Q27" s="147" t="s">
        <v>108</v>
      </c>
      <c r="R27" s="147" t="s">
        <v>108</v>
      </c>
      <c r="S27" s="147" t="s">
        <v>108</v>
      </c>
      <c r="T27" s="147" t="s">
        <v>108</v>
      </c>
      <c r="U27" s="148">
        <v>7017</v>
      </c>
      <c r="V27" s="200"/>
    </row>
    <row r="28" spans="1:22" ht="15" customHeight="1">
      <c r="A28" s="142" t="s">
        <v>354</v>
      </c>
      <c r="B28" s="149">
        <v>4</v>
      </c>
      <c r="C28" s="150">
        <v>6</v>
      </c>
      <c r="D28" s="150">
        <v>72951</v>
      </c>
      <c r="E28" s="150">
        <v>35339</v>
      </c>
      <c r="F28" s="150">
        <v>45984</v>
      </c>
      <c r="G28" s="150">
        <v>21549</v>
      </c>
      <c r="H28" s="151">
        <v>63</v>
      </c>
      <c r="I28" s="151">
        <v>61</v>
      </c>
      <c r="J28" s="151">
        <v>65</v>
      </c>
      <c r="K28" s="150">
        <v>45458</v>
      </c>
      <c r="L28" s="147">
        <v>8346</v>
      </c>
      <c r="M28" s="147" t="s">
        <v>108</v>
      </c>
      <c r="N28" s="147">
        <v>8279</v>
      </c>
      <c r="O28" s="147" t="s">
        <v>108</v>
      </c>
      <c r="P28" s="147">
        <v>5685</v>
      </c>
      <c r="Q28" s="147" t="s">
        <v>108</v>
      </c>
      <c r="R28" s="147" t="s">
        <v>108</v>
      </c>
      <c r="S28" s="147" t="s">
        <v>108</v>
      </c>
      <c r="T28" s="147" t="s">
        <v>108</v>
      </c>
      <c r="U28" s="148">
        <v>23148</v>
      </c>
      <c r="V28" s="200"/>
    </row>
    <row r="29" spans="1:22" ht="15" customHeight="1">
      <c r="A29" s="152" t="s">
        <v>355</v>
      </c>
      <c r="B29" s="149">
        <v>4</v>
      </c>
      <c r="C29" s="150">
        <v>5</v>
      </c>
      <c r="D29" s="150">
        <v>76627</v>
      </c>
      <c r="E29" s="150">
        <v>37063</v>
      </c>
      <c r="F29" s="150">
        <v>42019</v>
      </c>
      <c r="G29" s="150">
        <v>19816</v>
      </c>
      <c r="H29" s="151">
        <v>54.8</v>
      </c>
      <c r="I29" s="151">
        <v>53.5</v>
      </c>
      <c r="J29" s="151">
        <v>56.1</v>
      </c>
      <c r="K29" s="150">
        <v>41434</v>
      </c>
      <c r="L29" s="147">
        <v>7027</v>
      </c>
      <c r="M29" s="147" t="s">
        <v>108</v>
      </c>
      <c r="N29" s="147">
        <v>8735</v>
      </c>
      <c r="O29" s="147" t="s">
        <v>108</v>
      </c>
      <c r="P29" s="147">
        <v>8935</v>
      </c>
      <c r="Q29" s="147" t="s">
        <v>108</v>
      </c>
      <c r="R29" s="147" t="s">
        <v>108</v>
      </c>
      <c r="S29" s="147" t="s">
        <v>108</v>
      </c>
      <c r="T29" s="147" t="s">
        <v>108</v>
      </c>
      <c r="U29" s="148">
        <v>16737</v>
      </c>
      <c r="V29" s="200"/>
    </row>
    <row r="30" spans="1:22" ht="15" customHeight="1">
      <c r="A30" s="142" t="s">
        <v>356</v>
      </c>
      <c r="B30" s="149">
        <v>4</v>
      </c>
      <c r="C30" s="150">
        <v>9</v>
      </c>
      <c r="D30" s="150">
        <v>80888</v>
      </c>
      <c r="E30" s="150">
        <v>39029</v>
      </c>
      <c r="F30" s="150">
        <v>48644</v>
      </c>
      <c r="G30" s="150">
        <v>22978</v>
      </c>
      <c r="H30" s="151">
        <v>60.1</v>
      </c>
      <c r="I30" s="151">
        <v>58.9</v>
      </c>
      <c r="J30" s="151">
        <v>61.3</v>
      </c>
      <c r="K30" s="150">
        <v>48209</v>
      </c>
      <c r="L30" s="147">
        <v>5181</v>
      </c>
      <c r="M30" s="147">
        <v>12403</v>
      </c>
      <c r="N30" s="147">
        <v>5032</v>
      </c>
      <c r="O30" s="147" t="s">
        <v>108</v>
      </c>
      <c r="P30" s="147">
        <v>6549</v>
      </c>
      <c r="Q30" s="147" t="s">
        <v>108</v>
      </c>
      <c r="R30" s="147" t="s">
        <v>108</v>
      </c>
      <c r="S30" s="147" t="s">
        <v>108</v>
      </c>
      <c r="T30" s="147" t="s">
        <v>108</v>
      </c>
      <c r="U30" s="148">
        <v>19044</v>
      </c>
      <c r="V30" s="200"/>
    </row>
    <row r="31" spans="1:22" ht="15" customHeight="1">
      <c r="A31" s="238" t="s">
        <v>357</v>
      </c>
      <c r="B31" s="239">
        <v>4</v>
      </c>
      <c r="C31" s="239">
        <v>6</v>
      </c>
      <c r="D31" s="239">
        <v>83195</v>
      </c>
      <c r="E31" s="239">
        <v>39946</v>
      </c>
      <c r="F31" s="239">
        <v>46216</v>
      </c>
      <c r="G31" s="239">
        <v>21657</v>
      </c>
      <c r="H31" s="240">
        <v>55.6</v>
      </c>
      <c r="I31" s="240">
        <v>54.2</v>
      </c>
      <c r="J31" s="240">
        <v>56.8</v>
      </c>
      <c r="K31" s="239">
        <v>45623</v>
      </c>
      <c r="L31" s="241">
        <v>5683</v>
      </c>
      <c r="M31" s="241">
        <v>3704</v>
      </c>
      <c r="N31" s="241" t="s">
        <v>108</v>
      </c>
      <c r="O31" s="241" t="s">
        <v>108</v>
      </c>
      <c r="P31" s="241">
        <v>7770</v>
      </c>
      <c r="Q31" s="241" t="s">
        <v>108</v>
      </c>
      <c r="R31" s="241" t="s">
        <v>108</v>
      </c>
      <c r="S31" s="241" t="s">
        <v>108</v>
      </c>
      <c r="T31" s="241" t="s">
        <v>108</v>
      </c>
      <c r="U31" s="242">
        <v>28466</v>
      </c>
      <c r="V31" s="200"/>
    </row>
    <row r="32" spans="1:22" ht="15.95" customHeight="1">
      <c r="A32" s="237" t="s">
        <v>112</v>
      </c>
      <c r="B32" s="96"/>
      <c r="C32" s="96"/>
      <c r="D32" s="96"/>
      <c r="E32" s="96"/>
      <c r="F32" s="96"/>
      <c r="G32" s="96"/>
      <c r="H32" s="224"/>
      <c r="I32" s="224"/>
      <c r="J32" s="224"/>
      <c r="K32" s="96"/>
      <c r="L32" s="122"/>
      <c r="M32" s="122"/>
      <c r="N32" s="122"/>
      <c r="O32" s="122"/>
      <c r="P32" s="122"/>
      <c r="Q32" s="122"/>
      <c r="R32" s="122"/>
      <c r="S32" s="122"/>
      <c r="T32" s="122"/>
      <c r="U32" s="123"/>
      <c r="V32" s="200"/>
    </row>
    <row r="33" spans="1:22" ht="15" customHeight="1">
      <c r="A33" s="142" t="s">
        <v>360</v>
      </c>
      <c r="B33" s="143">
        <v>1</v>
      </c>
      <c r="C33" s="144">
        <v>4</v>
      </c>
      <c r="D33" s="144">
        <v>73628</v>
      </c>
      <c r="E33" s="144">
        <v>35723</v>
      </c>
      <c r="F33" s="144">
        <v>40183</v>
      </c>
      <c r="G33" s="144">
        <v>19410</v>
      </c>
      <c r="H33" s="145">
        <v>54.6</v>
      </c>
      <c r="I33" s="145">
        <v>54.3</v>
      </c>
      <c r="J33" s="145">
        <v>54.8</v>
      </c>
      <c r="K33" s="144">
        <v>39412</v>
      </c>
      <c r="L33" s="146">
        <v>18074</v>
      </c>
      <c r="M33" s="146" t="s">
        <v>108</v>
      </c>
      <c r="N33" s="146" t="s">
        <v>108</v>
      </c>
      <c r="O33" s="146" t="s">
        <v>108</v>
      </c>
      <c r="P33" s="146">
        <v>7474</v>
      </c>
      <c r="Q33" s="146" t="s">
        <v>108</v>
      </c>
      <c r="R33" s="146">
        <v>8891</v>
      </c>
      <c r="S33" s="146" t="s">
        <v>108</v>
      </c>
      <c r="T33" s="146">
        <v>4973</v>
      </c>
      <c r="U33" s="153" t="s">
        <v>108</v>
      </c>
      <c r="V33" s="200"/>
    </row>
    <row r="34" spans="1:22" ht="15" customHeight="1">
      <c r="A34" s="142" t="s">
        <v>361</v>
      </c>
      <c r="B34" s="149">
        <v>1</v>
      </c>
      <c r="C34" s="150">
        <v>4</v>
      </c>
      <c r="D34" s="150">
        <v>76606</v>
      </c>
      <c r="E34" s="150">
        <v>37087</v>
      </c>
      <c r="F34" s="150">
        <v>42185</v>
      </c>
      <c r="G34" s="150">
        <v>20261</v>
      </c>
      <c r="H34" s="151">
        <v>55.067488186303947</v>
      </c>
      <c r="I34" s="151">
        <v>54.631002777253485</v>
      </c>
      <c r="J34" s="151">
        <v>55.477112275108176</v>
      </c>
      <c r="K34" s="150">
        <v>41051</v>
      </c>
      <c r="L34" s="147">
        <v>16012</v>
      </c>
      <c r="M34" s="147" t="s">
        <v>108</v>
      </c>
      <c r="N34" s="147" t="s">
        <v>108</v>
      </c>
      <c r="O34" s="147">
        <v>20495</v>
      </c>
      <c r="P34" s="147">
        <v>2360</v>
      </c>
      <c r="Q34" s="147" t="s">
        <v>108</v>
      </c>
      <c r="R34" s="147" t="s">
        <v>108</v>
      </c>
      <c r="S34" s="147" t="s">
        <v>108</v>
      </c>
      <c r="T34" s="147" t="s">
        <v>108</v>
      </c>
      <c r="U34" s="148">
        <v>2184</v>
      </c>
      <c r="V34" s="200"/>
    </row>
    <row r="35" spans="1:22" ht="15" customHeight="1">
      <c r="A35" s="142" t="s">
        <v>362</v>
      </c>
      <c r="B35" s="149">
        <v>1</v>
      </c>
      <c r="C35" s="150">
        <v>4</v>
      </c>
      <c r="D35" s="150">
        <v>78729</v>
      </c>
      <c r="E35" s="150">
        <v>35876</v>
      </c>
      <c r="F35" s="150">
        <v>48088</v>
      </c>
      <c r="G35" s="150">
        <v>22911</v>
      </c>
      <c r="H35" s="151">
        <v>61.4</v>
      </c>
      <c r="I35" s="151">
        <v>60.4</v>
      </c>
      <c r="J35" s="151">
        <v>62.2</v>
      </c>
      <c r="K35" s="150">
        <v>47230</v>
      </c>
      <c r="L35" s="147">
        <v>18175</v>
      </c>
      <c r="M35" s="147" t="s">
        <v>108</v>
      </c>
      <c r="N35" s="147" t="s">
        <v>108</v>
      </c>
      <c r="O35" s="147">
        <v>19093</v>
      </c>
      <c r="P35" s="147">
        <v>2663</v>
      </c>
      <c r="Q35" s="147" t="s">
        <v>108</v>
      </c>
      <c r="R35" s="147" t="s">
        <v>108</v>
      </c>
      <c r="S35" s="147" t="s">
        <v>108</v>
      </c>
      <c r="T35" s="147" t="s">
        <v>108</v>
      </c>
      <c r="U35" s="148" t="s">
        <v>108</v>
      </c>
      <c r="V35" s="200"/>
    </row>
    <row r="36" spans="1:22" ht="15" customHeight="1">
      <c r="A36" s="142" t="s">
        <v>363</v>
      </c>
      <c r="B36" s="149">
        <v>1</v>
      </c>
      <c r="C36" s="150">
        <v>3</v>
      </c>
      <c r="D36" s="150">
        <v>81989</v>
      </c>
      <c r="E36" s="150">
        <v>39432</v>
      </c>
      <c r="F36" s="150">
        <v>52567</v>
      </c>
      <c r="G36" s="150">
        <v>25343</v>
      </c>
      <c r="H36" s="151">
        <v>64.099999999999994</v>
      </c>
      <c r="I36" s="151">
        <v>64.3</v>
      </c>
      <c r="J36" s="151">
        <v>64</v>
      </c>
      <c r="K36" s="150">
        <v>51153</v>
      </c>
      <c r="L36" s="147">
        <v>19276</v>
      </c>
      <c r="M36" s="147" t="s">
        <v>108</v>
      </c>
      <c r="N36" s="147" t="s">
        <v>108</v>
      </c>
      <c r="O36" s="147">
        <v>30197</v>
      </c>
      <c r="P36" s="147" t="s">
        <v>108</v>
      </c>
      <c r="Q36" s="147" t="s">
        <v>108</v>
      </c>
      <c r="R36" s="147" t="s">
        <v>108</v>
      </c>
      <c r="S36" s="147" t="s">
        <v>108</v>
      </c>
      <c r="T36" s="147" t="s">
        <v>108</v>
      </c>
      <c r="U36" s="148">
        <v>1680</v>
      </c>
      <c r="V36" s="200"/>
    </row>
    <row r="37" spans="1:22" s="205" customFormat="1" ht="15" customHeight="1">
      <c r="A37" s="142" t="s">
        <v>364</v>
      </c>
      <c r="B37" s="243">
        <v>1</v>
      </c>
      <c r="C37" s="239">
        <v>4</v>
      </c>
      <c r="D37" s="239">
        <v>84277</v>
      </c>
      <c r="E37" s="239">
        <v>40512</v>
      </c>
      <c r="F37" s="239">
        <v>47848</v>
      </c>
      <c r="G37" s="239">
        <v>23122</v>
      </c>
      <c r="H37" s="240">
        <v>56.8</v>
      </c>
      <c r="I37" s="240">
        <v>57.1</v>
      </c>
      <c r="J37" s="240">
        <v>56.5</v>
      </c>
      <c r="K37" s="239">
        <v>46248</v>
      </c>
      <c r="L37" s="241">
        <v>18015</v>
      </c>
      <c r="M37" s="241" t="s">
        <v>108</v>
      </c>
      <c r="N37" s="241" t="s">
        <v>108</v>
      </c>
      <c r="O37" s="241">
        <v>20628</v>
      </c>
      <c r="P37" s="241" t="s">
        <v>108</v>
      </c>
      <c r="Q37" s="241" t="s">
        <v>108</v>
      </c>
      <c r="R37" s="241" t="s">
        <v>108</v>
      </c>
      <c r="S37" s="241">
        <v>7080</v>
      </c>
      <c r="T37" s="241" t="s">
        <v>108</v>
      </c>
      <c r="U37" s="242">
        <v>525</v>
      </c>
      <c r="V37" s="200"/>
    </row>
    <row r="38" spans="1:22" ht="15.95" customHeight="1">
      <c r="A38" s="228" t="s">
        <v>113</v>
      </c>
      <c r="B38" s="96"/>
      <c r="C38" s="96"/>
      <c r="D38" s="96"/>
      <c r="E38" s="96"/>
      <c r="F38" s="96"/>
      <c r="G38" s="96"/>
      <c r="H38" s="224"/>
      <c r="I38" s="224"/>
      <c r="J38" s="224"/>
      <c r="K38" s="96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200"/>
    </row>
    <row r="39" spans="1:22" ht="15" customHeight="1">
      <c r="A39" s="142" t="s">
        <v>321</v>
      </c>
      <c r="B39" s="154">
        <v>0</v>
      </c>
      <c r="C39" s="155">
        <v>0</v>
      </c>
      <c r="D39" s="144">
        <v>73698</v>
      </c>
      <c r="E39" s="144">
        <v>35759</v>
      </c>
      <c r="F39" s="144">
        <v>39910</v>
      </c>
      <c r="G39" s="144">
        <v>19274</v>
      </c>
      <c r="H39" s="145">
        <v>54.1</v>
      </c>
      <c r="I39" s="145">
        <v>53.9</v>
      </c>
      <c r="J39" s="145">
        <v>54.3</v>
      </c>
      <c r="K39" s="144">
        <v>37636</v>
      </c>
      <c r="L39" s="146">
        <v>11375</v>
      </c>
      <c r="M39" s="146">
        <v>7291</v>
      </c>
      <c r="N39" s="146" t="s">
        <v>108</v>
      </c>
      <c r="O39" s="146">
        <v>6235</v>
      </c>
      <c r="P39" s="146">
        <v>5082</v>
      </c>
      <c r="Q39" s="146">
        <v>3481</v>
      </c>
      <c r="R39" s="146" t="s">
        <v>108</v>
      </c>
      <c r="S39" s="146" t="s">
        <v>108</v>
      </c>
      <c r="T39" s="146">
        <v>4172</v>
      </c>
      <c r="U39" s="153" t="s">
        <v>108</v>
      </c>
      <c r="V39" s="200"/>
    </row>
    <row r="40" spans="1:22" ht="15" customHeight="1">
      <c r="A40" s="142" t="s">
        <v>365</v>
      </c>
      <c r="B40" s="156">
        <v>0</v>
      </c>
      <c r="C40" s="157">
        <v>0</v>
      </c>
      <c r="D40" s="150">
        <v>76696</v>
      </c>
      <c r="E40" s="150">
        <v>37130</v>
      </c>
      <c r="F40" s="150">
        <v>42119</v>
      </c>
      <c r="G40" s="150">
        <v>20521</v>
      </c>
      <c r="H40" s="151">
        <v>54.9</v>
      </c>
      <c r="I40" s="151">
        <v>54.5</v>
      </c>
      <c r="J40" s="151">
        <v>55.2</v>
      </c>
      <c r="K40" s="150">
        <v>39733</v>
      </c>
      <c r="L40" s="147">
        <v>12951</v>
      </c>
      <c r="M40" s="147">
        <v>13279</v>
      </c>
      <c r="N40" s="147" t="s">
        <v>108</v>
      </c>
      <c r="O40" s="147">
        <v>6073</v>
      </c>
      <c r="P40" s="147">
        <v>3188</v>
      </c>
      <c r="Q40" s="147">
        <v>4242</v>
      </c>
      <c r="R40" s="147" t="s">
        <v>108</v>
      </c>
      <c r="S40" s="147" t="s">
        <v>108</v>
      </c>
      <c r="T40" s="147" t="s">
        <v>108</v>
      </c>
      <c r="U40" s="148" t="s">
        <v>108</v>
      </c>
      <c r="V40" s="200"/>
    </row>
    <row r="41" spans="1:22" ht="15" customHeight="1">
      <c r="A41" s="142" t="s">
        <v>320</v>
      </c>
      <c r="B41" s="156">
        <v>0</v>
      </c>
      <c r="C41" s="157">
        <v>0</v>
      </c>
      <c r="D41" s="150">
        <v>78380</v>
      </c>
      <c r="E41" s="150">
        <v>37913</v>
      </c>
      <c r="F41" s="150">
        <v>48046</v>
      </c>
      <c r="G41" s="150">
        <v>22901</v>
      </c>
      <c r="H41" s="151">
        <v>61.3</v>
      </c>
      <c r="I41" s="151">
        <v>60.4</v>
      </c>
      <c r="J41" s="151">
        <v>62.1</v>
      </c>
      <c r="K41" s="150">
        <v>46343</v>
      </c>
      <c r="L41" s="147">
        <v>15808</v>
      </c>
      <c r="M41" s="147">
        <v>12954</v>
      </c>
      <c r="N41" s="147" t="s">
        <v>108</v>
      </c>
      <c r="O41" s="147">
        <v>7654</v>
      </c>
      <c r="P41" s="147">
        <v>3473</v>
      </c>
      <c r="Q41" s="147">
        <v>4052</v>
      </c>
      <c r="R41" s="147" t="s">
        <v>108</v>
      </c>
      <c r="S41" s="147" t="s">
        <v>108</v>
      </c>
      <c r="T41" s="147">
        <v>2402</v>
      </c>
      <c r="U41" s="148" t="s">
        <v>108</v>
      </c>
      <c r="V41" s="200"/>
    </row>
    <row r="42" spans="1:22" ht="15" customHeight="1">
      <c r="A42" s="142" t="s">
        <v>363</v>
      </c>
      <c r="B42" s="156">
        <v>0</v>
      </c>
      <c r="C42" s="157">
        <v>0</v>
      </c>
      <c r="D42" s="150">
        <v>81989</v>
      </c>
      <c r="E42" s="150">
        <v>39432</v>
      </c>
      <c r="F42" s="150">
        <v>52530</v>
      </c>
      <c r="G42" s="150">
        <v>25322</v>
      </c>
      <c r="H42" s="151">
        <v>64.099999999999994</v>
      </c>
      <c r="I42" s="151">
        <v>64.2</v>
      </c>
      <c r="J42" s="151">
        <v>64</v>
      </c>
      <c r="K42" s="150">
        <v>50972</v>
      </c>
      <c r="L42" s="147">
        <v>8491</v>
      </c>
      <c r="M42" s="147">
        <v>20731</v>
      </c>
      <c r="N42" s="147" t="s">
        <v>108</v>
      </c>
      <c r="O42" s="147">
        <v>6000</v>
      </c>
      <c r="P42" s="147">
        <v>3939</v>
      </c>
      <c r="Q42" s="147">
        <v>7936</v>
      </c>
      <c r="R42" s="147" t="s">
        <v>108</v>
      </c>
      <c r="S42" s="147" t="s">
        <v>108</v>
      </c>
      <c r="T42" s="147">
        <v>3875</v>
      </c>
      <c r="U42" s="148" t="s">
        <v>108</v>
      </c>
      <c r="V42" s="200"/>
    </row>
    <row r="43" spans="1:22" s="205" customFormat="1" ht="15" customHeight="1">
      <c r="A43" s="142" t="s">
        <v>364</v>
      </c>
      <c r="B43" s="156">
        <v>0</v>
      </c>
      <c r="C43" s="157">
        <v>0</v>
      </c>
      <c r="D43" s="239">
        <v>84277</v>
      </c>
      <c r="E43" s="239">
        <v>40512</v>
      </c>
      <c r="F43" s="239">
        <v>47813</v>
      </c>
      <c r="G43" s="239">
        <v>23106</v>
      </c>
      <c r="H43" s="240">
        <v>56.7</v>
      </c>
      <c r="I43" s="240">
        <v>57</v>
      </c>
      <c r="J43" s="240">
        <v>56.5</v>
      </c>
      <c r="K43" s="239">
        <v>45707</v>
      </c>
      <c r="L43" s="241">
        <v>9008</v>
      </c>
      <c r="M43" s="241">
        <v>3574</v>
      </c>
      <c r="N43" s="147" t="s">
        <v>392</v>
      </c>
      <c r="O43" s="241">
        <v>7374</v>
      </c>
      <c r="P43" s="241">
        <v>3403</v>
      </c>
      <c r="Q43" s="241">
        <v>7195</v>
      </c>
      <c r="R43" s="241" t="s">
        <v>108</v>
      </c>
      <c r="S43" s="241">
        <v>8879</v>
      </c>
      <c r="T43" s="241">
        <v>6274</v>
      </c>
      <c r="U43" s="148" t="s">
        <v>108</v>
      </c>
      <c r="V43" s="200"/>
    </row>
    <row r="44" spans="1:22" ht="15.95" customHeight="1">
      <c r="A44" s="244" t="s">
        <v>114</v>
      </c>
      <c r="B44" s="245"/>
      <c r="C44" s="245"/>
      <c r="D44" s="245"/>
      <c r="E44" s="229"/>
      <c r="F44" s="229"/>
      <c r="G44" s="229"/>
      <c r="H44" s="230"/>
      <c r="I44" s="230"/>
      <c r="J44" s="230"/>
      <c r="K44" s="229"/>
      <c r="L44" s="124"/>
      <c r="M44" s="124"/>
      <c r="N44" s="126"/>
      <c r="O44" s="126"/>
      <c r="P44" s="124"/>
      <c r="Q44" s="124"/>
      <c r="R44" s="124"/>
      <c r="S44" s="124"/>
      <c r="T44" s="124"/>
      <c r="U44" s="127"/>
      <c r="V44" s="200"/>
    </row>
    <row r="45" spans="1:22" ht="15" customHeight="1">
      <c r="A45" s="6" t="s">
        <v>322</v>
      </c>
      <c r="B45" s="99">
        <v>1</v>
      </c>
      <c r="C45" s="96">
        <v>3</v>
      </c>
      <c r="D45" s="96">
        <v>74749</v>
      </c>
      <c r="E45" s="96">
        <v>36232</v>
      </c>
      <c r="F45" s="96">
        <v>41316</v>
      </c>
      <c r="G45" s="96">
        <v>19672</v>
      </c>
      <c r="H45" s="224">
        <v>55.3</v>
      </c>
      <c r="I45" s="224">
        <v>54.3</v>
      </c>
      <c r="J45" s="224">
        <v>56.2</v>
      </c>
      <c r="K45" s="96">
        <f>SUM(L45:U45)</f>
        <v>40458</v>
      </c>
      <c r="L45" s="122">
        <v>18961</v>
      </c>
      <c r="M45" s="122" t="s">
        <v>108</v>
      </c>
      <c r="N45" s="122" t="s">
        <v>108</v>
      </c>
      <c r="O45" s="122" t="s">
        <v>108</v>
      </c>
      <c r="P45" s="122" t="s">
        <v>108</v>
      </c>
      <c r="Q45" s="122">
        <v>3008</v>
      </c>
      <c r="R45" s="122" t="s">
        <v>108</v>
      </c>
      <c r="S45" s="122" t="s">
        <v>108</v>
      </c>
      <c r="T45" s="122" t="s">
        <v>108</v>
      </c>
      <c r="U45" s="123">
        <v>18489</v>
      </c>
      <c r="V45" s="200"/>
    </row>
    <row r="46" spans="1:22" ht="15" customHeight="1">
      <c r="A46" s="6" t="s">
        <v>323</v>
      </c>
      <c r="B46" s="99">
        <v>1</v>
      </c>
      <c r="C46" s="96">
        <v>2</v>
      </c>
      <c r="D46" s="96">
        <v>77174</v>
      </c>
      <c r="E46" s="96">
        <v>37368</v>
      </c>
      <c r="F46" s="96">
        <v>41571</v>
      </c>
      <c r="G46" s="96">
        <v>19891</v>
      </c>
      <c r="H46" s="224">
        <v>53.9</v>
      </c>
      <c r="I46" s="224">
        <v>53.2</v>
      </c>
      <c r="J46" s="224">
        <v>54.5</v>
      </c>
      <c r="K46" s="96">
        <v>40836</v>
      </c>
      <c r="L46" s="122">
        <v>15740</v>
      </c>
      <c r="M46" s="122" t="s">
        <v>108</v>
      </c>
      <c r="N46" s="122" t="s">
        <v>108</v>
      </c>
      <c r="O46" s="122" t="s">
        <v>108</v>
      </c>
      <c r="P46" s="122" t="s">
        <v>108</v>
      </c>
      <c r="Q46" s="122" t="s">
        <v>108</v>
      </c>
      <c r="R46" s="122" t="s">
        <v>108</v>
      </c>
      <c r="S46" s="122" t="s">
        <v>108</v>
      </c>
      <c r="T46" s="122" t="s">
        <v>108</v>
      </c>
      <c r="U46" s="123">
        <v>25096</v>
      </c>
      <c r="V46" s="200"/>
    </row>
    <row r="47" spans="1:22" ht="15" customHeight="1">
      <c r="A47" s="6" t="s">
        <v>324</v>
      </c>
      <c r="B47" s="96">
        <v>1</v>
      </c>
      <c r="C47" s="96">
        <v>3</v>
      </c>
      <c r="D47" s="96">
        <v>79930</v>
      </c>
      <c r="E47" s="96">
        <v>38604</v>
      </c>
      <c r="F47" s="96">
        <v>37725</v>
      </c>
      <c r="G47" s="96">
        <v>18071</v>
      </c>
      <c r="H47" s="224">
        <v>47.2</v>
      </c>
      <c r="I47" s="224">
        <v>46.8</v>
      </c>
      <c r="J47" s="224">
        <v>47.6</v>
      </c>
      <c r="K47" s="96">
        <v>37260</v>
      </c>
      <c r="L47" s="122" t="s">
        <v>108</v>
      </c>
      <c r="M47" s="122" t="s">
        <v>108</v>
      </c>
      <c r="N47" s="122" t="s">
        <v>108</v>
      </c>
      <c r="O47" s="122" t="s">
        <v>108</v>
      </c>
      <c r="P47" s="122" t="s">
        <v>108</v>
      </c>
      <c r="Q47" s="122" t="s">
        <v>108</v>
      </c>
      <c r="R47" s="122" t="s">
        <v>108</v>
      </c>
      <c r="S47" s="122" t="s">
        <v>108</v>
      </c>
      <c r="T47" s="122">
        <v>36577</v>
      </c>
      <c r="U47" s="123">
        <v>683</v>
      </c>
      <c r="V47" s="200"/>
    </row>
    <row r="48" spans="1:22" ht="15" customHeight="1">
      <c r="A48" s="6" t="s">
        <v>325</v>
      </c>
      <c r="B48" s="99">
        <v>1</v>
      </c>
      <c r="C48" s="96">
        <v>2</v>
      </c>
      <c r="D48" s="96">
        <v>80394</v>
      </c>
      <c r="E48" s="96">
        <v>38800</v>
      </c>
      <c r="F48" s="96">
        <v>48927</v>
      </c>
      <c r="G48" s="96">
        <v>23243</v>
      </c>
      <c r="H48" s="224">
        <v>60.7</v>
      </c>
      <c r="I48" s="224">
        <v>59.9</v>
      </c>
      <c r="J48" s="224">
        <v>61.8</v>
      </c>
      <c r="K48" s="96">
        <v>48288</v>
      </c>
      <c r="L48" s="122">
        <v>17496</v>
      </c>
      <c r="M48" s="122" t="s">
        <v>108</v>
      </c>
      <c r="N48" s="122" t="s">
        <v>108</v>
      </c>
      <c r="O48" s="122" t="s">
        <v>108</v>
      </c>
      <c r="P48" s="122" t="s">
        <v>108</v>
      </c>
      <c r="Q48" s="122" t="s">
        <v>108</v>
      </c>
      <c r="R48" s="122" t="s">
        <v>108</v>
      </c>
      <c r="S48" s="122" t="s">
        <v>108</v>
      </c>
      <c r="T48" s="122" t="s">
        <v>108</v>
      </c>
      <c r="U48" s="123">
        <v>30792</v>
      </c>
      <c r="V48" s="200"/>
    </row>
    <row r="49" spans="1:23" ht="15" customHeight="1">
      <c r="A49" s="236" t="s">
        <v>326</v>
      </c>
      <c r="B49" s="226">
        <v>1</v>
      </c>
      <c r="C49" s="226">
        <v>4</v>
      </c>
      <c r="D49" s="226">
        <v>82291</v>
      </c>
      <c r="E49" s="226">
        <v>39591</v>
      </c>
      <c r="F49" s="226">
        <v>43933</v>
      </c>
      <c r="G49" s="226">
        <v>21027</v>
      </c>
      <c r="H49" s="227">
        <v>53.4</v>
      </c>
      <c r="I49" s="227">
        <v>53.1</v>
      </c>
      <c r="J49" s="227">
        <v>53.6</v>
      </c>
      <c r="K49" s="226">
        <v>42350</v>
      </c>
      <c r="L49" s="124">
        <v>19838</v>
      </c>
      <c r="M49" s="124" t="s">
        <v>108</v>
      </c>
      <c r="N49" s="124" t="s">
        <v>108</v>
      </c>
      <c r="O49" s="124" t="s">
        <v>108</v>
      </c>
      <c r="P49" s="124" t="s">
        <v>108</v>
      </c>
      <c r="Q49" s="124" t="s">
        <v>108</v>
      </c>
      <c r="R49" s="124" t="s">
        <v>108</v>
      </c>
      <c r="S49" s="124" t="s">
        <v>108</v>
      </c>
      <c r="T49" s="124">
        <v>821</v>
      </c>
      <c r="U49" s="125">
        <v>21691</v>
      </c>
      <c r="V49" s="200"/>
    </row>
    <row r="50" spans="1:23" ht="15.95" customHeight="1">
      <c r="A50" s="246" t="s">
        <v>115</v>
      </c>
      <c r="B50" s="247"/>
      <c r="C50" s="247"/>
      <c r="D50" s="247"/>
      <c r="E50" s="226"/>
      <c r="F50" s="226"/>
      <c r="G50" s="226"/>
      <c r="H50" s="227"/>
      <c r="I50" s="227"/>
      <c r="J50" s="227"/>
      <c r="K50" s="226"/>
      <c r="L50" s="124"/>
      <c r="M50" s="124"/>
      <c r="N50" s="124"/>
      <c r="O50" s="124"/>
      <c r="P50" s="124"/>
      <c r="Q50" s="124"/>
      <c r="R50" s="124"/>
      <c r="S50" s="124"/>
      <c r="T50" s="124"/>
      <c r="U50" s="125"/>
      <c r="V50" s="200"/>
    </row>
    <row r="51" spans="1:23" ht="15" customHeight="1">
      <c r="A51" s="6" t="s">
        <v>327</v>
      </c>
      <c r="B51" s="248" t="s">
        <v>116</v>
      </c>
      <c r="C51" s="24" t="s">
        <v>116</v>
      </c>
      <c r="D51" s="96">
        <v>70743</v>
      </c>
      <c r="E51" s="96">
        <v>34438</v>
      </c>
      <c r="F51" s="96">
        <v>40188</v>
      </c>
      <c r="G51" s="96">
        <v>19188</v>
      </c>
      <c r="H51" s="224">
        <v>56.8</v>
      </c>
      <c r="I51" s="224">
        <v>55.7</v>
      </c>
      <c r="J51" s="224">
        <v>57.8</v>
      </c>
      <c r="K51" s="96">
        <f>SUM(L51:U51)</f>
        <v>38474</v>
      </c>
      <c r="L51" s="122">
        <v>10252</v>
      </c>
      <c r="M51" s="122" t="s">
        <v>108</v>
      </c>
      <c r="N51" s="122" t="s">
        <v>108</v>
      </c>
      <c r="O51" s="122" t="s">
        <v>108</v>
      </c>
      <c r="P51" s="122">
        <v>6157</v>
      </c>
      <c r="Q51" s="122">
        <v>4865</v>
      </c>
      <c r="R51" s="122">
        <v>6453</v>
      </c>
      <c r="S51" s="122" t="s">
        <v>108</v>
      </c>
      <c r="T51" s="122">
        <v>10747</v>
      </c>
      <c r="U51" s="123" t="s">
        <v>108</v>
      </c>
      <c r="V51" s="200"/>
    </row>
    <row r="52" spans="1:23" ht="15" customHeight="1">
      <c r="A52" s="6" t="s">
        <v>328</v>
      </c>
      <c r="B52" s="248" t="s">
        <v>116</v>
      </c>
      <c r="C52" s="24" t="s">
        <v>116</v>
      </c>
      <c r="D52" s="96">
        <v>74832</v>
      </c>
      <c r="E52" s="96">
        <v>36232</v>
      </c>
      <c r="F52" s="96">
        <v>41289</v>
      </c>
      <c r="G52" s="96">
        <v>19660</v>
      </c>
      <c r="H52" s="224">
        <v>55.2</v>
      </c>
      <c r="I52" s="224">
        <v>54.2</v>
      </c>
      <c r="J52" s="224">
        <v>56.1</v>
      </c>
      <c r="K52" s="96">
        <f>SUM(L52:U52)</f>
        <v>39180</v>
      </c>
      <c r="L52" s="122">
        <v>9287</v>
      </c>
      <c r="M52" s="122" t="s">
        <v>108</v>
      </c>
      <c r="N52" s="122" t="s">
        <v>108</v>
      </c>
      <c r="O52" s="122" t="s">
        <v>108</v>
      </c>
      <c r="P52" s="122">
        <v>13339</v>
      </c>
      <c r="Q52" s="122">
        <v>1812</v>
      </c>
      <c r="R52" s="122">
        <v>7170</v>
      </c>
      <c r="S52" s="122" t="s">
        <v>108</v>
      </c>
      <c r="T52" s="122">
        <v>7572</v>
      </c>
      <c r="U52" s="123" t="s">
        <v>108</v>
      </c>
      <c r="V52" s="200"/>
    </row>
    <row r="53" spans="1:23" ht="18" customHeight="1">
      <c r="A53" s="6" t="s">
        <v>323</v>
      </c>
      <c r="B53" s="248" t="s">
        <v>116</v>
      </c>
      <c r="C53" s="24" t="s">
        <v>116</v>
      </c>
      <c r="D53" s="96">
        <v>77266</v>
      </c>
      <c r="E53" s="96">
        <v>36411</v>
      </c>
      <c r="F53" s="96">
        <v>41542</v>
      </c>
      <c r="G53" s="96">
        <v>19873</v>
      </c>
      <c r="H53" s="224">
        <v>53.8</v>
      </c>
      <c r="I53" s="224">
        <v>53.1</v>
      </c>
      <c r="J53" s="224">
        <v>54.3</v>
      </c>
      <c r="K53" s="96">
        <v>41542</v>
      </c>
      <c r="L53" s="122">
        <v>10106</v>
      </c>
      <c r="M53" s="122">
        <v>15032</v>
      </c>
      <c r="N53" s="122" t="s">
        <v>108</v>
      </c>
      <c r="O53" s="122" t="s">
        <v>108</v>
      </c>
      <c r="P53" s="122">
        <v>4141</v>
      </c>
      <c r="Q53" s="122">
        <v>2687</v>
      </c>
      <c r="R53" s="122">
        <v>5956</v>
      </c>
      <c r="S53" s="122" t="s">
        <v>108</v>
      </c>
      <c r="T53" s="122">
        <v>1418</v>
      </c>
      <c r="U53" s="123" t="s">
        <v>108</v>
      </c>
      <c r="V53" s="200"/>
    </row>
    <row r="54" spans="1:23" ht="15" customHeight="1">
      <c r="A54" s="6" t="s">
        <v>325</v>
      </c>
      <c r="B54" s="248" t="s">
        <v>108</v>
      </c>
      <c r="C54" s="24" t="s">
        <v>108</v>
      </c>
      <c r="D54" s="96">
        <v>80394</v>
      </c>
      <c r="E54" s="96">
        <v>38800</v>
      </c>
      <c r="F54" s="96">
        <v>48884</v>
      </c>
      <c r="G54" s="96">
        <v>23217</v>
      </c>
      <c r="H54" s="224">
        <v>60.8</v>
      </c>
      <c r="I54" s="224">
        <v>59.8</v>
      </c>
      <c r="J54" s="224">
        <v>61.7</v>
      </c>
      <c r="K54" s="96">
        <v>46169</v>
      </c>
      <c r="L54" s="122">
        <v>9404</v>
      </c>
      <c r="M54" s="122">
        <v>12341</v>
      </c>
      <c r="N54" s="122" t="s">
        <v>108</v>
      </c>
      <c r="O54" s="122" t="s">
        <v>108</v>
      </c>
      <c r="P54" s="122">
        <v>8283</v>
      </c>
      <c r="Q54" s="122">
        <v>2889</v>
      </c>
      <c r="R54" s="122">
        <v>7007</v>
      </c>
      <c r="S54" s="122" t="s">
        <v>108</v>
      </c>
      <c r="T54" s="122">
        <v>6241</v>
      </c>
      <c r="U54" s="123" t="s">
        <v>108</v>
      </c>
      <c r="V54" s="200"/>
    </row>
    <row r="55" spans="1:23" ht="15" customHeight="1" thickBot="1">
      <c r="A55" s="249" t="s">
        <v>329</v>
      </c>
      <c r="B55" s="250" t="s">
        <v>116</v>
      </c>
      <c r="C55" s="251" t="s">
        <v>116</v>
      </c>
      <c r="D55" s="252">
        <v>82291</v>
      </c>
      <c r="E55" s="252">
        <v>39591</v>
      </c>
      <c r="F55" s="252">
        <v>43916</v>
      </c>
      <c r="G55" s="252">
        <v>21022</v>
      </c>
      <c r="H55" s="253">
        <v>53.4</v>
      </c>
      <c r="I55" s="253">
        <v>53.1</v>
      </c>
      <c r="J55" s="253">
        <v>53.6</v>
      </c>
      <c r="K55" s="252">
        <v>41700</v>
      </c>
      <c r="L55" s="128">
        <v>7052</v>
      </c>
      <c r="M55" s="128">
        <v>9554</v>
      </c>
      <c r="N55" s="128" t="s">
        <v>108</v>
      </c>
      <c r="O55" s="128" t="s">
        <v>108</v>
      </c>
      <c r="P55" s="128">
        <v>9857</v>
      </c>
      <c r="Q55" s="128">
        <v>2722</v>
      </c>
      <c r="R55" s="128">
        <v>6965</v>
      </c>
      <c r="S55" s="128" t="s">
        <v>108</v>
      </c>
      <c r="T55" s="128">
        <v>5545</v>
      </c>
      <c r="U55" s="129" t="s">
        <v>108</v>
      </c>
      <c r="V55" s="200"/>
    </row>
    <row r="56" spans="1:23" ht="15" customHeight="1">
      <c r="A56" s="8" t="s">
        <v>117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254" t="s">
        <v>118</v>
      </c>
      <c r="M56" s="117"/>
      <c r="N56" s="117"/>
      <c r="O56" s="117"/>
      <c r="P56" s="117"/>
      <c r="Q56" s="117"/>
      <c r="R56" s="117"/>
      <c r="S56" s="117"/>
      <c r="U56" s="131" t="s">
        <v>8</v>
      </c>
      <c r="V56" s="175"/>
    </row>
    <row r="57" spans="1:23" ht="15" customHeight="1">
      <c r="A57" s="8" t="s">
        <v>119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8"/>
      <c r="M57" s="117"/>
      <c r="N57" s="117"/>
      <c r="O57" s="117"/>
      <c r="P57" s="117"/>
      <c r="Q57" s="117"/>
      <c r="R57" s="117"/>
      <c r="S57" s="117"/>
      <c r="T57" s="117"/>
      <c r="U57" s="117"/>
      <c r="V57" s="175"/>
      <c r="W57" s="175"/>
    </row>
    <row r="58" spans="1:23" ht="15.95" customHeight="1">
      <c r="L58" s="175"/>
      <c r="M58" s="117"/>
      <c r="N58" s="117"/>
    </row>
    <row r="59" spans="1:23" ht="15.95" customHeight="1">
      <c r="L59" s="175"/>
      <c r="M59" s="117"/>
      <c r="N59" s="117"/>
    </row>
  </sheetData>
  <sheetProtection selectLockedCells="1" selectUnlockedCells="1"/>
  <mergeCells count="23">
    <mergeCell ref="C4:C6"/>
    <mergeCell ref="D4:E5"/>
    <mergeCell ref="F4:G5"/>
    <mergeCell ref="H4:J5"/>
    <mergeCell ref="D6:D7"/>
    <mergeCell ref="G6:G7"/>
    <mergeCell ref="E6:E7"/>
    <mergeCell ref="H6:H7"/>
    <mergeCell ref="F6:F7"/>
    <mergeCell ref="I6:I7"/>
    <mergeCell ref="J6:J7"/>
    <mergeCell ref="M6:M7"/>
    <mergeCell ref="N6:N7"/>
    <mergeCell ref="K4:K6"/>
    <mergeCell ref="L4:U4"/>
    <mergeCell ref="L6:L7"/>
    <mergeCell ref="U6:U7"/>
    <mergeCell ref="O6:O7"/>
    <mergeCell ref="P6:P7"/>
    <mergeCell ref="T6:T7"/>
    <mergeCell ref="R6:R7"/>
    <mergeCell ref="S6:S7"/>
    <mergeCell ref="Q6:Q7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90" orientation="portrait" useFirstPageNumber="1" horizontalDpi="300" verticalDpi="300" r:id="rId1"/>
  <headerFooter alignWithMargins="0">
    <oddHeader>&amp;R&amp;"ＭＳ 明朝,標準"&amp;10選挙及び市職員</oddHeader>
    <oddFooter>&amp;C&amp;"ＭＳ 明朝,標準"－&amp;P－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topLeftCell="A31" zoomScale="115" zoomScaleNormal="100" zoomScaleSheetLayoutView="115" workbookViewId="0">
      <selection activeCell="D17" sqref="D17"/>
    </sheetView>
  </sheetViews>
  <sheetFormatPr defaultRowHeight="17.100000000000001" customHeight="1"/>
  <cols>
    <col min="1" max="2" width="4.25" style="262" customWidth="1"/>
    <col min="3" max="3" width="14.5" style="262" customWidth="1"/>
    <col min="4" max="8" width="13.75" style="262" customWidth="1"/>
    <col min="9" max="16384" width="9" style="262"/>
  </cols>
  <sheetData>
    <row r="1" spans="1:10" ht="5.0999999999999996" customHeight="1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thickBot="1">
      <c r="A2" s="8" t="s">
        <v>373</v>
      </c>
      <c r="B2" s="8"/>
      <c r="C2" s="8"/>
      <c r="D2" s="8"/>
      <c r="E2" s="8"/>
      <c r="F2" s="8"/>
      <c r="G2" s="8"/>
      <c r="H2" s="8"/>
      <c r="I2" s="8"/>
      <c r="J2" s="8"/>
    </row>
    <row r="3" spans="1:10" ht="24.95" customHeight="1">
      <c r="A3" s="319" t="s">
        <v>120</v>
      </c>
      <c r="B3" s="320"/>
      <c r="C3" s="320"/>
      <c r="D3" s="49" t="s">
        <v>121</v>
      </c>
      <c r="E3" s="49" t="s">
        <v>122</v>
      </c>
      <c r="F3" s="49" t="s">
        <v>123</v>
      </c>
      <c r="G3" s="49" t="s">
        <v>124</v>
      </c>
      <c r="H3" s="141" t="s">
        <v>347</v>
      </c>
      <c r="I3" s="200"/>
    </row>
    <row r="4" spans="1:10" ht="20.100000000000001" customHeight="1">
      <c r="A4" s="50"/>
      <c r="B4" s="7"/>
      <c r="C4" s="54" t="s">
        <v>125</v>
      </c>
      <c r="D4" s="48">
        <v>7</v>
      </c>
      <c r="E4" s="47">
        <v>9</v>
      </c>
      <c r="F4" s="47">
        <v>8</v>
      </c>
      <c r="G4" s="47">
        <v>6</v>
      </c>
      <c r="H4" s="263">
        <v>10</v>
      </c>
      <c r="I4" s="200"/>
    </row>
    <row r="5" spans="1:10" ht="20.100000000000001" customHeight="1">
      <c r="A5" s="364" t="s">
        <v>126</v>
      </c>
      <c r="B5" s="365"/>
      <c r="C5" s="54" t="s">
        <v>127</v>
      </c>
      <c r="D5" s="48">
        <v>4</v>
      </c>
      <c r="E5" s="48">
        <v>4</v>
      </c>
      <c r="F5" s="48">
        <v>4</v>
      </c>
      <c r="G5" s="48">
        <v>4</v>
      </c>
      <c r="H5" s="264">
        <v>4</v>
      </c>
      <c r="I5" s="200"/>
    </row>
    <row r="6" spans="1:10" ht="20.100000000000001" customHeight="1">
      <c r="A6" s="56"/>
      <c r="B6" s="57"/>
      <c r="C6" s="55" t="s">
        <v>128</v>
      </c>
      <c r="D6" s="48">
        <v>3</v>
      </c>
      <c r="E6" s="48">
        <v>5</v>
      </c>
      <c r="F6" s="48">
        <v>4</v>
      </c>
      <c r="G6" s="48">
        <v>2</v>
      </c>
      <c r="H6" s="264">
        <v>6</v>
      </c>
      <c r="I6" s="200"/>
    </row>
    <row r="7" spans="1:10" ht="20.100000000000001" customHeight="1">
      <c r="A7" s="366" t="s">
        <v>129</v>
      </c>
      <c r="B7" s="367"/>
      <c r="C7" s="54" t="s">
        <v>125</v>
      </c>
      <c r="D7" s="48">
        <v>89</v>
      </c>
      <c r="E7" s="48">
        <v>113</v>
      </c>
      <c r="F7" s="48">
        <v>93</v>
      </c>
      <c r="G7" s="48">
        <v>89</v>
      </c>
      <c r="H7" s="264">
        <v>88</v>
      </c>
      <c r="I7" s="200"/>
    </row>
    <row r="8" spans="1:10" ht="20.100000000000001" customHeight="1">
      <c r="A8" s="58"/>
      <c r="B8" s="59"/>
      <c r="C8" s="54" t="s">
        <v>127</v>
      </c>
      <c r="D8" s="48">
        <v>86</v>
      </c>
      <c r="E8" s="48">
        <v>108</v>
      </c>
      <c r="F8" s="48">
        <v>89</v>
      </c>
      <c r="G8" s="48">
        <v>87</v>
      </c>
      <c r="H8" s="264">
        <v>82</v>
      </c>
      <c r="I8" s="200"/>
    </row>
    <row r="9" spans="1:10" ht="20.100000000000001" customHeight="1">
      <c r="A9" s="368" t="s">
        <v>130</v>
      </c>
      <c r="B9" s="369"/>
      <c r="C9" s="55" t="s">
        <v>128</v>
      </c>
      <c r="D9" s="48">
        <v>3</v>
      </c>
      <c r="E9" s="48">
        <v>5</v>
      </c>
      <c r="F9" s="48">
        <v>4</v>
      </c>
      <c r="G9" s="48">
        <v>2</v>
      </c>
      <c r="H9" s="264">
        <v>6</v>
      </c>
      <c r="I9" s="200"/>
    </row>
    <row r="10" spans="1:10" ht="20.100000000000001" customHeight="1">
      <c r="A10" s="366" t="s">
        <v>131</v>
      </c>
      <c r="B10" s="367"/>
      <c r="C10" s="54" t="s">
        <v>125</v>
      </c>
      <c r="D10" s="48">
        <v>34</v>
      </c>
      <c r="E10" s="48">
        <v>37</v>
      </c>
      <c r="F10" s="48">
        <v>39</v>
      </c>
      <c r="G10" s="48">
        <v>33</v>
      </c>
      <c r="H10" s="264">
        <v>36</v>
      </c>
      <c r="I10" s="200"/>
    </row>
    <row r="11" spans="1:10" ht="20.100000000000001" customHeight="1">
      <c r="A11" s="58"/>
      <c r="B11" s="59"/>
      <c r="C11" s="54" t="s">
        <v>127</v>
      </c>
      <c r="D11" s="48">
        <v>31</v>
      </c>
      <c r="E11" s="48">
        <v>32</v>
      </c>
      <c r="F11" s="48">
        <v>35</v>
      </c>
      <c r="G11" s="48">
        <v>31</v>
      </c>
      <c r="H11" s="264">
        <v>30</v>
      </c>
      <c r="I11" s="200"/>
    </row>
    <row r="12" spans="1:10" ht="20.100000000000001" customHeight="1">
      <c r="A12" s="368" t="s">
        <v>130</v>
      </c>
      <c r="B12" s="369"/>
      <c r="C12" s="55" t="s">
        <v>128</v>
      </c>
      <c r="D12" s="48">
        <v>3</v>
      </c>
      <c r="E12" s="48">
        <v>5</v>
      </c>
      <c r="F12" s="48">
        <v>4</v>
      </c>
      <c r="G12" s="48">
        <v>2</v>
      </c>
      <c r="H12" s="264">
        <v>6</v>
      </c>
      <c r="I12" s="200"/>
    </row>
    <row r="13" spans="1:10" ht="20.100000000000001" customHeight="1">
      <c r="A13" s="371" t="s">
        <v>288</v>
      </c>
      <c r="B13" s="342" t="s">
        <v>132</v>
      </c>
      <c r="C13" s="342"/>
      <c r="D13" s="48">
        <v>110</v>
      </c>
      <c r="E13" s="48">
        <v>116</v>
      </c>
      <c r="F13" s="48">
        <v>105</v>
      </c>
      <c r="G13" s="48">
        <v>93</v>
      </c>
      <c r="H13" s="264">
        <v>128</v>
      </c>
      <c r="I13" s="200"/>
    </row>
    <row r="14" spans="1:10" ht="20.100000000000001" customHeight="1">
      <c r="A14" s="372"/>
      <c r="B14" s="374" t="s">
        <v>133</v>
      </c>
      <c r="C14" s="53" t="s">
        <v>125</v>
      </c>
      <c r="D14" s="48">
        <v>92</v>
      </c>
      <c r="E14" s="48">
        <v>99</v>
      </c>
      <c r="F14" s="48">
        <v>88</v>
      </c>
      <c r="G14" s="48">
        <v>79</v>
      </c>
      <c r="H14" s="264">
        <v>103</v>
      </c>
      <c r="I14" s="200"/>
    </row>
    <row r="15" spans="1:10" ht="20.100000000000001" customHeight="1">
      <c r="A15" s="372"/>
      <c r="B15" s="374"/>
      <c r="C15" s="54" t="s">
        <v>134</v>
      </c>
      <c r="D15" s="48">
        <v>26</v>
      </c>
      <c r="E15" s="48">
        <v>29</v>
      </c>
      <c r="F15" s="48">
        <v>26</v>
      </c>
      <c r="G15" s="48">
        <v>21</v>
      </c>
      <c r="H15" s="264">
        <v>24</v>
      </c>
      <c r="I15" s="200"/>
    </row>
    <row r="16" spans="1:10" ht="20.100000000000001" customHeight="1">
      <c r="A16" s="372"/>
      <c r="B16" s="374"/>
      <c r="C16" s="54" t="s">
        <v>135</v>
      </c>
      <c r="D16" s="48">
        <v>7</v>
      </c>
      <c r="E16" s="48">
        <v>8</v>
      </c>
      <c r="F16" s="48">
        <v>8</v>
      </c>
      <c r="G16" s="48">
        <v>8</v>
      </c>
      <c r="H16" s="264">
        <v>7</v>
      </c>
      <c r="I16" s="200"/>
    </row>
    <row r="17" spans="1:10" ht="20.100000000000001" customHeight="1">
      <c r="A17" s="372"/>
      <c r="B17" s="374"/>
      <c r="C17" s="54" t="s">
        <v>136</v>
      </c>
      <c r="D17" s="48">
        <v>32</v>
      </c>
      <c r="E17" s="48">
        <v>33</v>
      </c>
      <c r="F17" s="48">
        <v>31</v>
      </c>
      <c r="G17" s="48">
        <v>19</v>
      </c>
      <c r="H17" s="264">
        <v>42</v>
      </c>
      <c r="I17" s="200"/>
    </row>
    <row r="18" spans="1:10" ht="20.100000000000001" customHeight="1">
      <c r="A18" s="372"/>
      <c r="B18" s="374"/>
      <c r="C18" s="55" t="s">
        <v>137</v>
      </c>
      <c r="D18" s="48">
        <v>27</v>
      </c>
      <c r="E18" s="48">
        <v>29</v>
      </c>
      <c r="F18" s="48">
        <v>23</v>
      </c>
      <c r="G18" s="48">
        <v>31</v>
      </c>
      <c r="H18" s="264">
        <v>30</v>
      </c>
      <c r="I18" s="200"/>
    </row>
    <row r="19" spans="1:10" ht="20.100000000000001" customHeight="1">
      <c r="A19" s="372"/>
      <c r="B19" s="370" t="s">
        <v>138</v>
      </c>
      <c r="C19" s="54" t="s">
        <v>125</v>
      </c>
      <c r="D19" s="48">
        <v>18</v>
      </c>
      <c r="E19" s="48">
        <v>17</v>
      </c>
      <c r="F19" s="48">
        <v>17</v>
      </c>
      <c r="G19" s="48">
        <v>14</v>
      </c>
      <c r="H19" s="264">
        <v>25</v>
      </c>
      <c r="I19" s="200"/>
    </row>
    <row r="20" spans="1:10" ht="20.100000000000001" customHeight="1">
      <c r="A20" s="372"/>
      <c r="B20" s="370"/>
      <c r="C20" s="54" t="s">
        <v>136</v>
      </c>
      <c r="D20" s="48">
        <v>2</v>
      </c>
      <c r="E20" s="18">
        <v>0</v>
      </c>
      <c r="F20" s="48">
        <v>1</v>
      </c>
      <c r="G20" s="48">
        <v>1</v>
      </c>
      <c r="H20" s="264">
        <v>2</v>
      </c>
      <c r="I20" s="200"/>
    </row>
    <row r="21" spans="1:10" ht="20.100000000000001" customHeight="1">
      <c r="A21" s="372"/>
      <c r="B21" s="370"/>
      <c r="C21" s="54" t="s">
        <v>139</v>
      </c>
      <c r="D21" s="48">
        <v>1</v>
      </c>
      <c r="E21" s="18">
        <v>0</v>
      </c>
      <c r="F21" s="18">
        <v>0</v>
      </c>
      <c r="G21" s="18">
        <v>0</v>
      </c>
      <c r="H21" s="265">
        <v>0</v>
      </c>
      <c r="I21" s="200"/>
    </row>
    <row r="22" spans="1:10" ht="20.100000000000001" customHeight="1">
      <c r="A22" s="372"/>
      <c r="B22" s="370"/>
      <c r="C22" s="54" t="s">
        <v>140</v>
      </c>
      <c r="D22" s="48">
        <v>10</v>
      </c>
      <c r="E22" s="48">
        <v>10</v>
      </c>
      <c r="F22" s="48">
        <v>11</v>
      </c>
      <c r="G22" s="48">
        <v>10</v>
      </c>
      <c r="H22" s="264">
        <v>12</v>
      </c>
      <c r="I22" s="200"/>
    </row>
    <row r="23" spans="1:10" ht="20.100000000000001" customHeight="1">
      <c r="A23" s="372"/>
      <c r="B23" s="370"/>
      <c r="C23" s="54" t="s">
        <v>141</v>
      </c>
      <c r="D23" s="48">
        <v>5</v>
      </c>
      <c r="E23" s="48">
        <v>7</v>
      </c>
      <c r="F23" s="48">
        <v>5</v>
      </c>
      <c r="G23" s="48">
        <v>3</v>
      </c>
      <c r="H23" s="264">
        <v>11</v>
      </c>
      <c r="I23" s="200"/>
    </row>
    <row r="24" spans="1:10" ht="20.100000000000001" customHeight="1">
      <c r="A24" s="373"/>
      <c r="B24" s="370"/>
      <c r="C24" s="55" t="s">
        <v>137</v>
      </c>
      <c r="D24" s="18">
        <v>0</v>
      </c>
      <c r="E24" s="18">
        <v>0</v>
      </c>
      <c r="F24" s="18">
        <v>0</v>
      </c>
      <c r="G24" s="18">
        <v>0</v>
      </c>
      <c r="H24" s="265">
        <v>0</v>
      </c>
      <c r="I24" s="200"/>
    </row>
    <row r="25" spans="1:10" s="267" customFormat="1" ht="20.100000000000001" customHeight="1">
      <c r="A25" s="360" t="s">
        <v>142</v>
      </c>
      <c r="B25" s="361"/>
      <c r="C25" s="361"/>
      <c r="D25" s="18">
        <v>0</v>
      </c>
      <c r="E25" s="18">
        <v>0</v>
      </c>
      <c r="F25" s="18">
        <v>0</v>
      </c>
      <c r="G25" s="18">
        <v>0</v>
      </c>
      <c r="H25" s="265">
        <v>0</v>
      </c>
      <c r="I25" s="266"/>
    </row>
    <row r="26" spans="1:10" s="269" customFormat="1" ht="20.100000000000001" customHeight="1" thickBot="1">
      <c r="A26" s="362" t="s">
        <v>143</v>
      </c>
      <c r="B26" s="363"/>
      <c r="C26" s="363"/>
      <c r="D26" s="51">
        <v>21</v>
      </c>
      <c r="E26" s="51">
        <v>28</v>
      </c>
      <c r="F26" s="51">
        <v>17</v>
      </c>
      <c r="G26" s="51">
        <v>25</v>
      </c>
      <c r="H26" s="268">
        <v>22</v>
      </c>
      <c r="I26" s="202"/>
    </row>
    <row r="27" spans="1:10" ht="15" customHeight="1">
      <c r="B27" s="8"/>
      <c r="C27" s="8"/>
      <c r="D27" s="8"/>
      <c r="E27" s="8"/>
      <c r="F27" s="8"/>
      <c r="G27" s="131"/>
      <c r="H27" s="131" t="s">
        <v>67</v>
      </c>
      <c r="I27" s="8"/>
      <c r="J27" s="8"/>
    </row>
    <row r="28" spans="1:10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5" customHeight="1" thickBot="1">
      <c r="A29" s="8" t="s">
        <v>374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24.95" customHeight="1">
      <c r="A30" s="270" t="s">
        <v>144</v>
      </c>
      <c r="B30" s="271"/>
      <c r="C30" s="311"/>
      <c r="D30" s="272" t="s">
        <v>121</v>
      </c>
      <c r="E30" s="166" t="s">
        <v>122</v>
      </c>
      <c r="F30" s="166" t="s">
        <v>123</v>
      </c>
      <c r="G30" s="49" t="s">
        <v>124</v>
      </c>
      <c r="H30" s="141" t="s">
        <v>347</v>
      </c>
      <c r="I30" s="8"/>
      <c r="J30" s="8"/>
    </row>
    <row r="31" spans="1:10" ht="20.100000000000001" customHeight="1">
      <c r="A31" s="366" t="s">
        <v>289</v>
      </c>
      <c r="B31" s="367"/>
      <c r="C31" s="367"/>
      <c r="D31" s="47">
        <v>28</v>
      </c>
      <c r="E31" s="47">
        <v>33</v>
      </c>
      <c r="F31" s="47">
        <v>24</v>
      </c>
      <c r="G31" s="47">
        <v>26</v>
      </c>
      <c r="H31" s="263">
        <v>21</v>
      </c>
      <c r="I31" s="200"/>
      <c r="J31" s="8"/>
    </row>
    <row r="32" spans="1:10" ht="20.100000000000001" customHeight="1">
      <c r="A32" s="273" t="s">
        <v>330</v>
      </c>
      <c r="B32" s="377" t="s">
        <v>332</v>
      </c>
      <c r="C32" s="378"/>
      <c r="D32" s="48">
        <v>5</v>
      </c>
      <c r="E32" s="48">
        <v>5</v>
      </c>
      <c r="F32" s="48">
        <v>4</v>
      </c>
      <c r="G32" s="48">
        <v>5</v>
      </c>
      <c r="H32" s="264">
        <v>6</v>
      </c>
      <c r="I32" s="200"/>
      <c r="J32" s="8"/>
    </row>
    <row r="33" spans="1:10" ht="20.100000000000001" customHeight="1">
      <c r="A33" s="273" t="s">
        <v>331</v>
      </c>
      <c r="B33" s="377" t="s">
        <v>333</v>
      </c>
      <c r="C33" s="378"/>
      <c r="D33" s="48">
        <v>9</v>
      </c>
      <c r="E33" s="48">
        <v>9</v>
      </c>
      <c r="F33" s="48">
        <v>6</v>
      </c>
      <c r="G33" s="48">
        <v>7</v>
      </c>
      <c r="H33" s="264">
        <v>5</v>
      </c>
      <c r="I33" s="200"/>
      <c r="J33" s="8"/>
    </row>
    <row r="34" spans="1:10" ht="20.100000000000001" customHeight="1">
      <c r="A34" s="273" t="s">
        <v>331</v>
      </c>
      <c r="B34" s="377" t="s">
        <v>334</v>
      </c>
      <c r="C34" s="378"/>
      <c r="D34" s="48">
        <v>7</v>
      </c>
      <c r="E34" s="48">
        <v>14</v>
      </c>
      <c r="F34" s="48">
        <v>9</v>
      </c>
      <c r="G34" s="48">
        <v>8</v>
      </c>
      <c r="H34" s="264">
        <v>5</v>
      </c>
      <c r="I34" s="200"/>
      <c r="J34" s="8"/>
    </row>
    <row r="35" spans="1:10" ht="20.100000000000001" customHeight="1">
      <c r="A35" s="273" t="s">
        <v>331</v>
      </c>
      <c r="B35" s="377" t="s">
        <v>335</v>
      </c>
      <c r="C35" s="378"/>
      <c r="D35" s="48">
        <v>7</v>
      </c>
      <c r="E35" s="48">
        <v>5</v>
      </c>
      <c r="F35" s="48">
        <v>5</v>
      </c>
      <c r="G35" s="48">
        <v>6</v>
      </c>
      <c r="H35" s="264">
        <v>5</v>
      </c>
      <c r="I35" s="200"/>
      <c r="J35" s="8"/>
    </row>
    <row r="36" spans="1:10" ht="20.100000000000001" customHeight="1">
      <c r="A36" s="364" t="s">
        <v>290</v>
      </c>
      <c r="B36" s="365"/>
      <c r="C36" s="365"/>
      <c r="D36" s="48">
        <v>24</v>
      </c>
      <c r="E36" s="48">
        <v>27</v>
      </c>
      <c r="F36" s="48">
        <v>27</v>
      </c>
      <c r="G36" s="48">
        <v>31</v>
      </c>
      <c r="H36" s="264">
        <v>22</v>
      </c>
      <c r="I36" s="200"/>
      <c r="J36" s="8"/>
    </row>
    <row r="37" spans="1:10" ht="20.100000000000001" customHeight="1">
      <c r="A37" s="364" t="s">
        <v>291</v>
      </c>
      <c r="B37" s="365"/>
      <c r="C37" s="365"/>
      <c r="D37" s="48">
        <v>1</v>
      </c>
      <c r="E37" s="48">
        <v>4</v>
      </c>
      <c r="F37" s="48">
        <v>3</v>
      </c>
      <c r="G37" s="48">
        <v>9</v>
      </c>
      <c r="H37" s="264">
        <v>5</v>
      </c>
      <c r="I37" s="200"/>
      <c r="J37" s="8"/>
    </row>
    <row r="38" spans="1:10" ht="20.100000000000001" customHeight="1">
      <c r="A38" s="364" t="s">
        <v>292</v>
      </c>
      <c r="B38" s="365"/>
      <c r="C38" s="365"/>
      <c r="D38" s="48">
        <v>20</v>
      </c>
      <c r="E38" s="48">
        <v>17</v>
      </c>
      <c r="F38" s="48">
        <v>18</v>
      </c>
      <c r="G38" s="48">
        <v>21</v>
      </c>
      <c r="H38" s="264">
        <v>26</v>
      </c>
      <c r="I38" s="200"/>
      <c r="J38" s="8"/>
    </row>
    <row r="39" spans="1:10" ht="20.100000000000001" customHeight="1" thickBot="1">
      <c r="A39" s="375" t="s">
        <v>293</v>
      </c>
      <c r="B39" s="376"/>
      <c r="C39" s="376"/>
      <c r="D39" s="52">
        <v>0</v>
      </c>
      <c r="E39" s="52">
        <v>0</v>
      </c>
      <c r="F39" s="52">
        <v>0</v>
      </c>
      <c r="G39" s="52">
        <v>0</v>
      </c>
      <c r="H39" s="274">
        <v>0</v>
      </c>
      <c r="I39" s="200"/>
      <c r="J39" s="200"/>
    </row>
    <row r="40" spans="1:10" ht="15" customHeight="1">
      <c r="B40" s="8"/>
      <c r="C40" s="8"/>
      <c r="D40" s="8"/>
      <c r="E40" s="8"/>
      <c r="F40" s="8"/>
      <c r="G40" s="131"/>
      <c r="H40" s="131" t="s">
        <v>67</v>
      </c>
      <c r="I40" s="8"/>
      <c r="J40" s="8"/>
    </row>
    <row r="41" spans="1:10" ht="17.100000000000001" customHeight="1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7.100000000000001" customHeight="1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7.100000000000001" customHeight="1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7.100000000000001" customHeight="1">
      <c r="A44" s="8"/>
      <c r="B44" s="8"/>
      <c r="C44" s="8"/>
      <c r="D44" s="8"/>
      <c r="E44" s="8"/>
      <c r="F44" s="8"/>
      <c r="G44" s="8"/>
      <c r="H44" s="8"/>
      <c r="I44" s="8"/>
      <c r="J44" s="8"/>
    </row>
  </sheetData>
  <sheetProtection selectLockedCells="1" selectUnlockedCells="1"/>
  <mergeCells count="21">
    <mergeCell ref="A39:C39"/>
    <mergeCell ref="A31:C31"/>
    <mergeCell ref="A36:C36"/>
    <mergeCell ref="B35:C35"/>
    <mergeCell ref="B34:C34"/>
    <mergeCell ref="B33:C33"/>
    <mergeCell ref="A37:C37"/>
    <mergeCell ref="A38:C38"/>
    <mergeCell ref="B32:C32"/>
    <mergeCell ref="A25:C25"/>
    <mergeCell ref="A26:C26"/>
    <mergeCell ref="A3:C3"/>
    <mergeCell ref="A5:B5"/>
    <mergeCell ref="A7:B7"/>
    <mergeCell ref="A9:B9"/>
    <mergeCell ref="B19:B24"/>
    <mergeCell ref="A10:B10"/>
    <mergeCell ref="A12:B12"/>
    <mergeCell ref="A13:A24"/>
    <mergeCell ref="B13:C13"/>
    <mergeCell ref="B14:B18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91" orientation="portrait" useFirstPageNumber="1" horizontalDpi="300" verticalDpi="300" r:id="rId1"/>
  <headerFooter alignWithMargins="0">
    <oddHeader>&amp;L&amp;"ＭＳ 明朝,標準"&amp;10選挙及び市職員</oddHeader>
    <oddFooter>&amp;C&amp;"ＭＳ 明朝,標準"－&amp;P－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zoomScaleNormal="100" zoomScaleSheetLayoutView="10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D42" sqref="D42"/>
    </sheetView>
  </sheetViews>
  <sheetFormatPr defaultRowHeight="20.100000000000001" customHeight="1"/>
  <cols>
    <col min="1" max="1" width="16.875" style="175" customWidth="1"/>
    <col min="2" max="6" width="14.875" style="175" customWidth="1"/>
    <col min="7" max="16384" width="9" style="175"/>
  </cols>
  <sheetData>
    <row r="1" spans="1:6" ht="5.0999999999999996" customHeight="1">
      <c r="A1" s="8"/>
      <c r="F1" s="131"/>
    </row>
    <row r="2" spans="1:6" ht="15" customHeight="1">
      <c r="A2" s="8" t="s">
        <v>375</v>
      </c>
      <c r="F2" s="131" t="s">
        <v>51</v>
      </c>
    </row>
    <row r="3" spans="1:6" ht="24.95" customHeight="1">
      <c r="A3" s="199" t="s">
        <v>145</v>
      </c>
      <c r="B3" s="166" t="s">
        <v>146</v>
      </c>
      <c r="C3" s="166" t="s">
        <v>76</v>
      </c>
      <c r="D3" s="166" t="s">
        <v>4</v>
      </c>
      <c r="E3" s="166" t="s">
        <v>5</v>
      </c>
      <c r="F3" s="177" t="s">
        <v>147</v>
      </c>
    </row>
    <row r="4" spans="1:6" ht="6" customHeight="1">
      <c r="A4" s="181"/>
      <c r="B4" s="275"/>
      <c r="C4" s="276"/>
      <c r="D4" s="276"/>
      <c r="E4" s="276"/>
      <c r="F4" s="277"/>
    </row>
    <row r="5" spans="1:6" ht="20.100000000000001" customHeight="1">
      <c r="A5" s="105" t="s">
        <v>348</v>
      </c>
      <c r="B5" s="60">
        <v>63754</v>
      </c>
      <c r="C5" s="3">
        <f>SUM(D5:E5)</f>
        <v>681</v>
      </c>
      <c r="D5" s="3">
        <v>421</v>
      </c>
      <c r="E5" s="3">
        <v>260</v>
      </c>
      <c r="F5" s="278">
        <v>8</v>
      </c>
    </row>
    <row r="6" spans="1:6" ht="20.100000000000001" customHeight="1">
      <c r="A6" s="105" t="s">
        <v>148</v>
      </c>
      <c r="B6" s="60">
        <v>65862</v>
      </c>
      <c r="C6" s="3">
        <f t="shared" ref="C6:C14" si="0">SUM(D6:E6)</f>
        <v>696</v>
      </c>
      <c r="D6" s="3">
        <v>428</v>
      </c>
      <c r="E6" s="3">
        <v>268</v>
      </c>
      <c r="F6" s="278">
        <f>C6-C5</f>
        <v>15</v>
      </c>
    </row>
    <row r="7" spans="1:6" ht="20.100000000000001" customHeight="1">
      <c r="A7" s="105" t="s">
        <v>149</v>
      </c>
      <c r="B7" s="60">
        <v>67425</v>
      </c>
      <c r="C7" s="3">
        <f t="shared" si="0"/>
        <v>705</v>
      </c>
      <c r="D7" s="3">
        <v>433</v>
      </c>
      <c r="E7" s="3">
        <v>272</v>
      </c>
      <c r="F7" s="278">
        <f>C7-C6</f>
        <v>9</v>
      </c>
    </row>
    <row r="8" spans="1:6" ht="20.100000000000001" customHeight="1">
      <c r="A8" s="105" t="s">
        <v>150</v>
      </c>
      <c r="B8" s="60">
        <v>69366</v>
      </c>
      <c r="C8" s="3">
        <f t="shared" si="0"/>
        <v>735</v>
      </c>
      <c r="D8" s="3">
        <v>453</v>
      </c>
      <c r="E8" s="3">
        <v>282</v>
      </c>
      <c r="F8" s="278">
        <f t="shared" ref="F8:F14" si="1">C8-C7</f>
        <v>30</v>
      </c>
    </row>
    <row r="9" spans="1:6" ht="20.100000000000001" customHeight="1">
      <c r="A9" s="105" t="s">
        <v>151</v>
      </c>
      <c r="B9" s="60">
        <v>70438</v>
      </c>
      <c r="C9" s="3">
        <f t="shared" si="0"/>
        <v>726</v>
      </c>
      <c r="D9" s="3">
        <v>455</v>
      </c>
      <c r="E9" s="3">
        <v>271</v>
      </c>
      <c r="F9" s="106">
        <f t="shared" si="1"/>
        <v>-9</v>
      </c>
    </row>
    <row r="10" spans="1:6" ht="20.100000000000001" customHeight="1">
      <c r="A10" s="105" t="s">
        <v>152</v>
      </c>
      <c r="B10" s="60">
        <v>73190</v>
      </c>
      <c r="C10" s="3">
        <f t="shared" si="0"/>
        <v>744</v>
      </c>
      <c r="D10" s="3">
        <v>469</v>
      </c>
      <c r="E10" s="3">
        <v>275</v>
      </c>
      <c r="F10" s="106">
        <f t="shared" si="1"/>
        <v>18</v>
      </c>
    </row>
    <row r="11" spans="1:6" ht="20.100000000000001" customHeight="1">
      <c r="A11" s="105" t="s">
        <v>153</v>
      </c>
      <c r="B11" s="60">
        <v>74745</v>
      </c>
      <c r="C11" s="3">
        <f t="shared" si="0"/>
        <v>734</v>
      </c>
      <c r="D11" s="3">
        <v>468</v>
      </c>
      <c r="E11" s="3">
        <v>266</v>
      </c>
      <c r="F11" s="106">
        <f t="shared" si="1"/>
        <v>-10</v>
      </c>
    </row>
    <row r="12" spans="1:6" ht="20.100000000000001" customHeight="1">
      <c r="A12" s="105" t="s">
        <v>154</v>
      </c>
      <c r="B12" s="60">
        <v>77712</v>
      </c>
      <c r="C12" s="3">
        <f t="shared" si="0"/>
        <v>742</v>
      </c>
      <c r="D12" s="3">
        <v>478</v>
      </c>
      <c r="E12" s="3">
        <v>264</v>
      </c>
      <c r="F12" s="106">
        <f t="shared" si="1"/>
        <v>8</v>
      </c>
    </row>
    <row r="13" spans="1:6" ht="20.100000000000001" customHeight="1">
      <c r="A13" s="105" t="s">
        <v>155</v>
      </c>
      <c r="B13" s="60">
        <v>79934</v>
      </c>
      <c r="C13" s="3">
        <f t="shared" si="0"/>
        <v>732</v>
      </c>
      <c r="D13" s="3">
        <v>472</v>
      </c>
      <c r="E13" s="3">
        <v>260</v>
      </c>
      <c r="F13" s="106">
        <f t="shared" si="1"/>
        <v>-10</v>
      </c>
    </row>
    <row r="14" spans="1:6" ht="20.100000000000001" customHeight="1">
      <c r="A14" s="105" t="s">
        <v>156</v>
      </c>
      <c r="B14" s="60">
        <v>82760</v>
      </c>
      <c r="C14" s="3">
        <f t="shared" si="0"/>
        <v>734</v>
      </c>
      <c r="D14" s="3">
        <v>473</v>
      </c>
      <c r="E14" s="3">
        <v>261</v>
      </c>
      <c r="F14" s="106">
        <f t="shared" si="1"/>
        <v>2</v>
      </c>
    </row>
    <row r="15" spans="1:6" ht="20.100000000000001" customHeight="1">
      <c r="A15" s="105" t="s">
        <v>157</v>
      </c>
      <c r="B15" s="60">
        <v>85732</v>
      </c>
      <c r="C15" s="3">
        <f t="shared" ref="C15:C21" si="2">SUM(D15:E15)</f>
        <v>761</v>
      </c>
      <c r="D15" s="3">
        <v>492</v>
      </c>
      <c r="E15" s="3">
        <v>269</v>
      </c>
      <c r="F15" s="278">
        <f t="shared" ref="F15:F20" si="3">C15-C14</f>
        <v>27</v>
      </c>
    </row>
    <row r="16" spans="1:6" ht="20.100000000000001" customHeight="1">
      <c r="A16" s="105" t="s">
        <v>158</v>
      </c>
      <c r="B16" s="60">
        <v>87296</v>
      </c>
      <c r="C16" s="3">
        <f t="shared" si="2"/>
        <v>774</v>
      </c>
      <c r="D16" s="3">
        <v>497</v>
      </c>
      <c r="E16" s="3">
        <v>277</v>
      </c>
      <c r="F16" s="278">
        <f t="shared" si="3"/>
        <v>13</v>
      </c>
    </row>
    <row r="17" spans="1:6" ht="20.100000000000001" customHeight="1">
      <c r="A17" s="105" t="s">
        <v>159</v>
      </c>
      <c r="B17" s="60">
        <v>88340</v>
      </c>
      <c r="C17" s="3">
        <f t="shared" si="2"/>
        <v>787</v>
      </c>
      <c r="D17" s="3">
        <v>506</v>
      </c>
      <c r="E17" s="3">
        <v>281</v>
      </c>
      <c r="F17" s="278">
        <f t="shared" si="3"/>
        <v>13</v>
      </c>
    </row>
    <row r="18" spans="1:6" ht="20.100000000000001" customHeight="1">
      <c r="A18" s="105" t="s">
        <v>160</v>
      </c>
      <c r="B18" s="60">
        <v>89047</v>
      </c>
      <c r="C18" s="3">
        <f t="shared" si="2"/>
        <v>799</v>
      </c>
      <c r="D18" s="3">
        <v>512</v>
      </c>
      <c r="E18" s="3">
        <v>287</v>
      </c>
      <c r="F18" s="278">
        <f t="shared" si="3"/>
        <v>12</v>
      </c>
    </row>
    <row r="19" spans="1:6" ht="20.100000000000001" customHeight="1">
      <c r="A19" s="105" t="s">
        <v>161</v>
      </c>
      <c r="B19" s="60">
        <v>90666</v>
      </c>
      <c r="C19" s="3">
        <f t="shared" si="2"/>
        <v>805</v>
      </c>
      <c r="D19" s="3">
        <v>518</v>
      </c>
      <c r="E19" s="3">
        <v>287</v>
      </c>
      <c r="F19" s="278">
        <f t="shared" si="3"/>
        <v>6</v>
      </c>
    </row>
    <row r="20" spans="1:6" ht="20.100000000000001" customHeight="1">
      <c r="A20" s="105" t="s">
        <v>162</v>
      </c>
      <c r="B20" s="60">
        <v>92178</v>
      </c>
      <c r="C20" s="3">
        <f t="shared" si="2"/>
        <v>819</v>
      </c>
      <c r="D20" s="3">
        <v>530</v>
      </c>
      <c r="E20" s="3">
        <v>289</v>
      </c>
      <c r="F20" s="278">
        <f t="shared" si="3"/>
        <v>14</v>
      </c>
    </row>
    <row r="21" spans="1:6" ht="20.100000000000001" customHeight="1">
      <c r="A21" s="105" t="s">
        <v>163</v>
      </c>
      <c r="B21" s="60">
        <v>93779</v>
      </c>
      <c r="C21" s="3">
        <f t="shared" si="2"/>
        <v>828</v>
      </c>
      <c r="D21" s="3">
        <v>538</v>
      </c>
      <c r="E21" s="3">
        <v>290</v>
      </c>
      <c r="F21" s="278">
        <f t="shared" ref="F21:F27" si="4">C21-C20</f>
        <v>9</v>
      </c>
    </row>
    <row r="22" spans="1:6" ht="20.100000000000001" customHeight="1">
      <c r="A22" s="105" t="s">
        <v>164</v>
      </c>
      <c r="B22" s="60">
        <v>94721</v>
      </c>
      <c r="C22" s="3">
        <f t="shared" ref="C22:C27" si="5">SUM(D22:E22)</f>
        <v>841</v>
      </c>
      <c r="D22" s="3">
        <v>549</v>
      </c>
      <c r="E22" s="3">
        <v>292</v>
      </c>
      <c r="F22" s="278">
        <f t="shared" si="4"/>
        <v>13</v>
      </c>
    </row>
    <row r="23" spans="1:6" ht="20.100000000000001" customHeight="1">
      <c r="A23" s="105" t="s">
        <v>165</v>
      </c>
      <c r="B23" s="60">
        <v>95920</v>
      </c>
      <c r="C23" s="3">
        <f t="shared" si="5"/>
        <v>842</v>
      </c>
      <c r="D23" s="3">
        <v>551</v>
      </c>
      <c r="E23" s="3">
        <v>291</v>
      </c>
      <c r="F23" s="278">
        <f t="shared" si="4"/>
        <v>1</v>
      </c>
    </row>
    <row r="24" spans="1:6" ht="20.100000000000001" customHeight="1">
      <c r="A24" s="105" t="s">
        <v>166</v>
      </c>
      <c r="B24" s="60">
        <v>97500</v>
      </c>
      <c r="C24" s="3">
        <f t="shared" si="5"/>
        <v>850</v>
      </c>
      <c r="D24" s="3">
        <v>553</v>
      </c>
      <c r="E24" s="3">
        <v>297</v>
      </c>
      <c r="F24" s="278">
        <f t="shared" si="4"/>
        <v>8</v>
      </c>
    </row>
    <row r="25" spans="1:6" ht="20.100000000000001" customHeight="1">
      <c r="A25" s="105" t="s">
        <v>167</v>
      </c>
      <c r="B25" s="60">
        <v>98722</v>
      </c>
      <c r="C25" s="3">
        <f t="shared" si="5"/>
        <v>850</v>
      </c>
      <c r="D25" s="3">
        <v>551</v>
      </c>
      <c r="E25" s="3">
        <v>299</v>
      </c>
      <c r="F25" s="278">
        <f t="shared" si="4"/>
        <v>0</v>
      </c>
    </row>
    <row r="26" spans="1:6" ht="20.100000000000001" customHeight="1">
      <c r="A26" s="105" t="s">
        <v>168</v>
      </c>
      <c r="B26" s="60">
        <v>100200</v>
      </c>
      <c r="C26" s="3">
        <f t="shared" si="5"/>
        <v>866</v>
      </c>
      <c r="D26" s="3">
        <v>560</v>
      </c>
      <c r="E26" s="3">
        <v>306</v>
      </c>
      <c r="F26" s="278">
        <f t="shared" si="4"/>
        <v>16</v>
      </c>
    </row>
    <row r="27" spans="1:6" ht="20.100000000000001" customHeight="1">
      <c r="A27" s="105" t="s">
        <v>169</v>
      </c>
      <c r="B27" s="60">
        <v>101591</v>
      </c>
      <c r="C27" s="3">
        <f t="shared" si="5"/>
        <v>871</v>
      </c>
      <c r="D27" s="3">
        <v>564</v>
      </c>
      <c r="E27" s="3">
        <v>307</v>
      </c>
      <c r="F27" s="278">
        <f t="shared" si="4"/>
        <v>5</v>
      </c>
    </row>
    <row r="28" spans="1:6" ht="20.100000000000001" customHeight="1">
      <c r="A28" s="105" t="s">
        <v>170</v>
      </c>
      <c r="B28" s="60">
        <v>103413</v>
      </c>
      <c r="C28" s="3">
        <f t="shared" ref="C28:C33" si="6">SUM(D28:E28)</f>
        <v>862</v>
      </c>
      <c r="D28" s="3">
        <v>552</v>
      </c>
      <c r="E28" s="3">
        <v>310</v>
      </c>
      <c r="F28" s="106">
        <f t="shared" ref="F28:F33" si="7">C28-C27</f>
        <v>-9</v>
      </c>
    </row>
    <row r="29" spans="1:6" ht="20.100000000000001" customHeight="1">
      <c r="A29" s="105" t="s">
        <v>171</v>
      </c>
      <c r="B29" s="60">
        <v>104307</v>
      </c>
      <c r="C29" s="3">
        <f t="shared" si="6"/>
        <v>867</v>
      </c>
      <c r="D29" s="3">
        <v>554</v>
      </c>
      <c r="E29" s="3">
        <v>313</v>
      </c>
      <c r="F29" s="278">
        <f t="shared" si="7"/>
        <v>5</v>
      </c>
    </row>
    <row r="30" spans="1:6" ht="20.100000000000001" customHeight="1">
      <c r="A30" s="105" t="s">
        <v>172</v>
      </c>
      <c r="B30" s="60">
        <v>104707</v>
      </c>
      <c r="C30" s="3">
        <f t="shared" si="6"/>
        <v>871</v>
      </c>
      <c r="D30" s="3">
        <v>556</v>
      </c>
      <c r="E30" s="3">
        <v>315</v>
      </c>
      <c r="F30" s="278">
        <f t="shared" si="7"/>
        <v>4</v>
      </c>
    </row>
    <row r="31" spans="1:6" ht="20.100000000000001" customHeight="1">
      <c r="A31" s="105" t="s">
        <v>173</v>
      </c>
      <c r="B31" s="60">
        <v>105532</v>
      </c>
      <c r="C31" s="3">
        <f t="shared" si="6"/>
        <v>866</v>
      </c>
      <c r="D31" s="3">
        <v>551</v>
      </c>
      <c r="E31" s="3">
        <v>315</v>
      </c>
      <c r="F31" s="106">
        <f t="shared" si="7"/>
        <v>-5</v>
      </c>
    </row>
    <row r="32" spans="1:6" ht="20.100000000000001" customHeight="1">
      <c r="A32" s="105" t="s">
        <v>174</v>
      </c>
      <c r="B32" s="60">
        <v>106270</v>
      </c>
      <c r="C32" s="3">
        <f t="shared" si="6"/>
        <v>867</v>
      </c>
      <c r="D32" s="3">
        <v>541</v>
      </c>
      <c r="E32" s="3">
        <v>326</v>
      </c>
      <c r="F32" s="106">
        <f t="shared" si="7"/>
        <v>1</v>
      </c>
    </row>
    <row r="33" spans="1:6" s="179" customFormat="1" ht="20.100000000000001" customHeight="1">
      <c r="A33" s="105" t="s">
        <v>175</v>
      </c>
      <c r="B33" s="60">
        <v>107026</v>
      </c>
      <c r="C33" s="3">
        <f t="shared" si="6"/>
        <v>853</v>
      </c>
      <c r="D33" s="3">
        <v>529</v>
      </c>
      <c r="E33" s="3">
        <v>324</v>
      </c>
      <c r="F33" s="106">
        <f t="shared" si="7"/>
        <v>-14</v>
      </c>
    </row>
    <row r="34" spans="1:6" s="279" customFormat="1" ht="20.100000000000001" customHeight="1">
      <c r="A34" s="105" t="s">
        <v>176</v>
      </c>
      <c r="B34" s="60">
        <v>107980</v>
      </c>
      <c r="C34" s="3">
        <f t="shared" ref="C34:C40" si="8">SUM(D34:E34)</f>
        <v>850</v>
      </c>
      <c r="D34" s="3">
        <v>525</v>
      </c>
      <c r="E34" s="3">
        <v>325</v>
      </c>
      <c r="F34" s="106">
        <f t="shared" ref="F34:F40" si="9">C34-C33</f>
        <v>-3</v>
      </c>
    </row>
    <row r="35" spans="1:6" s="279" customFormat="1" ht="20.100000000000001" customHeight="1">
      <c r="A35" s="105" t="s">
        <v>177</v>
      </c>
      <c r="B35" s="60">
        <v>108707</v>
      </c>
      <c r="C35" s="3">
        <f t="shared" si="8"/>
        <v>835</v>
      </c>
      <c r="D35" s="3">
        <v>517</v>
      </c>
      <c r="E35" s="3">
        <v>318</v>
      </c>
      <c r="F35" s="106">
        <f t="shared" si="9"/>
        <v>-15</v>
      </c>
    </row>
    <row r="36" spans="1:6" s="279" customFormat="1" ht="20.100000000000001" customHeight="1">
      <c r="A36" s="105" t="s">
        <v>178</v>
      </c>
      <c r="B36" s="60">
        <v>109373</v>
      </c>
      <c r="C36" s="3">
        <f t="shared" si="8"/>
        <v>815</v>
      </c>
      <c r="D36" s="3">
        <v>499</v>
      </c>
      <c r="E36" s="3">
        <v>316</v>
      </c>
      <c r="F36" s="106">
        <f t="shared" si="9"/>
        <v>-20</v>
      </c>
    </row>
    <row r="37" spans="1:6" s="279" customFormat="1" ht="20.100000000000001" customHeight="1">
      <c r="A37" s="105" t="s">
        <v>179</v>
      </c>
      <c r="B37" s="60">
        <v>110285</v>
      </c>
      <c r="C37" s="3">
        <f t="shared" si="8"/>
        <v>806</v>
      </c>
      <c r="D37" s="3">
        <v>491</v>
      </c>
      <c r="E37" s="3">
        <v>315</v>
      </c>
      <c r="F37" s="106">
        <f t="shared" si="9"/>
        <v>-9</v>
      </c>
    </row>
    <row r="38" spans="1:6" s="279" customFormat="1" ht="20.100000000000001" customHeight="1">
      <c r="A38" s="105" t="s">
        <v>180</v>
      </c>
      <c r="B38" s="60">
        <v>110894</v>
      </c>
      <c r="C38" s="3">
        <f t="shared" si="8"/>
        <v>801</v>
      </c>
      <c r="D38" s="3">
        <v>481</v>
      </c>
      <c r="E38" s="3">
        <v>320</v>
      </c>
      <c r="F38" s="106">
        <f t="shared" si="9"/>
        <v>-5</v>
      </c>
    </row>
    <row r="39" spans="1:6" s="279" customFormat="1" ht="20.100000000000001" customHeight="1">
      <c r="A39" s="105" t="s">
        <v>181</v>
      </c>
      <c r="B39" s="60">
        <v>111463</v>
      </c>
      <c r="C39" s="3">
        <f t="shared" si="8"/>
        <v>797</v>
      </c>
      <c r="D39" s="3">
        <v>480</v>
      </c>
      <c r="E39" s="3">
        <v>317</v>
      </c>
      <c r="F39" s="106">
        <f t="shared" si="9"/>
        <v>-4</v>
      </c>
    </row>
    <row r="40" spans="1:6" s="279" customFormat="1" ht="20.100000000000001" customHeight="1">
      <c r="A40" s="280" t="s">
        <v>349</v>
      </c>
      <c r="B40" s="281">
        <v>112413</v>
      </c>
      <c r="C40" s="282">
        <f t="shared" si="8"/>
        <v>799</v>
      </c>
      <c r="D40" s="282">
        <v>475</v>
      </c>
      <c r="E40" s="282">
        <v>324</v>
      </c>
      <c r="F40" s="283">
        <f t="shared" si="9"/>
        <v>2</v>
      </c>
    </row>
    <row r="41" spans="1:6" ht="6" customHeight="1">
      <c r="A41" s="284"/>
      <c r="B41" s="285"/>
      <c r="C41" s="286"/>
      <c r="D41" s="286"/>
      <c r="E41" s="286"/>
      <c r="F41" s="287"/>
    </row>
    <row r="42" spans="1:6" ht="15" customHeight="1">
      <c r="A42" s="8" t="s">
        <v>182</v>
      </c>
      <c r="F42" s="131" t="s">
        <v>183</v>
      </c>
    </row>
    <row r="43" spans="1:6" ht="15" customHeight="1">
      <c r="A43" s="8" t="s">
        <v>184</v>
      </c>
    </row>
    <row r="44" spans="1:6" ht="15" customHeight="1"/>
  </sheetData>
  <sheetProtection selectLockedCells="1" selectUnlockedCells="1"/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92" orientation="portrait" useFirstPageNumber="1" horizontalDpi="300" verticalDpi="300" r:id="rId1"/>
  <headerFooter alignWithMargins="0">
    <oddHeader>&amp;R&amp;"ＭＳ 明朝,標準"&amp;10選挙及び市職員</oddHeader>
    <oddFooter>&amp;C&amp;"ＭＳ 明朝,標準"－&amp;P－</oddFooter>
  </headerFooter>
  <ignoredErrors>
    <ignoredError sqref="C5" formulaRange="1"/>
    <ignoredError sqref="A6:A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J59"/>
  <sheetViews>
    <sheetView view="pageBreakPreview" zoomScale="115" zoomScaleNormal="100" zoomScaleSheetLayoutView="115" workbookViewId="0">
      <selection activeCell="F24" sqref="F24"/>
    </sheetView>
  </sheetViews>
  <sheetFormatPr defaultRowHeight="15" customHeight="1"/>
  <cols>
    <col min="1" max="2" width="1.875" style="28" customWidth="1"/>
    <col min="3" max="3" width="20.25" style="28" customWidth="1"/>
    <col min="4" max="6" width="10.875" style="28" customWidth="1"/>
    <col min="7" max="7" width="10.875" style="9" customWidth="1"/>
    <col min="8" max="8" width="10.875" style="28" customWidth="1"/>
    <col min="9" max="9" width="10.875" style="32" customWidth="1"/>
    <col min="10" max="16384" width="9" style="28"/>
  </cols>
  <sheetData>
    <row r="1" spans="1:10" ht="5.0999999999999996" customHeight="1">
      <c r="A1" s="34"/>
      <c r="B1" s="34"/>
      <c r="D1" s="38"/>
      <c r="E1" s="38"/>
      <c r="F1" s="38"/>
      <c r="G1" s="10"/>
      <c r="H1" s="38"/>
      <c r="I1" s="288"/>
      <c r="J1" s="38"/>
    </row>
    <row r="2" spans="1:10" ht="15" customHeight="1" thickBot="1">
      <c r="A2" s="289" t="s">
        <v>376</v>
      </c>
      <c r="B2" s="34"/>
      <c r="D2" s="290"/>
      <c r="E2" s="291"/>
      <c r="F2" s="38"/>
      <c r="G2" s="10"/>
      <c r="H2" s="38"/>
      <c r="I2" s="288" t="s">
        <v>186</v>
      </c>
      <c r="J2" s="38"/>
    </row>
    <row r="3" spans="1:10" ht="24.75" customHeight="1" thickBot="1">
      <c r="A3" s="386" t="s">
        <v>187</v>
      </c>
      <c r="B3" s="387"/>
      <c r="C3" s="387"/>
      <c r="D3" s="383" t="s">
        <v>188</v>
      </c>
      <c r="E3" s="391" t="s">
        <v>189</v>
      </c>
      <c r="F3" s="383" t="s">
        <v>190</v>
      </c>
      <c r="G3" s="383"/>
      <c r="H3" s="384" t="s">
        <v>191</v>
      </c>
      <c r="I3" s="385"/>
      <c r="J3" s="18"/>
    </row>
    <row r="4" spans="1:10" ht="24.75" customHeight="1">
      <c r="A4" s="388"/>
      <c r="B4" s="389"/>
      <c r="C4" s="389"/>
      <c r="D4" s="390"/>
      <c r="E4" s="392"/>
      <c r="F4" s="31" t="s">
        <v>192</v>
      </c>
      <c r="G4" s="11" t="s">
        <v>193</v>
      </c>
      <c r="H4" s="31" t="s">
        <v>192</v>
      </c>
      <c r="I4" s="72" t="s">
        <v>193</v>
      </c>
      <c r="J4" s="18"/>
    </row>
    <row r="5" spans="1:10" ht="5.25" customHeight="1">
      <c r="A5" s="292"/>
      <c r="B5" s="293"/>
      <c r="C5" s="293"/>
      <c r="D5" s="294"/>
      <c r="E5" s="295"/>
      <c r="F5" s="296"/>
      <c r="G5" s="12"/>
      <c r="H5" s="296"/>
      <c r="I5" s="297"/>
      <c r="J5" s="18"/>
    </row>
    <row r="6" spans="1:10" ht="15.75" customHeight="1">
      <c r="A6" s="380" t="s">
        <v>194</v>
      </c>
      <c r="B6" s="381"/>
      <c r="C6" s="381"/>
      <c r="D6" s="14">
        <f>SUM(D7:D15)</f>
        <v>87</v>
      </c>
      <c r="E6" s="46">
        <f>SUBTOTAL(1,E7:E15)</f>
        <v>40.125</v>
      </c>
      <c r="F6" s="16">
        <f>SUM(F7:F15)</f>
        <v>49</v>
      </c>
      <c r="G6" s="17">
        <f t="shared" ref="G6:G15" si="0">F6/D6*100</f>
        <v>56.321839080459768</v>
      </c>
      <c r="H6" s="16">
        <f>SUM(H7:H15)</f>
        <v>38</v>
      </c>
      <c r="I6" s="61">
        <f>H6/D6*100</f>
        <v>43.678160919540232</v>
      </c>
      <c r="J6" s="18"/>
    </row>
    <row r="7" spans="1:10" ht="14.25" customHeight="1">
      <c r="A7" s="84"/>
      <c r="B7" s="85"/>
      <c r="C7" s="86" t="s">
        <v>195</v>
      </c>
      <c r="D7" s="20">
        <f t="shared" ref="D7:D56" si="1">F7+H7</f>
        <v>1</v>
      </c>
      <c r="E7" s="21" t="s">
        <v>294</v>
      </c>
      <c r="F7" s="22">
        <v>1</v>
      </c>
      <c r="G7" s="23">
        <f t="shared" si="0"/>
        <v>100</v>
      </c>
      <c r="H7" s="24">
        <v>0</v>
      </c>
      <c r="I7" s="62">
        <v>0</v>
      </c>
      <c r="J7" s="18"/>
    </row>
    <row r="8" spans="1:10" ht="14.25" customHeight="1">
      <c r="A8" s="84"/>
      <c r="B8" s="85"/>
      <c r="C8" s="86" t="s">
        <v>196</v>
      </c>
      <c r="D8" s="20">
        <f t="shared" si="1"/>
        <v>11</v>
      </c>
      <c r="E8" s="25">
        <v>38.299999999999997</v>
      </c>
      <c r="F8" s="22">
        <v>7</v>
      </c>
      <c r="G8" s="23">
        <f t="shared" si="0"/>
        <v>63.636363636363633</v>
      </c>
      <c r="H8" s="22">
        <v>4</v>
      </c>
      <c r="I8" s="63">
        <v>36.4</v>
      </c>
      <c r="J8" s="18"/>
    </row>
    <row r="9" spans="1:10" ht="14.25" customHeight="1">
      <c r="A9" s="84"/>
      <c r="B9" s="85"/>
      <c r="C9" s="86" t="s">
        <v>197</v>
      </c>
      <c r="D9" s="20">
        <f t="shared" si="1"/>
        <v>4</v>
      </c>
      <c r="E9" s="25">
        <v>41</v>
      </c>
      <c r="F9" s="22">
        <v>2</v>
      </c>
      <c r="G9" s="23">
        <f t="shared" si="0"/>
        <v>50</v>
      </c>
      <c r="H9" s="22">
        <v>2</v>
      </c>
      <c r="I9" s="63">
        <v>50</v>
      </c>
      <c r="J9" s="18"/>
    </row>
    <row r="10" spans="1:10" ht="14.25" customHeight="1">
      <c r="A10" s="84"/>
      <c r="B10" s="85"/>
      <c r="C10" s="86" t="s">
        <v>198</v>
      </c>
      <c r="D10" s="20">
        <f t="shared" si="1"/>
        <v>15</v>
      </c>
      <c r="E10" s="25">
        <v>38.9</v>
      </c>
      <c r="F10" s="22">
        <v>8</v>
      </c>
      <c r="G10" s="23">
        <f t="shared" si="0"/>
        <v>53.333333333333336</v>
      </c>
      <c r="H10" s="26">
        <v>7</v>
      </c>
      <c r="I10" s="63">
        <f t="shared" ref="I10:I15" si="2">H10/D10*100</f>
        <v>46.666666666666664</v>
      </c>
      <c r="J10" s="18"/>
    </row>
    <row r="11" spans="1:10" ht="14.25" customHeight="1">
      <c r="A11" s="84"/>
      <c r="B11" s="85"/>
      <c r="C11" s="86" t="s">
        <v>199</v>
      </c>
      <c r="D11" s="20">
        <f t="shared" si="1"/>
        <v>3</v>
      </c>
      <c r="E11" s="25">
        <v>48.3</v>
      </c>
      <c r="F11" s="22">
        <v>1</v>
      </c>
      <c r="G11" s="23">
        <f t="shared" si="0"/>
        <v>33.333333333333329</v>
      </c>
      <c r="H11" s="22">
        <v>2</v>
      </c>
      <c r="I11" s="63">
        <f t="shared" si="2"/>
        <v>66.666666666666657</v>
      </c>
      <c r="J11" s="18"/>
    </row>
    <row r="12" spans="1:10" ht="14.25" customHeight="1">
      <c r="A12" s="84"/>
      <c r="B12" s="85"/>
      <c r="C12" s="86" t="s">
        <v>200</v>
      </c>
      <c r="D12" s="20">
        <f t="shared" si="1"/>
        <v>8</v>
      </c>
      <c r="E12" s="25">
        <v>43.8</v>
      </c>
      <c r="F12" s="22">
        <v>4</v>
      </c>
      <c r="G12" s="23">
        <f t="shared" si="0"/>
        <v>50</v>
      </c>
      <c r="H12" s="24">
        <v>4</v>
      </c>
      <c r="I12" s="63">
        <f t="shared" si="2"/>
        <v>50</v>
      </c>
      <c r="J12" s="18"/>
    </row>
    <row r="13" spans="1:10" ht="14.25" customHeight="1">
      <c r="A13" s="84"/>
      <c r="B13" s="85"/>
      <c r="C13" s="86" t="s">
        <v>201</v>
      </c>
      <c r="D13" s="20">
        <f t="shared" si="1"/>
        <v>14</v>
      </c>
      <c r="E13" s="25">
        <v>40.4</v>
      </c>
      <c r="F13" s="22">
        <v>7</v>
      </c>
      <c r="G13" s="23">
        <f t="shared" si="0"/>
        <v>50</v>
      </c>
      <c r="H13" s="22">
        <v>7</v>
      </c>
      <c r="I13" s="63">
        <f t="shared" si="2"/>
        <v>50</v>
      </c>
      <c r="J13" s="18"/>
    </row>
    <row r="14" spans="1:10" ht="14.25" customHeight="1">
      <c r="A14" s="84"/>
      <c r="B14" s="85"/>
      <c r="C14" s="86" t="s">
        <v>202</v>
      </c>
      <c r="D14" s="20">
        <f t="shared" si="1"/>
        <v>14</v>
      </c>
      <c r="E14" s="25">
        <v>35.4</v>
      </c>
      <c r="F14" s="22">
        <v>8</v>
      </c>
      <c r="G14" s="23">
        <f t="shared" si="0"/>
        <v>57.142857142857139</v>
      </c>
      <c r="H14" s="22">
        <v>6</v>
      </c>
      <c r="I14" s="63">
        <f t="shared" si="2"/>
        <v>42.857142857142854</v>
      </c>
      <c r="J14" s="18"/>
    </row>
    <row r="15" spans="1:10" ht="14.25" customHeight="1">
      <c r="A15" s="84"/>
      <c r="B15" s="85"/>
      <c r="C15" s="86" t="s">
        <v>203</v>
      </c>
      <c r="D15" s="20">
        <f t="shared" si="1"/>
        <v>17</v>
      </c>
      <c r="E15" s="25">
        <v>34.9</v>
      </c>
      <c r="F15" s="22">
        <v>11</v>
      </c>
      <c r="G15" s="23">
        <f t="shared" si="0"/>
        <v>64.705882352941174</v>
      </c>
      <c r="H15" s="22">
        <v>6</v>
      </c>
      <c r="I15" s="63">
        <f t="shared" si="2"/>
        <v>35.294117647058826</v>
      </c>
      <c r="J15" s="18"/>
    </row>
    <row r="16" spans="1:10" ht="10.5" customHeight="1">
      <c r="A16" s="84"/>
      <c r="B16" s="87"/>
      <c r="C16" s="88"/>
      <c r="D16" s="20"/>
      <c r="E16" s="25"/>
      <c r="F16" s="22"/>
      <c r="G16" s="17"/>
      <c r="H16" s="22"/>
      <c r="I16" s="61"/>
      <c r="J16" s="18"/>
    </row>
    <row r="17" spans="1:10" ht="15.75" customHeight="1">
      <c r="A17" s="380" t="s">
        <v>204</v>
      </c>
      <c r="B17" s="381"/>
      <c r="C17" s="381"/>
      <c r="D17" s="14">
        <f>SUM(D18:D23)</f>
        <v>48</v>
      </c>
      <c r="E17" s="21"/>
      <c r="F17" s="16">
        <f>SUM(F18:F23)</f>
        <v>34</v>
      </c>
      <c r="G17" s="17">
        <f t="shared" ref="G17:G23" si="3">F17/D17*100</f>
        <v>70.833333333333343</v>
      </c>
      <c r="H17" s="16">
        <f>SUM(H18:H23)</f>
        <v>14</v>
      </c>
      <c r="I17" s="61">
        <f t="shared" ref="I17:I23" si="4">H17/D17*100</f>
        <v>29.166666666666668</v>
      </c>
      <c r="J17" s="18"/>
    </row>
    <row r="18" spans="1:10" ht="14.25" customHeight="1">
      <c r="A18" s="84"/>
      <c r="B18" s="87"/>
      <c r="C18" s="86" t="s">
        <v>195</v>
      </c>
      <c r="D18" s="20">
        <f t="shared" si="1"/>
        <v>2</v>
      </c>
      <c r="E18" s="21">
        <v>57</v>
      </c>
      <c r="F18" s="22">
        <v>2</v>
      </c>
      <c r="G18" s="23">
        <f t="shared" si="3"/>
        <v>100</v>
      </c>
      <c r="H18" s="24">
        <v>0</v>
      </c>
      <c r="I18" s="63">
        <f t="shared" si="4"/>
        <v>0</v>
      </c>
      <c r="J18" s="18"/>
    </row>
    <row r="19" spans="1:10" ht="14.25" customHeight="1">
      <c r="A19" s="84"/>
      <c r="B19" s="85"/>
      <c r="C19" s="86" t="s">
        <v>205</v>
      </c>
      <c r="D19" s="20">
        <f t="shared" si="1"/>
        <v>13</v>
      </c>
      <c r="E19" s="25">
        <v>43.3</v>
      </c>
      <c r="F19" s="22">
        <v>9</v>
      </c>
      <c r="G19" s="23">
        <f t="shared" si="3"/>
        <v>69.230769230769226</v>
      </c>
      <c r="H19" s="22">
        <v>4</v>
      </c>
      <c r="I19" s="63">
        <f t="shared" si="4"/>
        <v>30.76923076923077</v>
      </c>
      <c r="J19" s="18"/>
    </row>
    <row r="20" spans="1:10" ht="14.25" customHeight="1">
      <c r="A20" s="84"/>
      <c r="B20" s="85"/>
      <c r="C20" s="86" t="s">
        <v>206</v>
      </c>
      <c r="D20" s="20">
        <f t="shared" si="1"/>
        <v>9</v>
      </c>
      <c r="E20" s="25">
        <v>35.1</v>
      </c>
      <c r="F20" s="22">
        <v>7</v>
      </c>
      <c r="G20" s="23">
        <f t="shared" si="3"/>
        <v>77.777777777777786</v>
      </c>
      <c r="H20" s="22">
        <v>2</v>
      </c>
      <c r="I20" s="63">
        <f t="shared" si="4"/>
        <v>22.222222222222221</v>
      </c>
      <c r="J20" s="18"/>
    </row>
    <row r="21" spans="1:10" ht="14.25" customHeight="1">
      <c r="A21" s="84"/>
      <c r="B21" s="85"/>
      <c r="C21" s="86" t="s">
        <v>207</v>
      </c>
      <c r="D21" s="20">
        <f t="shared" si="1"/>
        <v>5</v>
      </c>
      <c r="E21" s="25">
        <v>39.200000000000003</v>
      </c>
      <c r="F21" s="22">
        <v>3</v>
      </c>
      <c r="G21" s="23">
        <f t="shared" si="3"/>
        <v>60</v>
      </c>
      <c r="H21" s="22">
        <v>2</v>
      </c>
      <c r="I21" s="63">
        <f t="shared" si="4"/>
        <v>40</v>
      </c>
      <c r="J21" s="18"/>
    </row>
    <row r="22" spans="1:10" ht="14.25" customHeight="1">
      <c r="A22" s="84"/>
      <c r="B22" s="85"/>
      <c r="C22" s="86" t="s">
        <v>208</v>
      </c>
      <c r="D22" s="20">
        <f t="shared" si="1"/>
        <v>8</v>
      </c>
      <c r="E22" s="25">
        <v>36</v>
      </c>
      <c r="F22" s="22">
        <v>2</v>
      </c>
      <c r="G22" s="23">
        <f t="shared" si="3"/>
        <v>25</v>
      </c>
      <c r="H22" s="22">
        <v>6</v>
      </c>
      <c r="I22" s="63">
        <f t="shared" si="4"/>
        <v>75</v>
      </c>
      <c r="J22" s="18"/>
    </row>
    <row r="23" spans="1:10" ht="14.25" customHeight="1">
      <c r="A23" s="84"/>
      <c r="B23" s="85"/>
      <c r="C23" s="86" t="s">
        <v>209</v>
      </c>
      <c r="D23" s="20">
        <f t="shared" si="1"/>
        <v>11</v>
      </c>
      <c r="E23" s="25">
        <v>47.3</v>
      </c>
      <c r="F23" s="22">
        <v>11</v>
      </c>
      <c r="G23" s="23">
        <f t="shared" si="3"/>
        <v>100</v>
      </c>
      <c r="H23" s="24">
        <v>0</v>
      </c>
      <c r="I23" s="63">
        <f t="shared" si="4"/>
        <v>0</v>
      </c>
      <c r="J23" s="18"/>
    </row>
    <row r="24" spans="1:10" ht="10.5" customHeight="1">
      <c r="A24" s="84"/>
      <c r="B24" s="87"/>
      <c r="C24" s="88"/>
      <c r="D24" s="20"/>
      <c r="E24" s="25"/>
      <c r="F24" s="22"/>
      <c r="G24" s="17"/>
      <c r="H24" s="22"/>
      <c r="I24" s="61"/>
      <c r="J24" s="18"/>
    </row>
    <row r="25" spans="1:10" ht="15.75" customHeight="1">
      <c r="A25" s="380" t="s">
        <v>210</v>
      </c>
      <c r="B25" s="381"/>
      <c r="C25" s="381"/>
      <c r="D25" s="14">
        <f>SUM(D26:D31)</f>
        <v>72</v>
      </c>
      <c r="E25" s="15"/>
      <c r="F25" s="16">
        <f>SUM(F26:F31)</f>
        <v>44</v>
      </c>
      <c r="G25" s="17">
        <f t="shared" ref="G25:G31" si="5">F25/D25*100</f>
        <v>61.111111111111114</v>
      </c>
      <c r="H25" s="16">
        <f>SUM(H26:H31)</f>
        <v>28</v>
      </c>
      <c r="I25" s="61">
        <f t="shared" ref="I25:I31" si="6">H25/D25*100</f>
        <v>38.888888888888893</v>
      </c>
      <c r="J25" s="18"/>
    </row>
    <row r="26" spans="1:10" ht="14.25" customHeight="1">
      <c r="A26" s="84"/>
      <c r="B26" s="85"/>
      <c r="C26" s="86" t="s">
        <v>195</v>
      </c>
      <c r="D26" s="20">
        <f t="shared" si="1"/>
        <v>1</v>
      </c>
      <c r="E26" s="21" t="s">
        <v>294</v>
      </c>
      <c r="F26" s="22">
        <v>1</v>
      </c>
      <c r="G26" s="23">
        <f t="shared" si="5"/>
        <v>100</v>
      </c>
      <c r="H26" s="24">
        <v>0</v>
      </c>
      <c r="I26" s="61">
        <f t="shared" si="6"/>
        <v>0</v>
      </c>
      <c r="J26" s="18"/>
    </row>
    <row r="27" spans="1:10" ht="14.25" customHeight="1">
      <c r="A27" s="84"/>
      <c r="B27" s="85"/>
      <c r="C27" s="86" t="s">
        <v>211</v>
      </c>
      <c r="D27" s="20">
        <f t="shared" si="1"/>
        <v>6</v>
      </c>
      <c r="E27" s="25">
        <v>38.200000000000003</v>
      </c>
      <c r="F27" s="22">
        <v>4</v>
      </c>
      <c r="G27" s="23">
        <f t="shared" si="5"/>
        <v>66.666666666666657</v>
      </c>
      <c r="H27" s="22">
        <v>2</v>
      </c>
      <c r="I27" s="63">
        <f t="shared" si="6"/>
        <v>33.333333333333329</v>
      </c>
      <c r="J27" s="18"/>
    </row>
    <row r="28" spans="1:10" ht="14.25" customHeight="1">
      <c r="A28" s="84"/>
      <c r="B28" s="85"/>
      <c r="C28" s="86" t="s">
        <v>212</v>
      </c>
      <c r="D28" s="20">
        <f t="shared" si="1"/>
        <v>31</v>
      </c>
      <c r="E28" s="25">
        <v>38</v>
      </c>
      <c r="F28" s="22">
        <v>9</v>
      </c>
      <c r="G28" s="23">
        <f t="shared" si="5"/>
        <v>29.032258064516132</v>
      </c>
      <c r="H28" s="22">
        <v>22</v>
      </c>
      <c r="I28" s="63">
        <f t="shared" si="6"/>
        <v>70.967741935483872</v>
      </c>
      <c r="J28" s="18"/>
    </row>
    <row r="29" spans="1:10" ht="14.25" customHeight="1">
      <c r="A29" s="84"/>
      <c r="B29" s="85"/>
      <c r="C29" s="86" t="s">
        <v>213</v>
      </c>
      <c r="D29" s="20">
        <f t="shared" si="1"/>
        <v>13</v>
      </c>
      <c r="E29" s="25">
        <v>40.9</v>
      </c>
      <c r="F29" s="22">
        <v>11</v>
      </c>
      <c r="G29" s="23">
        <f t="shared" si="5"/>
        <v>84.615384615384613</v>
      </c>
      <c r="H29" s="22">
        <v>2</v>
      </c>
      <c r="I29" s="63">
        <f t="shared" si="6"/>
        <v>15.384615384615385</v>
      </c>
      <c r="J29" s="18"/>
    </row>
    <row r="30" spans="1:10" ht="14.25" customHeight="1">
      <c r="A30" s="84"/>
      <c r="B30" s="85"/>
      <c r="C30" s="86" t="s">
        <v>214</v>
      </c>
      <c r="D30" s="20">
        <f t="shared" si="1"/>
        <v>16</v>
      </c>
      <c r="E30" s="25">
        <v>42</v>
      </c>
      <c r="F30" s="22">
        <v>15</v>
      </c>
      <c r="G30" s="23">
        <f t="shared" si="5"/>
        <v>93.75</v>
      </c>
      <c r="H30" s="22">
        <v>1</v>
      </c>
      <c r="I30" s="63">
        <f t="shared" si="6"/>
        <v>6.25</v>
      </c>
      <c r="J30" s="18"/>
    </row>
    <row r="31" spans="1:10" ht="14.25" customHeight="1">
      <c r="A31" s="84"/>
      <c r="B31" s="85"/>
      <c r="C31" s="86" t="s">
        <v>215</v>
      </c>
      <c r="D31" s="20">
        <f t="shared" si="1"/>
        <v>5</v>
      </c>
      <c r="E31" s="25">
        <v>44.8</v>
      </c>
      <c r="F31" s="22">
        <v>4</v>
      </c>
      <c r="G31" s="23">
        <f t="shared" si="5"/>
        <v>80</v>
      </c>
      <c r="H31" s="22">
        <v>1</v>
      </c>
      <c r="I31" s="63">
        <f t="shared" si="6"/>
        <v>20</v>
      </c>
      <c r="J31" s="18"/>
    </row>
    <row r="32" spans="1:10" ht="10.5" customHeight="1">
      <c r="A32" s="84"/>
      <c r="B32" s="87"/>
      <c r="C32" s="88"/>
      <c r="D32" s="20"/>
      <c r="E32" s="25"/>
      <c r="F32" s="22"/>
      <c r="G32" s="17"/>
      <c r="H32" s="22"/>
      <c r="I32" s="61"/>
      <c r="J32" s="18"/>
    </row>
    <row r="33" spans="1:10" ht="15.75" customHeight="1">
      <c r="A33" s="380" t="s">
        <v>216</v>
      </c>
      <c r="B33" s="381"/>
      <c r="C33" s="381"/>
      <c r="D33" s="14">
        <f>SUM(D34:D38)</f>
        <v>119</v>
      </c>
      <c r="E33" s="15"/>
      <c r="F33" s="16">
        <f>SUM(F34:F38)</f>
        <v>35</v>
      </c>
      <c r="G33" s="17">
        <f t="shared" ref="G33:G38" si="7">F33/D33*100</f>
        <v>29.411764705882355</v>
      </c>
      <c r="H33" s="16">
        <f>SUM(H34:H38)</f>
        <v>84</v>
      </c>
      <c r="I33" s="61">
        <f>H33/D33*100</f>
        <v>70.588235294117652</v>
      </c>
      <c r="J33" s="18"/>
    </row>
    <row r="34" spans="1:10" ht="14.25" customHeight="1">
      <c r="A34" s="84"/>
      <c r="B34" s="89"/>
      <c r="C34" s="86" t="s">
        <v>195</v>
      </c>
      <c r="D34" s="20">
        <f t="shared" si="1"/>
        <v>1</v>
      </c>
      <c r="E34" s="21" t="s">
        <v>294</v>
      </c>
      <c r="F34" s="22">
        <v>1</v>
      </c>
      <c r="G34" s="23">
        <f t="shared" si="7"/>
        <v>100</v>
      </c>
      <c r="H34" s="24">
        <v>0</v>
      </c>
      <c r="I34" s="62">
        <v>0</v>
      </c>
      <c r="J34" s="18"/>
    </row>
    <row r="35" spans="1:10" ht="14.25" customHeight="1">
      <c r="A35" s="84"/>
      <c r="B35" s="85"/>
      <c r="C35" s="86" t="s">
        <v>217</v>
      </c>
      <c r="D35" s="20">
        <f t="shared" si="1"/>
        <v>20</v>
      </c>
      <c r="E35" s="25">
        <v>34.4</v>
      </c>
      <c r="F35" s="22">
        <v>10</v>
      </c>
      <c r="G35" s="23">
        <f t="shared" si="7"/>
        <v>50</v>
      </c>
      <c r="H35" s="22">
        <v>10</v>
      </c>
      <c r="I35" s="63">
        <f>H35/D35*100</f>
        <v>50</v>
      </c>
      <c r="J35" s="18"/>
    </row>
    <row r="36" spans="1:10" ht="14.25" customHeight="1">
      <c r="A36" s="84"/>
      <c r="B36" s="85"/>
      <c r="C36" s="86" t="s">
        <v>218</v>
      </c>
      <c r="D36" s="20">
        <f t="shared" si="1"/>
        <v>21</v>
      </c>
      <c r="E36" s="25">
        <v>36</v>
      </c>
      <c r="F36" s="22">
        <v>14</v>
      </c>
      <c r="G36" s="23">
        <f t="shared" si="7"/>
        <v>66.666666666666657</v>
      </c>
      <c r="H36" s="22">
        <v>7</v>
      </c>
      <c r="I36" s="63">
        <f>H36/D36*100</f>
        <v>33.333333333333329</v>
      </c>
      <c r="J36" s="18"/>
    </row>
    <row r="37" spans="1:10" ht="14.25" customHeight="1">
      <c r="A37" s="84"/>
      <c r="B37" s="85"/>
      <c r="C37" s="86" t="s">
        <v>219</v>
      </c>
      <c r="D37" s="20">
        <f t="shared" si="1"/>
        <v>15</v>
      </c>
      <c r="E37" s="25">
        <v>38.200000000000003</v>
      </c>
      <c r="F37" s="22">
        <v>5</v>
      </c>
      <c r="G37" s="23">
        <f t="shared" si="7"/>
        <v>33.333333333333329</v>
      </c>
      <c r="H37" s="22">
        <v>10</v>
      </c>
      <c r="I37" s="63">
        <f>H37/D37*100</f>
        <v>66.666666666666657</v>
      </c>
      <c r="J37" s="18"/>
    </row>
    <row r="38" spans="1:10" ht="14.25" customHeight="1">
      <c r="A38" s="84"/>
      <c r="B38" s="85"/>
      <c r="C38" s="86" t="s">
        <v>220</v>
      </c>
      <c r="D38" s="20">
        <f t="shared" si="1"/>
        <v>62</v>
      </c>
      <c r="E38" s="25">
        <v>36.4</v>
      </c>
      <c r="F38" s="22">
        <v>5</v>
      </c>
      <c r="G38" s="23">
        <f t="shared" si="7"/>
        <v>8.064516129032258</v>
      </c>
      <c r="H38" s="22">
        <v>57</v>
      </c>
      <c r="I38" s="63">
        <f>H38/D38*100</f>
        <v>91.935483870967744</v>
      </c>
      <c r="J38" s="18"/>
    </row>
    <row r="39" spans="1:10" ht="10.5" customHeight="1">
      <c r="A39" s="84"/>
      <c r="B39" s="87"/>
      <c r="C39" s="94"/>
      <c r="D39" s="22"/>
      <c r="E39" s="25"/>
      <c r="F39" s="22"/>
      <c r="G39" s="17"/>
      <c r="H39" s="22"/>
      <c r="I39" s="61"/>
      <c r="J39" s="18"/>
    </row>
    <row r="40" spans="1:10" ht="15.75" customHeight="1">
      <c r="A40" s="380" t="s">
        <v>221</v>
      </c>
      <c r="B40" s="381"/>
      <c r="C40" s="382"/>
      <c r="D40" s="16">
        <f>SUM(D41:D45)</f>
        <v>69</v>
      </c>
      <c r="E40" s="15"/>
      <c r="F40" s="16">
        <f>SUM(F41:F45)</f>
        <v>27</v>
      </c>
      <c r="G40" s="17">
        <f t="shared" ref="G40:G45" si="8">F40/D40*100</f>
        <v>39.130434782608695</v>
      </c>
      <c r="H40" s="16">
        <f>SUM(H41:H45)</f>
        <v>42</v>
      </c>
      <c r="I40" s="61">
        <f>H40/D40*100</f>
        <v>60.869565217391312</v>
      </c>
      <c r="J40" s="18"/>
    </row>
    <row r="41" spans="1:10" ht="15.75" customHeight="1">
      <c r="A41" s="84"/>
      <c r="B41" s="89"/>
      <c r="C41" s="93" t="s">
        <v>195</v>
      </c>
      <c r="D41" s="22">
        <f t="shared" si="1"/>
        <v>1</v>
      </c>
      <c r="E41" s="21" t="s">
        <v>294</v>
      </c>
      <c r="F41" s="22">
        <v>1</v>
      </c>
      <c r="G41" s="23">
        <f t="shared" si="8"/>
        <v>100</v>
      </c>
      <c r="H41" s="24">
        <v>0</v>
      </c>
      <c r="I41" s="62">
        <v>0</v>
      </c>
      <c r="J41" s="18"/>
    </row>
    <row r="42" spans="1:10" ht="14.25" customHeight="1">
      <c r="A42" s="84"/>
      <c r="B42" s="85"/>
      <c r="C42" s="93" t="s">
        <v>222</v>
      </c>
      <c r="D42" s="22">
        <f t="shared" si="1"/>
        <v>14</v>
      </c>
      <c r="E42" s="25">
        <v>38.9</v>
      </c>
      <c r="F42" s="22">
        <v>5</v>
      </c>
      <c r="G42" s="23">
        <f t="shared" si="8"/>
        <v>35.714285714285715</v>
      </c>
      <c r="H42" s="22">
        <v>9</v>
      </c>
      <c r="I42" s="63">
        <f>H42/D42*100</f>
        <v>64.285714285714292</v>
      </c>
      <c r="J42" s="18"/>
    </row>
    <row r="43" spans="1:10" ht="14.25" customHeight="1">
      <c r="A43" s="84"/>
      <c r="B43" s="85"/>
      <c r="C43" s="93" t="s">
        <v>223</v>
      </c>
      <c r="D43" s="22">
        <f t="shared" si="1"/>
        <v>10</v>
      </c>
      <c r="E43" s="25">
        <v>34.5</v>
      </c>
      <c r="F43" s="22">
        <v>3</v>
      </c>
      <c r="G43" s="23">
        <f t="shared" si="8"/>
        <v>30</v>
      </c>
      <c r="H43" s="22">
        <v>7</v>
      </c>
      <c r="I43" s="63">
        <f>H43/D43*100</f>
        <v>70</v>
      </c>
      <c r="J43" s="18"/>
    </row>
    <row r="44" spans="1:10" ht="14.25" customHeight="1">
      <c r="A44" s="84"/>
      <c r="B44" s="85"/>
      <c r="C44" s="93" t="s">
        <v>224</v>
      </c>
      <c r="D44" s="22">
        <f t="shared" si="1"/>
        <v>19</v>
      </c>
      <c r="E44" s="25">
        <v>35.1</v>
      </c>
      <c r="F44" s="22">
        <v>3</v>
      </c>
      <c r="G44" s="23">
        <f t="shared" si="8"/>
        <v>15.789473684210526</v>
      </c>
      <c r="H44" s="22">
        <v>16</v>
      </c>
      <c r="I44" s="63">
        <f>H44/D44*100</f>
        <v>84.210526315789465</v>
      </c>
      <c r="J44" s="18"/>
    </row>
    <row r="45" spans="1:10" ht="14.25" customHeight="1">
      <c r="A45" s="84"/>
      <c r="B45" s="85"/>
      <c r="C45" s="93" t="s">
        <v>225</v>
      </c>
      <c r="D45" s="22">
        <f t="shared" si="1"/>
        <v>25</v>
      </c>
      <c r="E45" s="25">
        <v>37</v>
      </c>
      <c r="F45" s="22">
        <v>15</v>
      </c>
      <c r="G45" s="23">
        <f t="shared" si="8"/>
        <v>60</v>
      </c>
      <c r="H45" s="22">
        <v>10</v>
      </c>
      <c r="I45" s="63">
        <f>H45/D45*100</f>
        <v>40</v>
      </c>
      <c r="J45" s="18"/>
    </row>
    <row r="46" spans="1:10" ht="10.5" customHeight="1">
      <c r="A46" s="84"/>
      <c r="B46" s="87"/>
      <c r="C46" s="94"/>
      <c r="D46" s="22"/>
      <c r="E46" s="25"/>
      <c r="F46" s="22"/>
      <c r="G46" s="17"/>
      <c r="H46" s="22"/>
      <c r="I46" s="61"/>
      <c r="J46" s="18"/>
    </row>
    <row r="47" spans="1:10" ht="15.75" customHeight="1">
      <c r="A47" s="380" t="s">
        <v>226</v>
      </c>
      <c r="B47" s="381"/>
      <c r="C47" s="382"/>
      <c r="D47" s="16">
        <f>SUM(D48:D56)</f>
        <v>109</v>
      </c>
      <c r="E47" s="15"/>
      <c r="F47" s="16">
        <f>SUM(F48:F56)</f>
        <v>92</v>
      </c>
      <c r="G47" s="17">
        <f t="shared" ref="G47:G56" si="9">F47/D47*100</f>
        <v>84.403669724770651</v>
      </c>
      <c r="H47" s="16">
        <f>SUM(H48:H56)</f>
        <v>17</v>
      </c>
      <c r="I47" s="61">
        <f>H47/D47*100</f>
        <v>15.596330275229359</v>
      </c>
      <c r="J47" s="18"/>
    </row>
    <row r="48" spans="1:10" ht="14.25" customHeight="1">
      <c r="A48" s="84"/>
      <c r="B48" s="87"/>
      <c r="C48" s="93" t="s">
        <v>195</v>
      </c>
      <c r="D48" s="22">
        <f t="shared" si="1"/>
        <v>1</v>
      </c>
      <c r="E48" s="21" t="s">
        <v>350</v>
      </c>
      <c r="F48" s="22">
        <v>1</v>
      </c>
      <c r="G48" s="23">
        <f t="shared" si="9"/>
        <v>100</v>
      </c>
      <c r="H48" s="24">
        <v>0</v>
      </c>
      <c r="I48" s="62">
        <v>0</v>
      </c>
      <c r="J48" s="18"/>
    </row>
    <row r="49" spans="1:10" ht="14.25" customHeight="1">
      <c r="A49" s="90"/>
      <c r="B49" s="85"/>
      <c r="C49" s="93" t="s">
        <v>227</v>
      </c>
      <c r="D49" s="22">
        <f t="shared" si="1"/>
        <v>16</v>
      </c>
      <c r="E49" s="25">
        <v>40</v>
      </c>
      <c r="F49" s="22">
        <v>13</v>
      </c>
      <c r="G49" s="23">
        <f t="shared" si="9"/>
        <v>81.25</v>
      </c>
      <c r="H49" s="22">
        <v>3</v>
      </c>
      <c r="I49" s="63">
        <f t="shared" ref="I49:I56" si="10">H49/D49*100</f>
        <v>18.75</v>
      </c>
      <c r="J49" s="18"/>
    </row>
    <row r="50" spans="1:10" ht="14.25" customHeight="1">
      <c r="A50" s="90"/>
      <c r="B50" s="85"/>
      <c r="C50" s="86" t="s">
        <v>228</v>
      </c>
      <c r="D50" s="20">
        <f t="shared" si="1"/>
        <v>8</v>
      </c>
      <c r="E50" s="25">
        <v>38.1</v>
      </c>
      <c r="F50" s="22">
        <v>5</v>
      </c>
      <c r="G50" s="23">
        <f t="shared" si="9"/>
        <v>62.5</v>
      </c>
      <c r="H50" s="22">
        <v>3</v>
      </c>
      <c r="I50" s="63">
        <f t="shared" si="10"/>
        <v>37.5</v>
      </c>
      <c r="J50" s="18"/>
    </row>
    <row r="51" spans="1:10" ht="14.25" customHeight="1">
      <c r="A51" s="90"/>
      <c r="B51" s="85"/>
      <c r="C51" s="86" t="s">
        <v>229</v>
      </c>
      <c r="D51" s="20">
        <f t="shared" si="1"/>
        <v>15</v>
      </c>
      <c r="E51" s="25">
        <v>37.799999999999997</v>
      </c>
      <c r="F51" s="22">
        <v>12</v>
      </c>
      <c r="G51" s="23">
        <f t="shared" si="9"/>
        <v>80</v>
      </c>
      <c r="H51" s="22">
        <v>3</v>
      </c>
      <c r="I51" s="63">
        <f t="shared" si="10"/>
        <v>20</v>
      </c>
      <c r="J51" s="18"/>
    </row>
    <row r="52" spans="1:10" ht="14.25" customHeight="1">
      <c r="A52" s="90"/>
      <c r="B52" s="85"/>
      <c r="C52" s="86" t="s">
        <v>230</v>
      </c>
      <c r="D52" s="20">
        <f t="shared" si="1"/>
        <v>12</v>
      </c>
      <c r="E52" s="25">
        <v>39.299999999999997</v>
      </c>
      <c r="F52" s="22">
        <v>12</v>
      </c>
      <c r="G52" s="23">
        <f t="shared" si="9"/>
        <v>100</v>
      </c>
      <c r="H52" s="22">
        <v>0</v>
      </c>
      <c r="I52" s="63">
        <f t="shared" si="10"/>
        <v>0</v>
      </c>
      <c r="J52" s="18"/>
    </row>
    <row r="53" spans="1:10" ht="14.25" customHeight="1">
      <c r="A53" s="90"/>
      <c r="B53" s="85"/>
      <c r="C53" s="86" t="s">
        <v>231</v>
      </c>
      <c r="D53" s="20">
        <f t="shared" si="1"/>
        <v>22</v>
      </c>
      <c r="E53" s="25">
        <v>43</v>
      </c>
      <c r="F53" s="22">
        <v>19</v>
      </c>
      <c r="G53" s="23">
        <f t="shared" si="9"/>
        <v>86.36363636363636</v>
      </c>
      <c r="H53" s="22">
        <v>3</v>
      </c>
      <c r="I53" s="63">
        <f t="shared" si="10"/>
        <v>13.636363636363635</v>
      </c>
      <c r="J53" s="18"/>
    </row>
    <row r="54" spans="1:10" ht="14.25" customHeight="1">
      <c r="A54" s="90"/>
      <c r="B54" s="85"/>
      <c r="C54" s="86" t="s">
        <v>232</v>
      </c>
      <c r="D54" s="20">
        <f t="shared" si="1"/>
        <v>5</v>
      </c>
      <c r="E54" s="25">
        <v>49.2</v>
      </c>
      <c r="F54" s="22">
        <v>4</v>
      </c>
      <c r="G54" s="23">
        <f t="shared" si="9"/>
        <v>80</v>
      </c>
      <c r="H54" s="22">
        <v>1</v>
      </c>
      <c r="I54" s="63">
        <f t="shared" si="10"/>
        <v>20</v>
      </c>
      <c r="J54" s="18"/>
    </row>
    <row r="55" spans="1:10" ht="14.25" customHeight="1">
      <c r="A55" s="90"/>
      <c r="B55" s="85"/>
      <c r="C55" s="86" t="s">
        <v>233</v>
      </c>
      <c r="D55" s="20">
        <f t="shared" si="1"/>
        <v>16</v>
      </c>
      <c r="E55" s="25">
        <v>37.6</v>
      </c>
      <c r="F55" s="22">
        <v>14</v>
      </c>
      <c r="G55" s="23">
        <f t="shared" si="9"/>
        <v>87.5</v>
      </c>
      <c r="H55" s="22">
        <v>2</v>
      </c>
      <c r="I55" s="63">
        <f t="shared" si="10"/>
        <v>12.5</v>
      </c>
      <c r="J55" s="18"/>
    </row>
    <row r="56" spans="1:10" ht="14.25" customHeight="1">
      <c r="A56" s="90"/>
      <c r="B56" s="85"/>
      <c r="C56" s="86" t="s">
        <v>234</v>
      </c>
      <c r="D56" s="20">
        <f t="shared" si="1"/>
        <v>14</v>
      </c>
      <c r="E56" s="25">
        <v>42.1</v>
      </c>
      <c r="F56" s="22">
        <v>12</v>
      </c>
      <c r="G56" s="23">
        <f t="shared" si="9"/>
        <v>85.714285714285708</v>
      </c>
      <c r="H56" s="22">
        <v>2</v>
      </c>
      <c r="I56" s="63">
        <f t="shared" si="10"/>
        <v>14.285714285714285</v>
      </c>
      <c r="J56" s="18"/>
    </row>
    <row r="57" spans="1:10" ht="5.25" customHeight="1" thickBot="1">
      <c r="A57" s="64"/>
      <c r="B57" s="65"/>
      <c r="C57" s="66"/>
      <c r="D57" s="67"/>
      <c r="E57" s="68"/>
      <c r="F57" s="52"/>
      <c r="G57" s="69"/>
      <c r="H57" s="52"/>
      <c r="I57" s="70"/>
      <c r="J57" s="18"/>
    </row>
    <row r="58" spans="1:10" ht="15" customHeight="1">
      <c r="A58" s="379" t="s">
        <v>235</v>
      </c>
      <c r="B58" s="379"/>
      <c r="C58" s="379"/>
      <c r="D58" s="379"/>
      <c r="E58" s="379"/>
      <c r="F58" s="379"/>
      <c r="G58" s="379"/>
      <c r="H58" s="379"/>
      <c r="I58" s="17"/>
      <c r="J58" s="18"/>
    </row>
    <row r="59" spans="1:10" ht="4.5" customHeight="1">
      <c r="A59" s="27"/>
      <c r="B59" s="27"/>
      <c r="C59" s="27"/>
      <c r="D59" s="27"/>
      <c r="E59" s="27"/>
      <c r="F59" s="27"/>
      <c r="G59" s="27"/>
      <c r="H59" s="27"/>
      <c r="I59" s="17"/>
      <c r="J59" s="18"/>
    </row>
  </sheetData>
  <sheetProtection selectLockedCells="1" selectUnlockedCells="1"/>
  <mergeCells count="12">
    <mergeCell ref="A58:H58"/>
    <mergeCell ref="A47:C47"/>
    <mergeCell ref="A40:C40"/>
    <mergeCell ref="A33:C33"/>
    <mergeCell ref="F3:G3"/>
    <mergeCell ref="H3:I3"/>
    <mergeCell ref="A25:C25"/>
    <mergeCell ref="A3:C4"/>
    <mergeCell ref="D3:D4"/>
    <mergeCell ref="E3:E4"/>
    <mergeCell ref="A6:C6"/>
    <mergeCell ref="A17:C17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93" orientation="portrait" useFirstPageNumber="1" horizontalDpi="300" verticalDpi="300" r:id="rId1"/>
  <headerFooter alignWithMargins="0">
    <oddHeader>&amp;L&amp;"ＭＳ 明朝,標準"&amp;10選挙及び市職員</oddHeader>
    <oddFooter>&amp;C&amp;"ＭＳ 明朝,標準"－&amp;P－</oddFooter>
  </headerFooter>
  <ignoredErrors>
    <ignoredError sqref="G6 G17 G33 G40 G47 G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116"/>
  <sheetViews>
    <sheetView view="pageBreakPreview" topLeftCell="A40" zoomScale="115" zoomScaleNormal="100" zoomScaleSheetLayoutView="115" workbookViewId="0">
      <selection activeCell="E115" sqref="E115"/>
    </sheetView>
  </sheetViews>
  <sheetFormatPr defaultRowHeight="15" customHeight="1"/>
  <cols>
    <col min="1" max="2" width="1.875" style="28" customWidth="1"/>
    <col min="3" max="3" width="20.25" style="28" customWidth="1"/>
    <col min="4" max="6" width="10.875" style="28" customWidth="1"/>
    <col min="7" max="7" width="10.875" style="9" customWidth="1"/>
    <col min="8" max="8" width="10.875" style="28" customWidth="1"/>
    <col min="9" max="9" width="10.875" style="32" customWidth="1"/>
    <col min="10" max="16384" width="9" style="28"/>
  </cols>
  <sheetData>
    <row r="1" spans="1:10" ht="5.0999999999999996" customHeight="1">
      <c r="A1" s="34"/>
      <c r="B1" s="34"/>
      <c r="D1" s="38"/>
      <c r="E1" s="38"/>
      <c r="F1" s="38"/>
      <c r="G1" s="10"/>
      <c r="H1" s="38"/>
      <c r="I1" s="288"/>
      <c r="J1" s="38"/>
    </row>
    <row r="2" spans="1:10" ht="15" customHeight="1" thickBot="1">
      <c r="A2" s="34" t="s">
        <v>185</v>
      </c>
      <c r="B2" s="34"/>
      <c r="D2" s="38"/>
      <c r="E2" s="38"/>
      <c r="F2" s="38"/>
      <c r="G2" s="10"/>
      <c r="H2" s="38"/>
      <c r="I2" s="288" t="s">
        <v>186</v>
      </c>
      <c r="J2" s="38"/>
    </row>
    <row r="3" spans="1:10" ht="24.75" customHeight="1" thickBot="1">
      <c r="A3" s="386" t="s">
        <v>187</v>
      </c>
      <c r="B3" s="387"/>
      <c r="C3" s="387"/>
      <c r="D3" s="383" t="s">
        <v>188</v>
      </c>
      <c r="E3" s="391" t="s">
        <v>189</v>
      </c>
      <c r="F3" s="383" t="s">
        <v>190</v>
      </c>
      <c r="G3" s="383"/>
      <c r="H3" s="384" t="s">
        <v>191</v>
      </c>
      <c r="I3" s="385"/>
      <c r="J3" s="18"/>
    </row>
    <row r="4" spans="1:10" ht="24.75" customHeight="1">
      <c r="A4" s="388"/>
      <c r="B4" s="389"/>
      <c r="C4" s="389"/>
      <c r="D4" s="390"/>
      <c r="E4" s="392"/>
      <c r="F4" s="31" t="s">
        <v>192</v>
      </c>
      <c r="G4" s="11" t="s">
        <v>193</v>
      </c>
      <c r="H4" s="31" t="s">
        <v>192</v>
      </c>
      <c r="I4" s="72" t="s">
        <v>193</v>
      </c>
      <c r="J4" s="18"/>
    </row>
    <row r="5" spans="1:10" ht="5.25" customHeight="1">
      <c r="A5" s="292"/>
      <c r="B5" s="293"/>
      <c r="C5" s="293"/>
      <c r="D5" s="294"/>
      <c r="E5" s="295"/>
      <c r="F5" s="296"/>
      <c r="G5" s="12"/>
      <c r="H5" s="296"/>
      <c r="I5" s="297"/>
      <c r="J5" s="18"/>
    </row>
    <row r="6" spans="1:10" ht="15.75" customHeight="1">
      <c r="A6" s="380" t="s">
        <v>194</v>
      </c>
      <c r="B6" s="381"/>
      <c r="C6" s="381"/>
      <c r="D6" s="14">
        <f>SUM(D7:D15)</f>
        <v>87</v>
      </c>
      <c r="E6" s="46">
        <f>SUBTOTAL(1,E7:E15)</f>
        <v>40.125</v>
      </c>
      <c r="F6" s="16">
        <f>SUM(F7:F15)</f>
        <v>49</v>
      </c>
      <c r="G6" s="17">
        <f t="shared" ref="G6:G15" si="0">F6/D6*100</f>
        <v>56.321839080459768</v>
      </c>
      <c r="H6" s="16">
        <f>SUM(H7:H15)</f>
        <v>38</v>
      </c>
      <c r="I6" s="61">
        <f>H6/D6*100</f>
        <v>43.678160919540232</v>
      </c>
      <c r="J6" s="18"/>
    </row>
    <row r="7" spans="1:10" ht="14.25" customHeight="1">
      <c r="A7" s="84"/>
      <c r="B7" s="85"/>
      <c r="C7" s="86" t="s">
        <v>195</v>
      </c>
      <c r="D7" s="20">
        <f t="shared" ref="D7:D56" si="1">F7+H7</f>
        <v>1</v>
      </c>
      <c r="E7" s="21" t="s">
        <v>294</v>
      </c>
      <c r="F7" s="22">
        <v>1</v>
      </c>
      <c r="G7" s="23">
        <f t="shared" si="0"/>
        <v>100</v>
      </c>
      <c r="H7" s="24">
        <v>0</v>
      </c>
      <c r="I7" s="62">
        <v>0</v>
      </c>
      <c r="J7" s="18"/>
    </row>
    <row r="8" spans="1:10" ht="14.25" customHeight="1">
      <c r="A8" s="84"/>
      <c r="B8" s="85"/>
      <c r="C8" s="86" t="s">
        <v>196</v>
      </c>
      <c r="D8" s="20">
        <f t="shared" si="1"/>
        <v>11</v>
      </c>
      <c r="E8" s="25">
        <v>38.299999999999997</v>
      </c>
      <c r="F8" s="22">
        <v>7</v>
      </c>
      <c r="G8" s="23">
        <f t="shared" si="0"/>
        <v>63.636363636363633</v>
      </c>
      <c r="H8" s="22">
        <v>4</v>
      </c>
      <c r="I8" s="63">
        <f t="shared" ref="I8:I15" si="2">H8/D8*100</f>
        <v>36.363636363636367</v>
      </c>
      <c r="J8" s="18"/>
    </row>
    <row r="9" spans="1:10" ht="14.25" customHeight="1">
      <c r="A9" s="84"/>
      <c r="B9" s="85"/>
      <c r="C9" s="86" t="s">
        <v>197</v>
      </c>
      <c r="D9" s="20">
        <f t="shared" si="1"/>
        <v>4</v>
      </c>
      <c r="E9" s="25">
        <v>41</v>
      </c>
      <c r="F9" s="22">
        <v>2</v>
      </c>
      <c r="G9" s="23">
        <f t="shared" si="0"/>
        <v>50</v>
      </c>
      <c r="H9" s="22">
        <v>2</v>
      </c>
      <c r="I9" s="63">
        <f t="shared" si="2"/>
        <v>50</v>
      </c>
      <c r="J9" s="18"/>
    </row>
    <row r="10" spans="1:10" ht="14.25" customHeight="1">
      <c r="A10" s="84"/>
      <c r="B10" s="85"/>
      <c r="C10" s="86" t="s">
        <v>198</v>
      </c>
      <c r="D10" s="20">
        <f t="shared" si="1"/>
        <v>15</v>
      </c>
      <c r="E10" s="25">
        <v>38.9</v>
      </c>
      <c r="F10" s="22">
        <v>8</v>
      </c>
      <c r="G10" s="23">
        <f t="shared" si="0"/>
        <v>53.333333333333336</v>
      </c>
      <c r="H10" s="26">
        <v>7</v>
      </c>
      <c r="I10" s="63">
        <f t="shared" si="2"/>
        <v>46.666666666666664</v>
      </c>
      <c r="J10" s="18"/>
    </row>
    <row r="11" spans="1:10" ht="14.25" customHeight="1">
      <c r="A11" s="84"/>
      <c r="B11" s="85"/>
      <c r="C11" s="86" t="s">
        <v>199</v>
      </c>
      <c r="D11" s="20">
        <f t="shared" si="1"/>
        <v>3</v>
      </c>
      <c r="E11" s="25">
        <v>48.3</v>
      </c>
      <c r="F11" s="22">
        <v>1</v>
      </c>
      <c r="G11" s="23">
        <f t="shared" si="0"/>
        <v>33.333333333333329</v>
      </c>
      <c r="H11" s="22">
        <v>2</v>
      </c>
      <c r="I11" s="63">
        <f t="shared" si="2"/>
        <v>66.666666666666657</v>
      </c>
      <c r="J11" s="18"/>
    </row>
    <row r="12" spans="1:10" ht="14.25" customHeight="1">
      <c r="A12" s="84"/>
      <c r="B12" s="85"/>
      <c r="C12" s="86" t="s">
        <v>200</v>
      </c>
      <c r="D12" s="20">
        <f t="shared" si="1"/>
        <v>8</v>
      </c>
      <c r="E12" s="25">
        <v>43.8</v>
      </c>
      <c r="F12" s="22">
        <v>4</v>
      </c>
      <c r="G12" s="23">
        <f t="shared" si="0"/>
        <v>50</v>
      </c>
      <c r="H12" s="24">
        <v>4</v>
      </c>
      <c r="I12" s="63">
        <f t="shared" si="2"/>
        <v>50</v>
      </c>
      <c r="J12" s="18"/>
    </row>
    <row r="13" spans="1:10" ht="14.25" customHeight="1">
      <c r="A13" s="84"/>
      <c r="B13" s="85"/>
      <c r="C13" s="86" t="s">
        <v>201</v>
      </c>
      <c r="D13" s="20">
        <f t="shared" si="1"/>
        <v>14</v>
      </c>
      <c r="E13" s="25">
        <v>40.4</v>
      </c>
      <c r="F13" s="22">
        <v>7</v>
      </c>
      <c r="G13" s="23">
        <f t="shared" si="0"/>
        <v>50</v>
      </c>
      <c r="H13" s="22">
        <v>7</v>
      </c>
      <c r="I13" s="63">
        <f t="shared" si="2"/>
        <v>50</v>
      </c>
      <c r="J13" s="18"/>
    </row>
    <row r="14" spans="1:10" ht="14.25" customHeight="1">
      <c r="A14" s="84"/>
      <c r="B14" s="85"/>
      <c r="C14" s="86" t="s">
        <v>202</v>
      </c>
      <c r="D14" s="20">
        <f t="shared" si="1"/>
        <v>14</v>
      </c>
      <c r="E14" s="25">
        <v>35.4</v>
      </c>
      <c r="F14" s="22">
        <v>8</v>
      </c>
      <c r="G14" s="23">
        <f t="shared" si="0"/>
        <v>57.142857142857139</v>
      </c>
      <c r="H14" s="22">
        <v>6</v>
      </c>
      <c r="I14" s="63">
        <f t="shared" si="2"/>
        <v>42.857142857142854</v>
      </c>
      <c r="J14" s="18"/>
    </row>
    <row r="15" spans="1:10" ht="14.25" customHeight="1">
      <c r="A15" s="84"/>
      <c r="B15" s="85"/>
      <c r="C15" s="86" t="s">
        <v>203</v>
      </c>
      <c r="D15" s="20">
        <f t="shared" si="1"/>
        <v>17</v>
      </c>
      <c r="E15" s="25">
        <v>34.9</v>
      </c>
      <c r="F15" s="22">
        <v>11</v>
      </c>
      <c r="G15" s="23">
        <f t="shared" si="0"/>
        <v>64.705882352941174</v>
      </c>
      <c r="H15" s="22">
        <v>6</v>
      </c>
      <c r="I15" s="63">
        <f t="shared" si="2"/>
        <v>35.294117647058826</v>
      </c>
      <c r="J15" s="18"/>
    </row>
    <row r="16" spans="1:10" ht="10.5" customHeight="1">
      <c r="A16" s="84"/>
      <c r="B16" s="87"/>
      <c r="C16" s="88"/>
      <c r="D16" s="20"/>
      <c r="E16" s="25"/>
      <c r="F16" s="22"/>
      <c r="G16" s="17"/>
      <c r="H16" s="22"/>
      <c r="I16" s="61"/>
      <c r="J16" s="18"/>
    </row>
    <row r="17" spans="1:10" ht="15.75" customHeight="1">
      <c r="A17" s="380" t="s">
        <v>204</v>
      </c>
      <c r="B17" s="381"/>
      <c r="C17" s="381"/>
      <c r="D17" s="14">
        <f>SUM(D18:D23)</f>
        <v>48</v>
      </c>
      <c r="E17" s="21"/>
      <c r="F17" s="16">
        <f>SUM(F18:F23)</f>
        <v>34</v>
      </c>
      <c r="G17" s="17">
        <f t="shared" ref="G17:G23" si="3">F17/D17*100</f>
        <v>70.833333333333343</v>
      </c>
      <c r="H17" s="16">
        <f>SUM(H18:H23)</f>
        <v>14</v>
      </c>
      <c r="I17" s="61">
        <f t="shared" ref="I17:I23" si="4">H17/D17*100</f>
        <v>29.166666666666668</v>
      </c>
      <c r="J17" s="18"/>
    </row>
    <row r="18" spans="1:10" ht="14.25" customHeight="1">
      <c r="A18" s="84"/>
      <c r="B18" s="87"/>
      <c r="C18" s="86" t="s">
        <v>195</v>
      </c>
      <c r="D18" s="20">
        <f t="shared" si="1"/>
        <v>2</v>
      </c>
      <c r="E18" s="21">
        <v>57</v>
      </c>
      <c r="F18" s="22">
        <v>2</v>
      </c>
      <c r="G18" s="23">
        <f t="shared" si="3"/>
        <v>100</v>
      </c>
      <c r="H18" s="24">
        <v>0</v>
      </c>
      <c r="I18" s="63">
        <f t="shared" si="4"/>
        <v>0</v>
      </c>
      <c r="J18" s="18"/>
    </row>
    <row r="19" spans="1:10" ht="14.25" customHeight="1">
      <c r="A19" s="84"/>
      <c r="B19" s="85"/>
      <c r="C19" s="86" t="s">
        <v>205</v>
      </c>
      <c r="D19" s="20">
        <f t="shared" si="1"/>
        <v>13</v>
      </c>
      <c r="E19" s="25">
        <v>43.3</v>
      </c>
      <c r="F19" s="22">
        <v>9</v>
      </c>
      <c r="G19" s="23">
        <f t="shared" si="3"/>
        <v>69.230769230769226</v>
      </c>
      <c r="H19" s="22">
        <v>4</v>
      </c>
      <c r="I19" s="63">
        <f t="shared" si="4"/>
        <v>30.76923076923077</v>
      </c>
      <c r="J19" s="18"/>
    </row>
    <row r="20" spans="1:10" ht="14.25" customHeight="1">
      <c r="A20" s="84"/>
      <c r="B20" s="85"/>
      <c r="C20" s="86" t="s">
        <v>206</v>
      </c>
      <c r="D20" s="20">
        <f t="shared" si="1"/>
        <v>9</v>
      </c>
      <c r="E20" s="25">
        <v>35.1</v>
      </c>
      <c r="F20" s="22">
        <v>7</v>
      </c>
      <c r="G20" s="23">
        <f t="shared" si="3"/>
        <v>77.777777777777786</v>
      </c>
      <c r="H20" s="22">
        <v>2</v>
      </c>
      <c r="I20" s="63">
        <f t="shared" si="4"/>
        <v>22.222222222222221</v>
      </c>
      <c r="J20" s="18"/>
    </row>
    <row r="21" spans="1:10" ht="14.25" customHeight="1">
      <c r="A21" s="84"/>
      <c r="B21" s="85"/>
      <c r="C21" s="86" t="s">
        <v>207</v>
      </c>
      <c r="D21" s="20">
        <f t="shared" si="1"/>
        <v>5</v>
      </c>
      <c r="E21" s="25">
        <v>39.200000000000003</v>
      </c>
      <c r="F21" s="22">
        <v>3</v>
      </c>
      <c r="G21" s="23">
        <f t="shared" si="3"/>
        <v>60</v>
      </c>
      <c r="H21" s="22">
        <v>2</v>
      </c>
      <c r="I21" s="63">
        <f t="shared" si="4"/>
        <v>40</v>
      </c>
      <c r="J21" s="18"/>
    </row>
    <row r="22" spans="1:10" ht="14.25" customHeight="1">
      <c r="A22" s="84"/>
      <c r="B22" s="85"/>
      <c r="C22" s="86" t="s">
        <v>208</v>
      </c>
      <c r="D22" s="20">
        <f t="shared" si="1"/>
        <v>8</v>
      </c>
      <c r="E22" s="25">
        <v>36</v>
      </c>
      <c r="F22" s="22">
        <v>2</v>
      </c>
      <c r="G22" s="23">
        <f t="shared" si="3"/>
        <v>25</v>
      </c>
      <c r="H22" s="22">
        <v>6</v>
      </c>
      <c r="I22" s="63">
        <f t="shared" si="4"/>
        <v>75</v>
      </c>
      <c r="J22" s="18"/>
    </row>
    <row r="23" spans="1:10" ht="14.25" customHeight="1">
      <c r="A23" s="84"/>
      <c r="B23" s="85"/>
      <c r="C23" s="86" t="s">
        <v>209</v>
      </c>
      <c r="D23" s="20">
        <f t="shared" si="1"/>
        <v>11</v>
      </c>
      <c r="E23" s="25">
        <v>47.3</v>
      </c>
      <c r="F23" s="22">
        <v>11</v>
      </c>
      <c r="G23" s="23">
        <f t="shared" si="3"/>
        <v>100</v>
      </c>
      <c r="H23" s="24">
        <v>0</v>
      </c>
      <c r="I23" s="63">
        <f t="shared" si="4"/>
        <v>0</v>
      </c>
      <c r="J23" s="18"/>
    </row>
    <row r="24" spans="1:10" ht="10.5" customHeight="1">
      <c r="A24" s="84"/>
      <c r="B24" s="87"/>
      <c r="C24" s="88"/>
      <c r="D24" s="20"/>
      <c r="E24" s="25"/>
      <c r="F24" s="22"/>
      <c r="G24" s="17"/>
      <c r="H24" s="22"/>
      <c r="I24" s="61"/>
      <c r="J24" s="18"/>
    </row>
    <row r="25" spans="1:10" ht="15.75" customHeight="1">
      <c r="A25" s="380" t="s">
        <v>210</v>
      </c>
      <c r="B25" s="381"/>
      <c r="C25" s="381"/>
      <c r="D25" s="14">
        <f>SUM(D26:D31)</f>
        <v>72</v>
      </c>
      <c r="E25" s="15"/>
      <c r="F25" s="16">
        <f>SUM(F26:F31)</f>
        <v>44</v>
      </c>
      <c r="G25" s="17">
        <f t="shared" ref="G25:G31" si="5">F25/D25*100</f>
        <v>61.111111111111114</v>
      </c>
      <c r="H25" s="16">
        <f>SUM(H26:H31)</f>
        <v>28</v>
      </c>
      <c r="I25" s="61">
        <f t="shared" ref="I25:I31" si="6">H25/D25*100</f>
        <v>38.888888888888893</v>
      </c>
      <c r="J25" s="18"/>
    </row>
    <row r="26" spans="1:10" ht="14.25" customHeight="1">
      <c r="A26" s="84"/>
      <c r="B26" s="85"/>
      <c r="C26" s="86" t="s">
        <v>195</v>
      </c>
      <c r="D26" s="20">
        <f t="shared" si="1"/>
        <v>1</v>
      </c>
      <c r="E26" s="21" t="s">
        <v>294</v>
      </c>
      <c r="F26" s="22">
        <v>1</v>
      </c>
      <c r="G26" s="23">
        <f t="shared" si="5"/>
        <v>100</v>
      </c>
      <c r="H26" s="24">
        <v>0</v>
      </c>
      <c r="I26" s="61">
        <f t="shared" si="6"/>
        <v>0</v>
      </c>
      <c r="J26" s="18"/>
    </row>
    <row r="27" spans="1:10" ht="14.25" customHeight="1">
      <c r="A27" s="84"/>
      <c r="B27" s="85"/>
      <c r="C27" s="86" t="s">
        <v>211</v>
      </c>
      <c r="D27" s="20">
        <f t="shared" si="1"/>
        <v>6</v>
      </c>
      <c r="E27" s="25">
        <v>38.200000000000003</v>
      </c>
      <c r="F27" s="22">
        <v>4</v>
      </c>
      <c r="G27" s="23">
        <f t="shared" si="5"/>
        <v>66.666666666666657</v>
      </c>
      <c r="H27" s="22">
        <v>2</v>
      </c>
      <c r="I27" s="63">
        <f t="shared" si="6"/>
        <v>33.333333333333329</v>
      </c>
      <c r="J27" s="18"/>
    </row>
    <row r="28" spans="1:10" ht="14.25" customHeight="1">
      <c r="A28" s="84"/>
      <c r="B28" s="85"/>
      <c r="C28" s="86" t="s">
        <v>212</v>
      </c>
      <c r="D28" s="20">
        <f t="shared" si="1"/>
        <v>31</v>
      </c>
      <c r="E28" s="25">
        <v>38</v>
      </c>
      <c r="F28" s="22">
        <v>9</v>
      </c>
      <c r="G28" s="23">
        <f t="shared" si="5"/>
        <v>29.032258064516132</v>
      </c>
      <c r="H28" s="22">
        <v>22</v>
      </c>
      <c r="I28" s="63">
        <f t="shared" si="6"/>
        <v>70.967741935483872</v>
      </c>
      <c r="J28" s="18"/>
    </row>
    <row r="29" spans="1:10" ht="14.25" customHeight="1">
      <c r="A29" s="84"/>
      <c r="B29" s="85"/>
      <c r="C29" s="86" t="s">
        <v>213</v>
      </c>
      <c r="D29" s="20">
        <f t="shared" si="1"/>
        <v>13</v>
      </c>
      <c r="E29" s="25">
        <v>40.9</v>
      </c>
      <c r="F29" s="22">
        <v>11</v>
      </c>
      <c r="G29" s="23">
        <f t="shared" si="5"/>
        <v>84.615384615384613</v>
      </c>
      <c r="H29" s="22">
        <v>2</v>
      </c>
      <c r="I29" s="63">
        <f t="shared" si="6"/>
        <v>15.384615384615385</v>
      </c>
      <c r="J29" s="18"/>
    </row>
    <row r="30" spans="1:10" ht="14.25" customHeight="1">
      <c r="A30" s="84"/>
      <c r="B30" s="85"/>
      <c r="C30" s="86" t="s">
        <v>214</v>
      </c>
      <c r="D30" s="20">
        <f t="shared" si="1"/>
        <v>16</v>
      </c>
      <c r="E30" s="25">
        <v>42</v>
      </c>
      <c r="F30" s="22">
        <v>15</v>
      </c>
      <c r="G30" s="23">
        <f t="shared" si="5"/>
        <v>93.75</v>
      </c>
      <c r="H30" s="22">
        <v>1</v>
      </c>
      <c r="I30" s="63">
        <f t="shared" si="6"/>
        <v>6.25</v>
      </c>
      <c r="J30" s="18"/>
    </row>
    <row r="31" spans="1:10" ht="14.25" customHeight="1">
      <c r="A31" s="84"/>
      <c r="B31" s="85"/>
      <c r="C31" s="86" t="s">
        <v>215</v>
      </c>
      <c r="D31" s="20">
        <f t="shared" si="1"/>
        <v>5</v>
      </c>
      <c r="E31" s="25">
        <v>44.8</v>
      </c>
      <c r="F31" s="22">
        <v>4</v>
      </c>
      <c r="G31" s="23">
        <f t="shared" si="5"/>
        <v>80</v>
      </c>
      <c r="H31" s="22">
        <v>1</v>
      </c>
      <c r="I31" s="63">
        <f t="shared" si="6"/>
        <v>20</v>
      </c>
      <c r="J31" s="18"/>
    </row>
    <row r="32" spans="1:10" ht="10.5" customHeight="1">
      <c r="A32" s="84"/>
      <c r="B32" s="87"/>
      <c r="C32" s="88"/>
      <c r="D32" s="20"/>
      <c r="E32" s="25"/>
      <c r="F32" s="22"/>
      <c r="G32" s="17"/>
      <c r="H32" s="22"/>
      <c r="I32" s="61"/>
      <c r="J32" s="18"/>
    </row>
    <row r="33" spans="1:10" ht="15.75" customHeight="1">
      <c r="A33" s="380" t="s">
        <v>216</v>
      </c>
      <c r="B33" s="381"/>
      <c r="C33" s="381"/>
      <c r="D33" s="14">
        <f>SUM(D34:D38)</f>
        <v>119</v>
      </c>
      <c r="E33" s="15"/>
      <c r="F33" s="16">
        <f>SUM(F34:F38)</f>
        <v>35</v>
      </c>
      <c r="G33" s="17">
        <f t="shared" ref="G33:G38" si="7">F33/D33*100</f>
        <v>29.411764705882355</v>
      </c>
      <c r="H33" s="16">
        <f>SUM(H34:H38)</f>
        <v>84</v>
      </c>
      <c r="I33" s="61">
        <f>H33/D33*100</f>
        <v>70.588235294117652</v>
      </c>
      <c r="J33" s="18"/>
    </row>
    <row r="34" spans="1:10" ht="14.25" customHeight="1">
      <c r="A34" s="84"/>
      <c r="B34" s="89"/>
      <c r="C34" s="86" t="s">
        <v>195</v>
      </c>
      <c r="D34" s="20">
        <f t="shared" si="1"/>
        <v>1</v>
      </c>
      <c r="E34" s="21" t="s">
        <v>294</v>
      </c>
      <c r="F34" s="22">
        <v>1</v>
      </c>
      <c r="G34" s="23">
        <f t="shared" si="7"/>
        <v>100</v>
      </c>
      <c r="H34" s="24">
        <v>0</v>
      </c>
      <c r="I34" s="62">
        <v>0</v>
      </c>
      <c r="J34" s="18"/>
    </row>
    <row r="35" spans="1:10" ht="14.25" customHeight="1">
      <c r="A35" s="84"/>
      <c r="B35" s="85"/>
      <c r="C35" s="86" t="s">
        <v>217</v>
      </c>
      <c r="D35" s="20">
        <f t="shared" si="1"/>
        <v>20</v>
      </c>
      <c r="E35" s="25">
        <v>34.4</v>
      </c>
      <c r="F35" s="22">
        <v>10</v>
      </c>
      <c r="G35" s="23">
        <f t="shared" si="7"/>
        <v>50</v>
      </c>
      <c r="H35" s="22">
        <v>10</v>
      </c>
      <c r="I35" s="63">
        <f>H35/D35*100</f>
        <v>50</v>
      </c>
      <c r="J35" s="18"/>
    </row>
    <row r="36" spans="1:10" ht="14.25" customHeight="1">
      <c r="A36" s="84"/>
      <c r="B36" s="85"/>
      <c r="C36" s="86" t="s">
        <v>218</v>
      </c>
      <c r="D36" s="20">
        <f t="shared" si="1"/>
        <v>21</v>
      </c>
      <c r="E36" s="25">
        <v>36</v>
      </c>
      <c r="F36" s="22">
        <v>14</v>
      </c>
      <c r="G36" s="23">
        <f t="shared" si="7"/>
        <v>66.666666666666657</v>
      </c>
      <c r="H36" s="22">
        <v>7</v>
      </c>
      <c r="I36" s="63">
        <f>H36/D36*100</f>
        <v>33.333333333333329</v>
      </c>
      <c r="J36" s="18"/>
    </row>
    <row r="37" spans="1:10" ht="14.25" customHeight="1">
      <c r="A37" s="84"/>
      <c r="B37" s="85"/>
      <c r="C37" s="86" t="s">
        <v>219</v>
      </c>
      <c r="D37" s="20">
        <f t="shared" si="1"/>
        <v>15</v>
      </c>
      <c r="E37" s="25">
        <v>38.200000000000003</v>
      </c>
      <c r="F37" s="22">
        <v>5</v>
      </c>
      <c r="G37" s="23">
        <f t="shared" si="7"/>
        <v>33.333333333333329</v>
      </c>
      <c r="H37" s="22">
        <v>10</v>
      </c>
      <c r="I37" s="63">
        <f>H37/D37*100</f>
        <v>66.666666666666657</v>
      </c>
      <c r="J37" s="18"/>
    </row>
    <row r="38" spans="1:10" ht="14.25" customHeight="1">
      <c r="A38" s="84"/>
      <c r="B38" s="85"/>
      <c r="C38" s="86" t="s">
        <v>220</v>
      </c>
      <c r="D38" s="20">
        <f t="shared" si="1"/>
        <v>62</v>
      </c>
      <c r="E38" s="25">
        <v>36.4</v>
      </c>
      <c r="F38" s="22">
        <v>5</v>
      </c>
      <c r="G38" s="23">
        <f t="shared" si="7"/>
        <v>8.064516129032258</v>
      </c>
      <c r="H38" s="22">
        <v>57</v>
      </c>
      <c r="I38" s="63">
        <f>H38/D38*100</f>
        <v>91.935483870967744</v>
      </c>
      <c r="J38" s="18"/>
    </row>
    <row r="39" spans="1:10" ht="10.5" customHeight="1">
      <c r="A39" s="84"/>
      <c r="B39" s="87"/>
      <c r="C39" s="94"/>
      <c r="D39" s="22"/>
      <c r="E39" s="25"/>
      <c r="F39" s="22"/>
      <c r="G39" s="17"/>
      <c r="H39" s="22"/>
      <c r="I39" s="61"/>
      <c r="J39" s="18"/>
    </row>
    <row r="40" spans="1:10" ht="15.75" customHeight="1">
      <c r="A40" s="380" t="s">
        <v>221</v>
      </c>
      <c r="B40" s="381"/>
      <c r="C40" s="382"/>
      <c r="D40" s="16">
        <f>SUM(D41:D45)</f>
        <v>69</v>
      </c>
      <c r="E40" s="15"/>
      <c r="F40" s="16">
        <f>SUM(F41:F45)</f>
        <v>27</v>
      </c>
      <c r="G40" s="17">
        <f t="shared" ref="G40:G45" si="8">F40/D40*100</f>
        <v>39.130434782608695</v>
      </c>
      <c r="H40" s="16">
        <f>SUM(H41:H45)</f>
        <v>42</v>
      </c>
      <c r="I40" s="61">
        <f>H40/D40*100</f>
        <v>60.869565217391312</v>
      </c>
      <c r="J40" s="18"/>
    </row>
    <row r="41" spans="1:10" ht="15.75" customHeight="1">
      <c r="A41" s="84"/>
      <c r="B41" s="89"/>
      <c r="C41" s="93" t="s">
        <v>195</v>
      </c>
      <c r="D41" s="22">
        <f t="shared" si="1"/>
        <v>1</v>
      </c>
      <c r="E41" s="21" t="s">
        <v>294</v>
      </c>
      <c r="F41" s="22">
        <v>1</v>
      </c>
      <c r="G41" s="23">
        <f t="shared" si="8"/>
        <v>100</v>
      </c>
      <c r="H41" s="24">
        <v>0</v>
      </c>
      <c r="I41" s="62">
        <v>0</v>
      </c>
      <c r="J41" s="18"/>
    </row>
    <row r="42" spans="1:10" ht="14.25" customHeight="1">
      <c r="A42" s="84"/>
      <c r="B42" s="85"/>
      <c r="C42" s="93" t="s">
        <v>222</v>
      </c>
      <c r="D42" s="22">
        <f t="shared" si="1"/>
        <v>14</v>
      </c>
      <c r="E42" s="25">
        <v>38.9</v>
      </c>
      <c r="F42" s="22">
        <v>5</v>
      </c>
      <c r="G42" s="23">
        <f t="shared" si="8"/>
        <v>35.714285714285715</v>
      </c>
      <c r="H42" s="22">
        <v>9</v>
      </c>
      <c r="I42" s="63">
        <f>H42/D42*100</f>
        <v>64.285714285714292</v>
      </c>
      <c r="J42" s="18"/>
    </row>
    <row r="43" spans="1:10" ht="14.25" customHeight="1">
      <c r="A43" s="84"/>
      <c r="B43" s="85"/>
      <c r="C43" s="93" t="s">
        <v>223</v>
      </c>
      <c r="D43" s="22">
        <f t="shared" si="1"/>
        <v>10</v>
      </c>
      <c r="E43" s="25">
        <v>34.5</v>
      </c>
      <c r="F43" s="22">
        <v>3</v>
      </c>
      <c r="G43" s="23">
        <f t="shared" si="8"/>
        <v>30</v>
      </c>
      <c r="H43" s="22">
        <v>7</v>
      </c>
      <c r="I43" s="63">
        <f>H43/D43*100</f>
        <v>70</v>
      </c>
      <c r="J43" s="18"/>
    </row>
    <row r="44" spans="1:10" ht="14.25" customHeight="1">
      <c r="A44" s="84"/>
      <c r="B44" s="85"/>
      <c r="C44" s="93" t="s">
        <v>224</v>
      </c>
      <c r="D44" s="22">
        <f t="shared" si="1"/>
        <v>19</v>
      </c>
      <c r="E44" s="25">
        <v>35.1</v>
      </c>
      <c r="F44" s="22">
        <v>3</v>
      </c>
      <c r="G44" s="23">
        <f t="shared" si="8"/>
        <v>15.789473684210526</v>
      </c>
      <c r="H44" s="22">
        <v>16</v>
      </c>
      <c r="I44" s="63">
        <f>H44/D44*100</f>
        <v>84.210526315789465</v>
      </c>
      <c r="J44" s="18"/>
    </row>
    <row r="45" spans="1:10" ht="14.25" customHeight="1">
      <c r="A45" s="84"/>
      <c r="B45" s="85"/>
      <c r="C45" s="93" t="s">
        <v>225</v>
      </c>
      <c r="D45" s="22">
        <f t="shared" si="1"/>
        <v>25</v>
      </c>
      <c r="E45" s="25">
        <v>37</v>
      </c>
      <c r="F45" s="22">
        <v>15</v>
      </c>
      <c r="G45" s="23">
        <f t="shared" si="8"/>
        <v>60</v>
      </c>
      <c r="H45" s="22">
        <v>10</v>
      </c>
      <c r="I45" s="63">
        <f>H45/D45*100</f>
        <v>40</v>
      </c>
      <c r="J45" s="18"/>
    </row>
    <row r="46" spans="1:10" ht="10.5" customHeight="1">
      <c r="A46" s="84"/>
      <c r="B46" s="87"/>
      <c r="C46" s="94"/>
      <c r="D46" s="22"/>
      <c r="E46" s="25"/>
      <c r="F46" s="22"/>
      <c r="G46" s="17"/>
      <c r="H46" s="22"/>
      <c r="I46" s="61"/>
      <c r="J46" s="18"/>
    </row>
    <row r="47" spans="1:10" ht="15.75" customHeight="1">
      <c r="A47" s="380" t="s">
        <v>226</v>
      </c>
      <c r="B47" s="381"/>
      <c r="C47" s="382"/>
      <c r="D47" s="16">
        <f>SUM(D48:D56)</f>
        <v>109</v>
      </c>
      <c r="E47" s="15"/>
      <c r="F47" s="16">
        <f>SUM(F48:F56)</f>
        <v>92</v>
      </c>
      <c r="G47" s="17">
        <f t="shared" ref="G47:G56" si="9">F47/D47*100</f>
        <v>84.403669724770651</v>
      </c>
      <c r="H47" s="16">
        <f>SUM(H48:H56)</f>
        <v>17</v>
      </c>
      <c r="I47" s="61">
        <f>H47/D47*100</f>
        <v>15.596330275229359</v>
      </c>
      <c r="J47" s="18"/>
    </row>
    <row r="48" spans="1:10" ht="14.25" customHeight="1">
      <c r="A48" s="84"/>
      <c r="B48" s="87"/>
      <c r="C48" s="93" t="s">
        <v>195</v>
      </c>
      <c r="D48" s="22">
        <f t="shared" si="1"/>
        <v>1</v>
      </c>
      <c r="E48" s="21" t="s">
        <v>350</v>
      </c>
      <c r="F48" s="22">
        <v>1</v>
      </c>
      <c r="G48" s="23">
        <f t="shared" si="9"/>
        <v>100</v>
      </c>
      <c r="H48" s="24">
        <v>0</v>
      </c>
      <c r="I48" s="62">
        <v>0</v>
      </c>
      <c r="J48" s="18"/>
    </row>
    <row r="49" spans="1:10" ht="14.25" customHeight="1">
      <c r="A49" s="90"/>
      <c r="B49" s="85"/>
      <c r="C49" s="93" t="s">
        <v>227</v>
      </c>
      <c r="D49" s="22">
        <f t="shared" si="1"/>
        <v>16</v>
      </c>
      <c r="E49" s="25">
        <v>40</v>
      </c>
      <c r="F49" s="22">
        <v>13</v>
      </c>
      <c r="G49" s="23">
        <f t="shared" si="9"/>
        <v>81.25</v>
      </c>
      <c r="H49" s="22">
        <v>3</v>
      </c>
      <c r="I49" s="63">
        <f t="shared" ref="I49:I56" si="10">H49/D49*100</f>
        <v>18.75</v>
      </c>
      <c r="J49" s="18"/>
    </row>
    <row r="50" spans="1:10" ht="14.25" customHeight="1">
      <c r="A50" s="90"/>
      <c r="B50" s="85"/>
      <c r="C50" s="86" t="s">
        <v>228</v>
      </c>
      <c r="D50" s="20">
        <f t="shared" si="1"/>
        <v>8</v>
      </c>
      <c r="E50" s="25">
        <v>38.1</v>
      </c>
      <c r="F50" s="22">
        <v>5</v>
      </c>
      <c r="G50" s="23">
        <f t="shared" si="9"/>
        <v>62.5</v>
      </c>
      <c r="H50" s="22">
        <v>3</v>
      </c>
      <c r="I50" s="63">
        <f t="shared" si="10"/>
        <v>37.5</v>
      </c>
      <c r="J50" s="18"/>
    </row>
    <row r="51" spans="1:10" ht="14.25" customHeight="1">
      <c r="A51" s="90"/>
      <c r="B51" s="85"/>
      <c r="C51" s="86" t="s">
        <v>229</v>
      </c>
      <c r="D51" s="20">
        <f t="shared" si="1"/>
        <v>15</v>
      </c>
      <c r="E51" s="25">
        <v>37.799999999999997</v>
      </c>
      <c r="F51" s="22">
        <v>12</v>
      </c>
      <c r="G51" s="23">
        <f t="shared" si="9"/>
        <v>80</v>
      </c>
      <c r="H51" s="22">
        <v>3</v>
      </c>
      <c r="I51" s="63">
        <f t="shared" si="10"/>
        <v>20</v>
      </c>
      <c r="J51" s="18"/>
    </row>
    <row r="52" spans="1:10" ht="14.25" customHeight="1">
      <c r="A52" s="90"/>
      <c r="B52" s="85"/>
      <c r="C52" s="86" t="s">
        <v>230</v>
      </c>
      <c r="D52" s="20">
        <f t="shared" si="1"/>
        <v>12</v>
      </c>
      <c r="E52" s="25">
        <v>39.299999999999997</v>
      </c>
      <c r="F52" s="22">
        <v>12</v>
      </c>
      <c r="G52" s="23">
        <f t="shared" si="9"/>
        <v>100</v>
      </c>
      <c r="H52" s="22">
        <v>0</v>
      </c>
      <c r="I52" s="63">
        <f t="shared" si="10"/>
        <v>0</v>
      </c>
      <c r="J52" s="18"/>
    </row>
    <row r="53" spans="1:10" ht="14.25" customHeight="1">
      <c r="A53" s="90"/>
      <c r="B53" s="85"/>
      <c r="C53" s="86" t="s">
        <v>231</v>
      </c>
      <c r="D53" s="20">
        <f t="shared" si="1"/>
        <v>22</v>
      </c>
      <c r="E53" s="25">
        <v>43</v>
      </c>
      <c r="F53" s="22">
        <v>19</v>
      </c>
      <c r="G53" s="23">
        <f t="shared" si="9"/>
        <v>86.36363636363636</v>
      </c>
      <c r="H53" s="22">
        <v>3</v>
      </c>
      <c r="I53" s="63">
        <f t="shared" si="10"/>
        <v>13.636363636363635</v>
      </c>
      <c r="J53" s="18"/>
    </row>
    <row r="54" spans="1:10" ht="14.25" customHeight="1">
      <c r="A54" s="90"/>
      <c r="B54" s="85"/>
      <c r="C54" s="86" t="s">
        <v>232</v>
      </c>
      <c r="D54" s="20">
        <f t="shared" si="1"/>
        <v>5</v>
      </c>
      <c r="E54" s="25">
        <v>49.2</v>
      </c>
      <c r="F54" s="22">
        <v>4</v>
      </c>
      <c r="G54" s="23">
        <f t="shared" si="9"/>
        <v>80</v>
      </c>
      <c r="H54" s="22">
        <v>1</v>
      </c>
      <c r="I54" s="63">
        <f t="shared" si="10"/>
        <v>20</v>
      </c>
      <c r="J54" s="18"/>
    </row>
    <row r="55" spans="1:10" ht="14.25" customHeight="1">
      <c r="A55" s="90"/>
      <c r="B55" s="85"/>
      <c r="C55" s="86" t="s">
        <v>233</v>
      </c>
      <c r="D55" s="20">
        <f t="shared" si="1"/>
        <v>16</v>
      </c>
      <c r="E55" s="25">
        <v>37.6</v>
      </c>
      <c r="F55" s="22">
        <v>14</v>
      </c>
      <c r="G55" s="23">
        <f t="shared" si="9"/>
        <v>87.5</v>
      </c>
      <c r="H55" s="22">
        <v>2</v>
      </c>
      <c r="I55" s="63">
        <f t="shared" si="10"/>
        <v>12.5</v>
      </c>
      <c r="J55" s="18"/>
    </row>
    <row r="56" spans="1:10" ht="14.25" customHeight="1">
      <c r="A56" s="90"/>
      <c r="B56" s="85"/>
      <c r="C56" s="86" t="s">
        <v>234</v>
      </c>
      <c r="D56" s="20">
        <f t="shared" si="1"/>
        <v>14</v>
      </c>
      <c r="E56" s="25">
        <v>42.1</v>
      </c>
      <c r="F56" s="22">
        <v>12</v>
      </c>
      <c r="G56" s="23">
        <f t="shared" si="9"/>
        <v>85.714285714285708</v>
      </c>
      <c r="H56" s="22">
        <v>2</v>
      </c>
      <c r="I56" s="63">
        <f t="shared" si="10"/>
        <v>14.285714285714285</v>
      </c>
      <c r="J56" s="18"/>
    </row>
    <row r="57" spans="1:10" ht="5.25" customHeight="1" thickBot="1">
      <c r="A57" s="64"/>
      <c r="B57" s="65"/>
      <c r="C57" s="66"/>
      <c r="D57" s="67"/>
      <c r="E57" s="68"/>
      <c r="F57" s="52"/>
      <c r="G57" s="69"/>
      <c r="H57" s="52"/>
      <c r="I57" s="70"/>
      <c r="J57" s="18"/>
    </row>
    <row r="58" spans="1:10" ht="15" customHeight="1">
      <c r="A58" s="379" t="s">
        <v>235</v>
      </c>
      <c r="B58" s="379"/>
      <c r="C58" s="379"/>
      <c r="D58" s="379"/>
      <c r="E58" s="379"/>
      <c r="F58" s="379"/>
      <c r="G58" s="379"/>
      <c r="H58" s="379"/>
      <c r="I58" s="17"/>
      <c r="J58" s="18"/>
    </row>
    <row r="59" spans="1:10" ht="4.5" customHeight="1">
      <c r="A59" s="27"/>
      <c r="B59" s="27"/>
      <c r="C59" s="27"/>
      <c r="D59" s="27"/>
      <c r="E59" s="27"/>
      <c r="F59" s="27"/>
      <c r="G59" s="27"/>
      <c r="H59" s="27"/>
      <c r="I59" s="17"/>
      <c r="J59" s="18"/>
    </row>
    <row r="60" spans="1:10" ht="15" customHeight="1" thickBot="1">
      <c r="A60" s="18" t="s">
        <v>377</v>
      </c>
      <c r="B60" s="18"/>
      <c r="D60" s="29"/>
      <c r="E60" s="30"/>
      <c r="F60" s="29"/>
      <c r="G60" s="10"/>
      <c r="H60" s="29"/>
      <c r="I60" s="17"/>
      <c r="J60" s="29"/>
    </row>
    <row r="61" spans="1:10" ht="24.95" customHeight="1" thickBot="1">
      <c r="A61" s="386" t="s">
        <v>187</v>
      </c>
      <c r="B61" s="387"/>
      <c r="C61" s="387"/>
      <c r="D61" s="383" t="s">
        <v>188</v>
      </c>
      <c r="E61" s="397" t="s">
        <v>189</v>
      </c>
      <c r="F61" s="383" t="s">
        <v>190</v>
      </c>
      <c r="G61" s="383"/>
      <c r="H61" s="384" t="s">
        <v>191</v>
      </c>
      <c r="I61" s="385"/>
      <c r="J61" s="18"/>
    </row>
    <row r="62" spans="1:10" ht="24.95" customHeight="1">
      <c r="A62" s="388"/>
      <c r="B62" s="389"/>
      <c r="C62" s="389"/>
      <c r="D62" s="390"/>
      <c r="E62" s="398"/>
      <c r="F62" s="31" t="s">
        <v>192</v>
      </c>
      <c r="G62" s="11" t="s">
        <v>193</v>
      </c>
      <c r="H62" s="31" t="s">
        <v>192</v>
      </c>
      <c r="I62" s="72" t="s">
        <v>193</v>
      </c>
      <c r="J62" s="18"/>
    </row>
    <row r="63" spans="1:10" ht="5.25" customHeight="1">
      <c r="A63" s="73"/>
      <c r="B63" s="19"/>
      <c r="C63" s="13"/>
      <c r="D63" s="20"/>
      <c r="E63" s="74"/>
      <c r="F63" s="22"/>
      <c r="G63" s="17"/>
      <c r="H63" s="22"/>
      <c r="I63" s="61"/>
      <c r="J63" s="18"/>
    </row>
    <row r="64" spans="1:10" ht="15" customHeight="1">
      <c r="A64" s="399" t="s">
        <v>236</v>
      </c>
      <c r="B64" s="400"/>
      <c r="C64" s="400"/>
      <c r="D64" s="14">
        <f>SUM(D65:D66)</f>
        <v>7</v>
      </c>
      <c r="E64" s="75"/>
      <c r="F64" s="16">
        <f>SUM(F65:F66)</f>
        <v>4</v>
      </c>
      <c r="G64" s="17">
        <f>F64/D64*100</f>
        <v>57.142857142857139</v>
      </c>
      <c r="H64" s="16">
        <f>SUM(H65:H66)</f>
        <v>3</v>
      </c>
      <c r="I64" s="61">
        <f>H64/D64*100</f>
        <v>42.857142857142854</v>
      </c>
      <c r="J64" s="18"/>
    </row>
    <row r="65" spans="1:10" ht="14.25" customHeight="1">
      <c r="A65" s="84"/>
      <c r="B65" s="91"/>
      <c r="C65" s="86" t="s">
        <v>195</v>
      </c>
      <c r="D65" s="20">
        <f t="shared" ref="D65:D110" si="11">F65+H65</f>
        <v>1</v>
      </c>
      <c r="E65" s="21" t="s">
        <v>294</v>
      </c>
      <c r="F65" s="22">
        <v>0</v>
      </c>
      <c r="G65" s="23">
        <f>F65/D65*100</f>
        <v>0</v>
      </c>
      <c r="H65" s="22">
        <v>1</v>
      </c>
      <c r="I65" s="63">
        <f>H65/D65*100</f>
        <v>100</v>
      </c>
      <c r="J65" s="18"/>
    </row>
    <row r="66" spans="1:10" ht="14.25" customHeight="1">
      <c r="A66" s="84"/>
      <c r="B66" s="91"/>
      <c r="C66" s="92" t="s">
        <v>237</v>
      </c>
      <c r="D66" s="20">
        <f t="shared" si="11"/>
        <v>6</v>
      </c>
      <c r="E66" s="21">
        <v>39.299999999999997</v>
      </c>
      <c r="F66" s="22">
        <v>4</v>
      </c>
      <c r="G66" s="23">
        <f>F66/D66*100</f>
        <v>66.666666666666657</v>
      </c>
      <c r="H66" s="22">
        <v>2</v>
      </c>
      <c r="I66" s="63">
        <f>H66/D66*100</f>
        <v>33.333333333333329</v>
      </c>
      <c r="J66" s="18"/>
    </row>
    <row r="67" spans="1:10" ht="10.5" customHeight="1">
      <c r="A67" s="84"/>
      <c r="B67" s="91"/>
      <c r="C67" s="92"/>
      <c r="D67" s="14"/>
      <c r="E67" s="75"/>
      <c r="F67" s="16"/>
      <c r="G67" s="17"/>
      <c r="H67" s="16"/>
      <c r="I67" s="61"/>
      <c r="J67" s="18"/>
    </row>
    <row r="68" spans="1:10" ht="15" customHeight="1">
      <c r="A68" s="380" t="s">
        <v>238</v>
      </c>
      <c r="B68" s="381"/>
      <c r="C68" s="381"/>
      <c r="D68" s="14">
        <f>SUM(D69:D70)</f>
        <v>8</v>
      </c>
      <c r="E68" s="15"/>
      <c r="F68" s="16">
        <f>SUM(F69:F70)</f>
        <v>6</v>
      </c>
      <c r="G68" s="17">
        <f>F68/D68*100</f>
        <v>75</v>
      </c>
      <c r="H68" s="16">
        <f>SUM(H69:H70)</f>
        <v>2</v>
      </c>
      <c r="I68" s="61">
        <f>H68/D68*100</f>
        <v>25</v>
      </c>
      <c r="J68" s="18"/>
    </row>
    <row r="69" spans="1:10" ht="14.25" customHeight="1">
      <c r="A69" s="84"/>
      <c r="B69" s="88"/>
      <c r="C69" s="86" t="s">
        <v>195</v>
      </c>
      <c r="D69" s="20">
        <f t="shared" si="11"/>
        <v>1</v>
      </c>
      <c r="E69" s="21" t="s">
        <v>294</v>
      </c>
      <c r="F69" s="22">
        <v>1</v>
      </c>
      <c r="G69" s="23">
        <f>F69/D69*100</f>
        <v>100</v>
      </c>
      <c r="H69" s="24">
        <v>0</v>
      </c>
      <c r="I69" s="61">
        <f>H69/D69*100</f>
        <v>0</v>
      </c>
      <c r="J69" s="18"/>
    </row>
    <row r="70" spans="1:10" ht="14.25" customHeight="1">
      <c r="A70" s="84"/>
      <c r="B70" s="87"/>
      <c r="C70" s="86" t="s">
        <v>239</v>
      </c>
      <c r="D70" s="20">
        <f t="shared" si="11"/>
        <v>7</v>
      </c>
      <c r="E70" s="25">
        <v>39.1</v>
      </c>
      <c r="F70" s="22">
        <v>5</v>
      </c>
      <c r="G70" s="23">
        <f>F70/D70*100</f>
        <v>71.428571428571431</v>
      </c>
      <c r="H70" s="22">
        <v>2</v>
      </c>
      <c r="I70" s="63">
        <f>H70/D70*100</f>
        <v>28.571428571428569</v>
      </c>
      <c r="J70" s="18"/>
    </row>
    <row r="71" spans="1:10" ht="10.5" customHeight="1">
      <c r="A71" s="84"/>
      <c r="B71" s="87"/>
      <c r="C71" s="88"/>
      <c r="D71" s="20"/>
      <c r="E71" s="25"/>
      <c r="F71" s="22"/>
      <c r="G71" s="17"/>
      <c r="H71" s="22"/>
      <c r="I71" s="61"/>
      <c r="J71" s="18"/>
    </row>
    <row r="72" spans="1:10" ht="15" customHeight="1">
      <c r="A72" s="380" t="s">
        <v>240</v>
      </c>
      <c r="B72" s="381"/>
      <c r="C72" s="381"/>
      <c r="D72" s="14">
        <f t="shared" si="11"/>
        <v>3</v>
      </c>
      <c r="E72" s="25">
        <v>44.3</v>
      </c>
      <c r="F72" s="16">
        <v>2</v>
      </c>
      <c r="G72" s="17">
        <f>F72/D72*100</f>
        <v>66.666666666666657</v>
      </c>
      <c r="H72" s="16">
        <v>1</v>
      </c>
      <c r="I72" s="61">
        <f>H72/D72*100</f>
        <v>33.333333333333329</v>
      </c>
      <c r="J72" s="18"/>
    </row>
    <row r="73" spans="1:10" ht="15" customHeight="1">
      <c r="A73" s="380" t="s">
        <v>241</v>
      </c>
      <c r="B73" s="381"/>
      <c r="C73" s="381"/>
      <c r="D73" s="14">
        <f t="shared" si="11"/>
        <v>4</v>
      </c>
      <c r="E73" s="25">
        <v>47</v>
      </c>
      <c r="F73" s="16">
        <v>1</v>
      </c>
      <c r="G73" s="17">
        <f>F73/D73*100</f>
        <v>25</v>
      </c>
      <c r="H73" s="16">
        <v>3</v>
      </c>
      <c r="I73" s="61">
        <f>H73/D73*100</f>
        <v>75</v>
      </c>
      <c r="J73" s="18"/>
    </row>
    <row r="74" spans="1:10" ht="10.5" customHeight="1">
      <c r="A74" s="84"/>
      <c r="B74" s="87"/>
      <c r="C74" s="88"/>
      <c r="D74" s="20"/>
      <c r="E74" s="25"/>
      <c r="F74" s="22"/>
      <c r="G74" s="17"/>
      <c r="H74" s="22"/>
      <c r="I74" s="61"/>
      <c r="J74" s="18"/>
    </row>
    <row r="75" spans="1:10" ht="15" customHeight="1">
      <c r="A75" s="380" t="s">
        <v>242</v>
      </c>
      <c r="B75" s="381"/>
      <c r="C75" s="381"/>
      <c r="D75" s="14">
        <f>SUM(D76:D81)</f>
        <v>97</v>
      </c>
      <c r="E75" s="15"/>
      <c r="F75" s="16">
        <f>SUM(F76:F81)</f>
        <v>95</v>
      </c>
      <c r="G75" s="17">
        <f t="shared" ref="G75:G81" si="12">F75/D75*100</f>
        <v>97.9381443298969</v>
      </c>
      <c r="H75" s="16">
        <f>SUM(H76:H81)</f>
        <v>2</v>
      </c>
      <c r="I75" s="61">
        <f t="shared" ref="I75:I81" si="13">H75/D75*100</f>
        <v>2.0618556701030926</v>
      </c>
      <c r="J75" s="18"/>
    </row>
    <row r="76" spans="1:10" ht="14.25" customHeight="1">
      <c r="A76" s="84"/>
      <c r="B76" s="87"/>
      <c r="C76" s="86" t="s">
        <v>195</v>
      </c>
      <c r="D76" s="20">
        <f t="shared" si="11"/>
        <v>1</v>
      </c>
      <c r="E76" s="21" t="s">
        <v>294</v>
      </c>
      <c r="F76" s="22">
        <v>1</v>
      </c>
      <c r="G76" s="23">
        <f t="shared" si="12"/>
        <v>100</v>
      </c>
      <c r="H76" s="24">
        <v>0</v>
      </c>
      <c r="I76" s="63">
        <f t="shared" si="13"/>
        <v>0</v>
      </c>
      <c r="J76" s="18"/>
    </row>
    <row r="77" spans="1:10" ht="14.25" customHeight="1">
      <c r="A77" s="84"/>
      <c r="B77" s="87"/>
      <c r="C77" s="86" t="s">
        <v>196</v>
      </c>
      <c r="D77" s="20">
        <f t="shared" si="11"/>
        <v>8</v>
      </c>
      <c r="E77" s="25">
        <v>42.8</v>
      </c>
      <c r="F77" s="22">
        <v>8</v>
      </c>
      <c r="G77" s="23">
        <f t="shared" si="12"/>
        <v>100</v>
      </c>
      <c r="H77" s="22">
        <v>0</v>
      </c>
      <c r="I77" s="63">
        <f t="shared" si="13"/>
        <v>0</v>
      </c>
      <c r="J77" s="18"/>
    </row>
    <row r="78" spans="1:10" ht="14.25" customHeight="1">
      <c r="A78" s="84"/>
      <c r="B78" s="87"/>
      <c r="C78" s="86" t="s">
        <v>243</v>
      </c>
      <c r="D78" s="20">
        <f t="shared" si="11"/>
        <v>6</v>
      </c>
      <c r="E78" s="25">
        <v>44.7</v>
      </c>
      <c r="F78" s="22">
        <v>6</v>
      </c>
      <c r="G78" s="23">
        <f t="shared" si="12"/>
        <v>100</v>
      </c>
      <c r="H78" s="24">
        <v>0</v>
      </c>
      <c r="I78" s="63">
        <f t="shared" si="13"/>
        <v>0</v>
      </c>
      <c r="J78" s="18"/>
    </row>
    <row r="79" spans="1:10" ht="14.25" customHeight="1">
      <c r="A79" s="84"/>
      <c r="B79" s="87"/>
      <c r="C79" s="86" t="s">
        <v>244</v>
      </c>
      <c r="D79" s="20">
        <f t="shared" si="11"/>
        <v>43</v>
      </c>
      <c r="E79" s="25">
        <v>37.700000000000003</v>
      </c>
      <c r="F79" s="22">
        <v>41</v>
      </c>
      <c r="G79" s="23">
        <f t="shared" si="12"/>
        <v>95.348837209302332</v>
      </c>
      <c r="H79" s="24">
        <v>2</v>
      </c>
      <c r="I79" s="63">
        <f t="shared" si="13"/>
        <v>4.6511627906976747</v>
      </c>
      <c r="J79" s="18"/>
    </row>
    <row r="80" spans="1:10" ht="14.25" customHeight="1">
      <c r="A80" s="84"/>
      <c r="B80" s="87"/>
      <c r="C80" s="86" t="s">
        <v>245</v>
      </c>
      <c r="D80" s="20">
        <f t="shared" si="11"/>
        <v>18</v>
      </c>
      <c r="E80" s="25">
        <v>38.1</v>
      </c>
      <c r="F80" s="22">
        <v>18</v>
      </c>
      <c r="G80" s="23">
        <f t="shared" si="12"/>
        <v>100</v>
      </c>
      <c r="H80" s="24">
        <v>0</v>
      </c>
      <c r="I80" s="63">
        <f t="shared" si="13"/>
        <v>0</v>
      </c>
      <c r="J80" s="18"/>
    </row>
    <row r="81" spans="1:10" ht="14.25" customHeight="1">
      <c r="A81" s="84"/>
      <c r="B81" s="87"/>
      <c r="C81" s="86" t="s">
        <v>246</v>
      </c>
      <c r="D81" s="20">
        <f t="shared" si="11"/>
        <v>21</v>
      </c>
      <c r="E81" s="25">
        <v>36</v>
      </c>
      <c r="F81" s="22">
        <v>21</v>
      </c>
      <c r="G81" s="23">
        <f t="shared" si="12"/>
        <v>100</v>
      </c>
      <c r="H81" s="24">
        <v>0</v>
      </c>
      <c r="I81" s="63">
        <f t="shared" si="13"/>
        <v>0</v>
      </c>
      <c r="J81" s="18"/>
    </row>
    <row r="82" spans="1:10" ht="10.5" customHeight="1">
      <c r="A82" s="84"/>
      <c r="B82" s="87"/>
      <c r="C82" s="88"/>
      <c r="D82" s="20"/>
      <c r="E82" s="25"/>
      <c r="F82" s="22"/>
      <c r="G82" s="17"/>
      <c r="H82" s="22"/>
      <c r="I82" s="61"/>
      <c r="J82" s="18"/>
    </row>
    <row r="83" spans="1:10" ht="15" customHeight="1">
      <c r="A83" s="380" t="s">
        <v>247</v>
      </c>
      <c r="B83" s="381"/>
      <c r="C83" s="381"/>
      <c r="D83" s="14">
        <f>SUM(D84,D91,D97)</f>
        <v>136</v>
      </c>
      <c r="E83" s="15"/>
      <c r="F83" s="16"/>
      <c r="G83" s="17"/>
      <c r="H83" s="16"/>
      <c r="I83" s="61"/>
      <c r="J83" s="18"/>
    </row>
    <row r="84" spans="1:10" ht="14.25" customHeight="1">
      <c r="A84" s="380" t="s">
        <v>248</v>
      </c>
      <c r="B84" s="381"/>
      <c r="C84" s="381"/>
      <c r="D84" s="14">
        <f>SUM(D85:D89)</f>
        <v>29</v>
      </c>
      <c r="E84" s="15"/>
      <c r="F84" s="16">
        <f>SUM(F85:F89)</f>
        <v>18</v>
      </c>
      <c r="G84" s="17">
        <f t="shared" ref="G84:G89" si="14">F84/D84*100</f>
        <v>62.068965517241381</v>
      </c>
      <c r="H84" s="16">
        <f>SUM(H85:H89)</f>
        <v>11</v>
      </c>
      <c r="I84" s="61">
        <f t="shared" ref="I84:I89" si="15">H84/D84*100</f>
        <v>37.931034482758619</v>
      </c>
      <c r="J84" s="18"/>
    </row>
    <row r="85" spans="1:10" ht="14.25" customHeight="1">
      <c r="A85" s="84"/>
      <c r="B85" s="86"/>
      <c r="C85" s="86" t="s">
        <v>195</v>
      </c>
      <c r="D85" s="20">
        <f t="shared" si="11"/>
        <v>1</v>
      </c>
      <c r="E85" s="21" t="s">
        <v>294</v>
      </c>
      <c r="F85" s="22">
        <v>1</v>
      </c>
      <c r="G85" s="23">
        <f t="shared" si="14"/>
        <v>100</v>
      </c>
      <c r="H85" s="24">
        <v>0</v>
      </c>
      <c r="I85" s="61">
        <f t="shared" si="15"/>
        <v>0</v>
      </c>
      <c r="J85" s="18"/>
    </row>
    <row r="86" spans="1:10" ht="14.25" customHeight="1">
      <c r="A86" s="90"/>
      <c r="B86" s="85"/>
      <c r="C86" s="86" t="s">
        <v>196</v>
      </c>
      <c r="D86" s="20">
        <f t="shared" si="11"/>
        <v>12</v>
      </c>
      <c r="E86" s="25">
        <v>42.1</v>
      </c>
      <c r="F86" s="22">
        <v>6</v>
      </c>
      <c r="G86" s="23">
        <f t="shared" si="14"/>
        <v>50</v>
      </c>
      <c r="H86" s="22">
        <v>6</v>
      </c>
      <c r="I86" s="63">
        <f t="shared" si="15"/>
        <v>50</v>
      </c>
      <c r="J86" s="18"/>
    </row>
    <row r="87" spans="1:10" ht="14.25" customHeight="1">
      <c r="A87" s="90"/>
      <c r="B87" s="85"/>
      <c r="C87" s="86" t="s">
        <v>249</v>
      </c>
      <c r="D87" s="20">
        <f t="shared" si="11"/>
        <v>7</v>
      </c>
      <c r="E87" s="25">
        <v>44.6</v>
      </c>
      <c r="F87" s="22">
        <v>4</v>
      </c>
      <c r="G87" s="23">
        <f t="shared" si="14"/>
        <v>57.142857142857139</v>
      </c>
      <c r="H87" s="22">
        <v>3</v>
      </c>
      <c r="I87" s="63">
        <f t="shared" si="15"/>
        <v>42.857142857142854</v>
      </c>
      <c r="J87" s="18"/>
    </row>
    <row r="88" spans="1:10" ht="14.25" customHeight="1">
      <c r="A88" s="90"/>
      <c r="B88" s="85"/>
      <c r="C88" s="86" t="s">
        <v>250</v>
      </c>
      <c r="D88" s="20">
        <f t="shared" si="11"/>
        <v>6</v>
      </c>
      <c r="E88" s="25">
        <v>41.7</v>
      </c>
      <c r="F88" s="22">
        <v>5</v>
      </c>
      <c r="G88" s="23">
        <f t="shared" si="14"/>
        <v>83.333333333333343</v>
      </c>
      <c r="H88" s="22">
        <v>1</v>
      </c>
      <c r="I88" s="63">
        <f t="shared" si="15"/>
        <v>16.666666666666664</v>
      </c>
      <c r="J88" s="18"/>
    </row>
    <row r="89" spans="1:10" ht="14.25" customHeight="1">
      <c r="A89" s="90"/>
      <c r="B89" s="85"/>
      <c r="C89" s="86" t="s">
        <v>251</v>
      </c>
      <c r="D89" s="20">
        <f t="shared" si="11"/>
        <v>3</v>
      </c>
      <c r="E89" s="25">
        <v>43</v>
      </c>
      <c r="F89" s="22">
        <v>2</v>
      </c>
      <c r="G89" s="23">
        <f t="shared" si="14"/>
        <v>66.666666666666657</v>
      </c>
      <c r="H89" s="22">
        <v>1</v>
      </c>
      <c r="I89" s="63">
        <f t="shared" si="15"/>
        <v>33.333333333333329</v>
      </c>
      <c r="J89" s="18"/>
    </row>
    <row r="90" spans="1:10" ht="10.5" customHeight="1">
      <c r="A90" s="90"/>
      <c r="B90" s="85"/>
      <c r="C90" s="89"/>
      <c r="D90" s="20"/>
      <c r="E90" s="25"/>
      <c r="F90" s="22"/>
      <c r="G90" s="17"/>
      <c r="H90" s="22"/>
      <c r="I90" s="61"/>
      <c r="J90" s="18"/>
    </row>
    <row r="91" spans="1:10" s="298" customFormat="1" ht="15" customHeight="1">
      <c r="A91" s="380" t="s">
        <v>252</v>
      </c>
      <c r="B91" s="381"/>
      <c r="C91" s="381"/>
      <c r="D91" s="14">
        <f>SUM(D92:D95)</f>
        <v>29</v>
      </c>
      <c r="E91" s="15"/>
      <c r="F91" s="16">
        <f>SUM(F92:F95)</f>
        <v>18</v>
      </c>
      <c r="G91" s="17">
        <f>F91/D91*100</f>
        <v>62.068965517241381</v>
      </c>
      <c r="H91" s="16">
        <f>SUM(H92:H95)</f>
        <v>11</v>
      </c>
      <c r="I91" s="61">
        <f>H91/D91*100</f>
        <v>37.931034482758619</v>
      </c>
      <c r="J91" s="33"/>
    </row>
    <row r="92" spans="1:10" ht="14.25" customHeight="1">
      <c r="A92" s="84"/>
      <c r="B92" s="89"/>
      <c r="C92" s="86" t="s">
        <v>195</v>
      </c>
      <c r="D92" s="20">
        <f t="shared" si="11"/>
        <v>1</v>
      </c>
      <c r="E92" s="21" t="s">
        <v>294</v>
      </c>
      <c r="F92" s="22">
        <v>1</v>
      </c>
      <c r="G92" s="23">
        <f>F92/D92*100</f>
        <v>100</v>
      </c>
      <c r="H92" s="24">
        <v>0</v>
      </c>
      <c r="I92" s="61">
        <f>H92/D92*100</f>
        <v>0</v>
      </c>
      <c r="J92" s="18"/>
    </row>
    <row r="93" spans="1:10" ht="14.25" customHeight="1">
      <c r="A93" s="90"/>
      <c r="B93" s="85"/>
      <c r="C93" s="86" t="s">
        <v>253</v>
      </c>
      <c r="D93" s="20">
        <f t="shared" si="11"/>
        <v>15</v>
      </c>
      <c r="E93" s="25">
        <v>41.2</v>
      </c>
      <c r="F93" s="22">
        <v>13</v>
      </c>
      <c r="G93" s="23">
        <f>F93/D93*100</f>
        <v>86.666666666666671</v>
      </c>
      <c r="H93" s="22">
        <v>2</v>
      </c>
      <c r="I93" s="63">
        <f>H93/D93*100</f>
        <v>13.333333333333334</v>
      </c>
      <c r="J93" s="18"/>
    </row>
    <row r="94" spans="1:10" ht="14.25" customHeight="1">
      <c r="A94" s="90"/>
      <c r="B94" s="85"/>
      <c r="C94" s="86" t="s">
        <v>254</v>
      </c>
      <c r="D94" s="20">
        <f t="shared" si="11"/>
        <v>4</v>
      </c>
      <c r="E94" s="25">
        <v>39.299999999999997</v>
      </c>
      <c r="F94" s="22">
        <v>1</v>
      </c>
      <c r="G94" s="23">
        <f>F94/D94*100</f>
        <v>25</v>
      </c>
      <c r="H94" s="22">
        <v>3</v>
      </c>
      <c r="I94" s="63">
        <f>H94/D94*100</f>
        <v>75</v>
      </c>
      <c r="J94" s="18"/>
    </row>
    <row r="95" spans="1:10" ht="14.25" customHeight="1">
      <c r="A95" s="90"/>
      <c r="B95" s="85"/>
      <c r="C95" s="86" t="s">
        <v>255</v>
      </c>
      <c r="D95" s="20">
        <f t="shared" si="11"/>
        <v>9</v>
      </c>
      <c r="E95" s="25">
        <v>39.700000000000003</v>
      </c>
      <c r="F95" s="22">
        <v>3</v>
      </c>
      <c r="G95" s="23">
        <f>F95/D95*100</f>
        <v>33.333333333333329</v>
      </c>
      <c r="H95" s="22">
        <v>6</v>
      </c>
      <c r="I95" s="63">
        <f>H95/D95*100</f>
        <v>66.666666666666657</v>
      </c>
      <c r="J95" s="18"/>
    </row>
    <row r="96" spans="1:10" ht="10.5" customHeight="1">
      <c r="A96" s="90"/>
      <c r="B96" s="85"/>
      <c r="C96" s="89"/>
      <c r="D96" s="20"/>
      <c r="E96" s="25"/>
      <c r="F96" s="22"/>
      <c r="G96" s="17"/>
      <c r="H96" s="22"/>
      <c r="I96" s="61"/>
      <c r="J96" s="18"/>
    </row>
    <row r="97" spans="1:10" s="298" customFormat="1" ht="15" customHeight="1">
      <c r="A97" s="380" t="s">
        <v>256</v>
      </c>
      <c r="B97" s="381"/>
      <c r="C97" s="381"/>
      <c r="D97" s="14">
        <f>SUM(D98:D104)</f>
        <v>78</v>
      </c>
      <c r="E97" s="15"/>
      <c r="F97" s="16">
        <f>SUM(F98:F104)</f>
        <v>22</v>
      </c>
      <c r="G97" s="17">
        <f t="shared" ref="G97:G104" si="16">F97/D97*100</f>
        <v>28.205128205128204</v>
      </c>
      <c r="H97" s="16">
        <f>SUM(H98:H104)</f>
        <v>56</v>
      </c>
      <c r="I97" s="61">
        <f t="shared" ref="I97:I104" si="17">H97/D97*100</f>
        <v>71.794871794871796</v>
      </c>
      <c r="J97" s="33"/>
    </row>
    <row r="98" spans="1:10" ht="14.25" customHeight="1">
      <c r="A98" s="84"/>
      <c r="B98" s="86"/>
      <c r="C98" s="86" t="s">
        <v>195</v>
      </c>
      <c r="D98" s="20">
        <f t="shared" si="11"/>
        <v>1</v>
      </c>
      <c r="E98" s="21" t="s">
        <v>294</v>
      </c>
      <c r="F98" s="22">
        <v>1</v>
      </c>
      <c r="G98" s="23">
        <f t="shared" si="16"/>
        <v>100</v>
      </c>
      <c r="H98" s="24">
        <v>0</v>
      </c>
      <c r="I98" s="61">
        <f t="shared" si="17"/>
        <v>0</v>
      </c>
      <c r="J98" s="18"/>
    </row>
    <row r="99" spans="1:10" ht="14.25" customHeight="1">
      <c r="A99" s="90"/>
      <c r="B99" s="85"/>
      <c r="C99" s="86" t="s">
        <v>257</v>
      </c>
      <c r="D99" s="20">
        <f t="shared" si="11"/>
        <v>10</v>
      </c>
      <c r="E99" s="25">
        <v>38.4</v>
      </c>
      <c r="F99" s="22">
        <v>3</v>
      </c>
      <c r="G99" s="23">
        <f t="shared" si="16"/>
        <v>30</v>
      </c>
      <c r="H99" s="22">
        <v>7</v>
      </c>
      <c r="I99" s="63">
        <f t="shared" si="17"/>
        <v>70</v>
      </c>
      <c r="J99" s="18"/>
    </row>
    <row r="100" spans="1:10" ht="14.25" customHeight="1">
      <c r="A100" s="90"/>
      <c r="B100" s="85"/>
      <c r="C100" s="86" t="s">
        <v>258</v>
      </c>
      <c r="D100" s="20">
        <f t="shared" si="11"/>
        <v>9</v>
      </c>
      <c r="E100" s="25">
        <v>43.3</v>
      </c>
      <c r="F100" s="22">
        <v>3</v>
      </c>
      <c r="G100" s="23">
        <f t="shared" si="16"/>
        <v>33.333333333333329</v>
      </c>
      <c r="H100" s="22">
        <v>6</v>
      </c>
      <c r="I100" s="63">
        <f t="shared" si="17"/>
        <v>66.666666666666657</v>
      </c>
      <c r="J100" s="18"/>
    </row>
    <row r="101" spans="1:10" ht="14.25" customHeight="1">
      <c r="A101" s="90"/>
      <c r="B101" s="85"/>
      <c r="C101" s="86" t="s">
        <v>259</v>
      </c>
      <c r="D101" s="20">
        <f t="shared" si="11"/>
        <v>6</v>
      </c>
      <c r="E101" s="25">
        <v>41.8</v>
      </c>
      <c r="F101" s="22">
        <v>4</v>
      </c>
      <c r="G101" s="23">
        <f t="shared" si="16"/>
        <v>66.666666666666657</v>
      </c>
      <c r="H101" s="22">
        <v>2</v>
      </c>
      <c r="I101" s="63">
        <f t="shared" si="17"/>
        <v>33.333333333333329</v>
      </c>
      <c r="J101" s="18"/>
    </row>
    <row r="102" spans="1:10" ht="14.25" customHeight="1">
      <c r="A102" s="90"/>
      <c r="B102" s="85"/>
      <c r="C102" s="86" t="s">
        <v>260</v>
      </c>
      <c r="D102" s="20">
        <f t="shared" si="11"/>
        <v>4</v>
      </c>
      <c r="E102" s="25">
        <v>40.799999999999997</v>
      </c>
      <c r="F102" s="22">
        <v>3</v>
      </c>
      <c r="G102" s="23">
        <f t="shared" si="16"/>
        <v>75</v>
      </c>
      <c r="H102" s="22">
        <v>1</v>
      </c>
      <c r="I102" s="63">
        <f t="shared" si="17"/>
        <v>25</v>
      </c>
      <c r="J102" s="18"/>
    </row>
    <row r="103" spans="1:10" ht="14.25" customHeight="1">
      <c r="A103" s="90"/>
      <c r="B103" s="85"/>
      <c r="C103" s="86" t="s">
        <v>261</v>
      </c>
      <c r="D103" s="20">
        <f t="shared" si="11"/>
        <v>6</v>
      </c>
      <c r="E103" s="25">
        <v>47.7</v>
      </c>
      <c r="F103" s="22">
        <v>5</v>
      </c>
      <c r="G103" s="23">
        <f t="shared" si="16"/>
        <v>83.333333333333343</v>
      </c>
      <c r="H103" s="22">
        <v>1</v>
      </c>
      <c r="I103" s="63">
        <f t="shared" si="17"/>
        <v>16.666666666666664</v>
      </c>
      <c r="J103" s="18"/>
    </row>
    <row r="104" spans="1:10" ht="14.25" customHeight="1">
      <c r="A104" s="90"/>
      <c r="B104" s="85"/>
      <c r="C104" s="86" t="s">
        <v>262</v>
      </c>
      <c r="D104" s="20">
        <f t="shared" si="11"/>
        <v>42</v>
      </c>
      <c r="E104" s="25">
        <v>40.299999999999997</v>
      </c>
      <c r="F104" s="24">
        <v>3</v>
      </c>
      <c r="G104" s="23">
        <f t="shared" si="16"/>
        <v>7.1428571428571423</v>
      </c>
      <c r="H104" s="299">
        <v>39</v>
      </c>
      <c r="I104" s="63">
        <f t="shared" si="17"/>
        <v>92.857142857142861</v>
      </c>
      <c r="J104" s="18"/>
    </row>
    <row r="105" spans="1:10" ht="10.5" customHeight="1">
      <c r="A105" s="90"/>
      <c r="B105" s="85"/>
      <c r="C105" s="89"/>
      <c r="D105" s="20"/>
      <c r="E105" s="25"/>
      <c r="F105" s="22"/>
      <c r="G105" s="17"/>
      <c r="H105" s="22"/>
      <c r="I105" s="61"/>
      <c r="J105" s="18"/>
    </row>
    <row r="106" spans="1:10" ht="15" customHeight="1">
      <c r="A106" s="380" t="s">
        <v>263</v>
      </c>
      <c r="B106" s="381"/>
      <c r="C106" s="381"/>
      <c r="D106" s="14">
        <f>SUM(D107:D110)</f>
        <v>40</v>
      </c>
      <c r="E106" s="15"/>
      <c r="F106" s="16">
        <f>SUM(F107:F110)</f>
        <v>28</v>
      </c>
      <c r="G106" s="17">
        <f>F106/D106*100</f>
        <v>70</v>
      </c>
      <c r="H106" s="16">
        <f>SUM(H107:H110)</f>
        <v>12</v>
      </c>
      <c r="I106" s="61">
        <f>H106/D106*100</f>
        <v>30</v>
      </c>
      <c r="J106" s="18"/>
    </row>
    <row r="107" spans="1:10" ht="14.25" customHeight="1">
      <c r="A107" s="84"/>
      <c r="B107" s="87"/>
      <c r="C107" s="86" t="s">
        <v>195</v>
      </c>
      <c r="D107" s="20">
        <f t="shared" si="11"/>
        <v>1</v>
      </c>
      <c r="E107" s="21" t="s">
        <v>294</v>
      </c>
      <c r="F107" s="22">
        <v>1</v>
      </c>
      <c r="G107" s="23">
        <f>F107/D107*100</f>
        <v>100</v>
      </c>
      <c r="H107" s="300">
        <v>0</v>
      </c>
      <c r="I107" s="61">
        <f>H107/D107*100</f>
        <v>0</v>
      </c>
      <c r="J107" s="18"/>
    </row>
    <row r="108" spans="1:10" ht="14.25" customHeight="1">
      <c r="A108" s="90"/>
      <c r="B108" s="85"/>
      <c r="C108" s="86" t="s">
        <v>196</v>
      </c>
      <c r="D108" s="20">
        <f t="shared" si="11"/>
        <v>9</v>
      </c>
      <c r="E108" s="25">
        <v>46.3</v>
      </c>
      <c r="F108" s="22">
        <v>4</v>
      </c>
      <c r="G108" s="23">
        <f>F108/D108*100</f>
        <v>44.444444444444443</v>
      </c>
      <c r="H108" s="22">
        <v>5</v>
      </c>
      <c r="I108" s="63">
        <f>H108/D108*100</f>
        <v>55.555555555555557</v>
      </c>
      <c r="J108" s="18"/>
    </row>
    <row r="109" spans="1:10" ht="14.25" customHeight="1">
      <c r="A109" s="90"/>
      <c r="B109" s="85"/>
      <c r="C109" s="86" t="s">
        <v>264</v>
      </c>
      <c r="D109" s="20">
        <f t="shared" si="11"/>
        <v>12</v>
      </c>
      <c r="E109" s="25">
        <v>45.8</v>
      </c>
      <c r="F109" s="22">
        <v>8</v>
      </c>
      <c r="G109" s="23">
        <f>F109/D109*100</f>
        <v>66.666666666666657</v>
      </c>
      <c r="H109" s="22">
        <v>4</v>
      </c>
      <c r="I109" s="63">
        <f>H109/D109*100</f>
        <v>33.333333333333329</v>
      </c>
      <c r="J109" s="18"/>
    </row>
    <row r="110" spans="1:10" ht="14.25" customHeight="1">
      <c r="A110" s="90"/>
      <c r="B110" s="85"/>
      <c r="C110" s="86" t="s">
        <v>265</v>
      </c>
      <c r="D110" s="20">
        <f t="shared" si="11"/>
        <v>18</v>
      </c>
      <c r="E110" s="25">
        <v>41.8</v>
      </c>
      <c r="F110" s="22">
        <v>15</v>
      </c>
      <c r="G110" s="23">
        <f>F110/D110*100</f>
        <v>83.333333333333343</v>
      </c>
      <c r="H110" s="22">
        <v>3</v>
      </c>
      <c r="I110" s="63">
        <f>H110/D110*100</f>
        <v>16.666666666666664</v>
      </c>
      <c r="J110" s="18"/>
    </row>
    <row r="111" spans="1:10" ht="5.25" customHeight="1" thickBot="1">
      <c r="A111" s="64"/>
      <c r="B111" s="65"/>
      <c r="C111" s="66"/>
      <c r="D111" s="67"/>
      <c r="E111" s="52"/>
      <c r="F111" s="52"/>
      <c r="G111" s="69"/>
      <c r="H111" s="52"/>
      <c r="I111" s="76"/>
      <c r="J111" s="18"/>
    </row>
    <row r="112" spans="1:10" ht="12.75" customHeight="1" thickBot="1">
      <c r="C112" s="34"/>
      <c r="D112" s="35"/>
      <c r="E112" s="35"/>
      <c r="F112" s="35"/>
      <c r="G112" s="36"/>
      <c r="H112" s="35"/>
      <c r="I112" s="37"/>
      <c r="J112" s="38"/>
    </row>
    <row r="113" spans="1:10" s="301" customFormat="1" ht="18" customHeight="1">
      <c r="A113" s="77"/>
      <c r="B113" s="78"/>
      <c r="C113" s="137"/>
      <c r="D113" s="79" t="s">
        <v>266</v>
      </c>
      <c r="E113" s="80" t="s">
        <v>267</v>
      </c>
      <c r="F113" s="81" t="s">
        <v>268</v>
      </c>
      <c r="G113" s="82" t="s">
        <v>269</v>
      </c>
      <c r="H113" s="71" t="s">
        <v>270</v>
      </c>
      <c r="I113" s="83" t="s">
        <v>269</v>
      </c>
      <c r="J113" s="34"/>
    </row>
    <row r="114" spans="1:10" ht="18" customHeight="1">
      <c r="A114" s="395" t="s">
        <v>271</v>
      </c>
      <c r="B114" s="396"/>
      <c r="C114" s="396"/>
      <c r="D114" s="133">
        <f>F114+H114</f>
        <v>799</v>
      </c>
      <c r="E114" s="302">
        <v>39.700000000000003</v>
      </c>
      <c r="F114" s="135">
        <f>SUM(F106,F97,F91,F84,F75,F72:F73,F68,F64,F47,F40,F33,F25,F17,F6)</f>
        <v>475</v>
      </c>
      <c r="G114" s="303">
        <v>41.1</v>
      </c>
      <c r="H114" s="135">
        <f>SUM(H106,H97,H91,H84,H75,H72:H73,H68,H64,H47,H40,H33,H25,H17,H6)</f>
        <v>324</v>
      </c>
      <c r="I114" s="304">
        <v>37.700000000000003</v>
      </c>
      <c r="J114" s="18"/>
    </row>
    <row r="115" spans="1:10" ht="18" customHeight="1" thickBot="1">
      <c r="A115" s="393" t="s">
        <v>272</v>
      </c>
      <c r="B115" s="394"/>
      <c r="C115" s="394"/>
      <c r="D115" s="138">
        <f>D114/$D$114</f>
        <v>1</v>
      </c>
      <c r="E115" s="132">
        <v>0</v>
      </c>
      <c r="F115" s="139">
        <f>F114/$D$114</f>
        <v>0.5944931163954944</v>
      </c>
      <c r="G115" s="136">
        <v>0</v>
      </c>
      <c r="H115" s="139">
        <f>H114/$D$114</f>
        <v>0.40550688360450565</v>
      </c>
      <c r="I115" s="134">
        <v>0</v>
      </c>
      <c r="J115" s="18"/>
    </row>
    <row r="116" spans="1:10" ht="15" customHeight="1">
      <c r="D116" s="39"/>
      <c r="E116" s="39"/>
      <c r="F116" s="39"/>
      <c r="G116" s="10"/>
      <c r="H116" s="39"/>
      <c r="I116" s="40" t="s">
        <v>183</v>
      </c>
      <c r="J116" s="38"/>
    </row>
  </sheetData>
  <sheetProtection selectLockedCells="1" selectUnlockedCells="1"/>
  <mergeCells count="29">
    <mergeCell ref="F3:G3"/>
    <mergeCell ref="A61:C62"/>
    <mergeCell ref="D61:D62"/>
    <mergeCell ref="A17:C17"/>
    <mergeCell ref="A25:C25"/>
    <mergeCell ref="E3:E4"/>
    <mergeCell ref="H3:I3"/>
    <mergeCell ref="A6:C6"/>
    <mergeCell ref="A3:C4"/>
    <mergeCell ref="A114:C114"/>
    <mergeCell ref="E61:E62"/>
    <mergeCell ref="F61:G61"/>
    <mergeCell ref="A91:C91"/>
    <mergeCell ref="A97:C97"/>
    <mergeCell ref="A33:C33"/>
    <mergeCell ref="A40:C40"/>
    <mergeCell ref="A47:C47"/>
    <mergeCell ref="A58:H58"/>
    <mergeCell ref="D3:D4"/>
    <mergeCell ref="A106:C106"/>
    <mergeCell ref="H61:I61"/>
    <mergeCell ref="A64:C64"/>
    <mergeCell ref="A115:C115"/>
    <mergeCell ref="A68:C68"/>
    <mergeCell ref="A72:C72"/>
    <mergeCell ref="A73:C73"/>
    <mergeCell ref="A75:C75"/>
    <mergeCell ref="A83:C83"/>
    <mergeCell ref="A84:C84"/>
  </mergeCells>
  <phoneticPr fontId="29"/>
  <printOptions horizontalCentered="1"/>
  <pageMargins left="0.59055118110236227" right="0.59055118110236227" top="0.59055118110236227" bottom="0.59055118110236227" header="0.39370078740157483" footer="0.39370078740157483"/>
  <pageSetup paperSize="9" firstPageNumber="194" orientation="portrait" useFirstPageNumber="1" horizontalDpi="300" verticalDpi="300" r:id="rId1"/>
  <headerFooter alignWithMargins="0">
    <oddHeader>&amp;R&amp;"ＭＳ 明朝,標準"&amp;10選挙及び市職員</oddHeader>
    <oddFooter>&amp;C&amp;"ＭＳ 明朝,標準"&amp;A</oddFooter>
  </headerFooter>
  <ignoredErrors>
    <ignoredError sqref="G64 G68 G75 G84 G91 G97 G10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53"/>
  <sheetViews>
    <sheetView tabSelected="1" view="pageBreakPreview" topLeftCell="A46" zoomScaleNormal="100" zoomScaleSheetLayoutView="100" workbookViewId="0">
      <selection activeCell="H25" sqref="H25"/>
    </sheetView>
  </sheetViews>
  <sheetFormatPr defaultRowHeight="13.5"/>
  <cols>
    <col min="1" max="6" width="15.25" customWidth="1"/>
    <col min="8" max="8" width="28.25" customWidth="1"/>
  </cols>
  <sheetData>
    <row r="1" spans="1:10" ht="17.25">
      <c r="A1" s="401" t="s">
        <v>273</v>
      </c>
      <c r="B1" s="401"/>
      <c r="C1" s="401"/>
      <c r="D1" s="401"/>
      <c r="E1" s="401"/>
      <c r="F1" s="401"/>
    </row>
    <row r="3" spans="1:10">
      <c r="H3" s="107" t="s">
        <v>339</v>
      </c>
    </row>
    <row r="4" spans="1:10">
      <c r="H4" s="41"/>
      <c r="I4" s="41" t="s">
        <v>4</v>
      </c>
      <c r="J4" s="41" t="s">
        <v>5</v>
      </c>
    </row>
    <row r="5" spans="1:10">
      <c r="A5" s="1"/>
      <c r="B5" s="306" t="s">
        <v>389</v>
      </c>
      <c r="E5" s="306" t="s">
        <v>390</v>
      </c>
      <c r="F5" s="42"/>
      <c r="H5" s="43" t="s">
        <v>378</v>
      </c>
      <c r="I5" s="44">
        <f>+‐187‐!D12</f>
        <v>39209</v>
      </c>
      <c r="J5" s="44">
        <f>+‐187‐!E12</f>
        <v>42183</v>
      </c>
    </row>
    <row r="6" spans="1:10">
      <c r="A6" s="1"/>
      <c r="H6" s="43" t="s">
        <v>379</v>
      </c>
      <c r="I6" s="44">
        <f>+‐187‐!D13</f>
        <v>39666</v>
      </c>
      <c r="J6" s="44">
        <f>+‐187‐!E13</f>
        <v>42736</v>
      </c>
    </row>
    <row r="7" spans="1:10">
      <c r="A7" s="1"/>
      <c r="H7" s="43" t="s">
        <v>380</v>
      </c>
      <c r="I7" s="44">
        <f>+‐187‐!D14</f>
        <v>39894</v>
      </c>
      <c r="J7" s="44">
        <f>+‐187‐!E14</f>
        <v>42958</v>
      </c>
    </row>
    <row r="8" spans="1:10">
      <c r="A8" s="1"/>
      <c r="H8" s="43" t="s">
        <v>381</v>
      </c>
      <c r="I8" s="44">
        <f>+‐187‐!D15</f>
        <v>40150</v>
      </c>
      <c r="J8" s="44">
        <f>+‐187‐!E15</f>
        <v>43361</v>
      </c>
    </row>
    <row r="9" spans="1:10">
      <c r="A9" s="1"/>
      <c r="H9" s="43" t="s">
        <v>382</v>
      </c>
      <c r="I9" s="44">
        <f>+‐187‐!D16</f>
        <v>40580</v>
      </c>
      <c r="J9" s="44">
        <f>+‐187‐!E16</f>
        <v>43815</v>
      </c>
    </row>
    <row r="10" spans="1:10">
      <c r="A10" s="1"/>
    </row>
    <row r="11" spans="1:10">
      <c r="A11" s="1"/>
      <c r="H11" s="2" t="s">
        <v>274</v>
      </c>
      <c r="I11" s="4"/>
      <c r="J11" s="4"/>
    </row>
    <row r="12" spans="1:10">
      <c r="A12" s="1"/>
      <c r="H12" s="107" t="s">
        <v>338</v>
      </c>
    </row>
    <row r="13" spans="1:10">
      <c r="A13" s="1"/>
      <c r="H13" s="41"/>
      <c r="I13" s="41" t="s">
        <v>275</v>
      </c>
      <c r="J13" s="41" t="s">
        <v>276</v>
      </c>
    </row>
    <row r="14" spans="1:10">
      <c r="A14" s="1"/>
      <c r="H14" s="307" t="s">
        <v>277</v>
      </c>
      <c r="I14" s="5">
        <f>+‐189‐!F13</f>
        <v>52279</v>
      </c>
      <c r="J14" s="103">
        <f>‐189‐!H13</f>
        <v>64.8</v>
      </c>
    </row>
    <row r="15" spans="1:10">
      <c r="A15" s="1"/>
      <c r="H15" s="308" t="s">
        <v>278</v>
      </c>
      <c r="I15" s="5">
        <f>‐189‐!F19</f>
        <v>52256</v>
      </c>
      <c r="J15" s="103">
        <f>‐189‐!H19</f>
        <v>64.8</v>
      </c>
    </row>
    <row r="16" spans="1:10">
      <c r="A16" s="1"/>
      <c r="H16" s="308" t="s">
        <v>279</v>
      </c>
      <c r="I16" s="5">
        <f>‐189‐!F25</f>
        <v>50415</v>
      </c>
      <c r="J16" s="103">
        <f>‐189‐!H25</f>
        <v>61.3</v>
      </c>
    </row>
    <row r="17" spans="1:10">
      <c r="A17" s="1"/>
      <c r="H17" s="308" t="s">
        <v>280</v>
      </c>
      <c r="I17" s="5">
        <f>‐189‐!F31</f>
        <v>46216</v>
      </c>
      <c r="J17" s="103">
        <f>‐189‐!H31</f>
        <v>55.6</v>
      </c>
    </row>
    <row r="18" spans="1:10">
      <c r="A18" s="1"/>
      <c r="H18" s="308" t="s">
        <v>383</v>
      </c>
      <c r="I18" s="5">
        <f>‐189‐!F37</f>
        <v>47848</v>
      </c>
      <c r="J18" s="103">
        <f>‐189‐!H37</f>
        <v>56.8</v>
      </c>
    </row>
    <row r="19" spans="1:10">
      <c r="A19" s="1"/>
      <c r="H19" s="308" t="s">
        <v>386</v>
      </c>
      <c r="I19" s="158">
        <f>‐189‐!F43</f>
        <v>47813</v>
      </c>
      <c r="J19" s="104">
        <f>‐189‐!H43</f>
        <v>56.7</v>
      </c>
    </row>
    <row r="20" spans="1:10">
      <c r="A20" s="1"/>
      <c r="H20" s="308" t="s">
        <v>384</v>
      </c>
      <c r="I20" s="5">
        <f>‐189‐!F49</f>
        <v>43933</v>
      </c>
      <c r="J20" s="103">
        <f>‐189‐!H49</f>
        <v>53.4</v>
      </c>
    </row>
    <row r="21" spans="1:10">
      <c r="A21" s="1"/>
      <c r="H21" s="308" t="s">
        <v>385</v>
      </c>
      <c r="I21" s="5">
        <f>‐189‐!F55</f>
        <v>43916</v>
      </c>
      <c r="J21" s="103">
        <f>‐189‐!H55</f>
        <v>53.4</v>
      </c>
    </row>
    <row r="22" spans="1:10">
      <c r="A22" s="1"/>
    </row>
    <row r="23" spans="1:10">
      <c r="A23" s="1"/>
    </row>
    <row r="24" spans="1:10">
      <c r="A24" s="1"/>
    </row>
    <row r="25" spans="1:10">
      <c r="A25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0">
      <c r="A33" s="1"/>
    </row>
    <row r="34" spans="1:10">
      <c r="A34" s="1"/>
    </row>
    <row r="35" spans="1:10">
      <c r="A35" s="1"/>
      <c r="B35" s="306" t="s">
        <v>387</v>
      </c>
      <c r="D35" s="305"/>
      <c r="E35" s="306" t="s">
        <v>388</v>
      </c>
      <c r="H35" s="108" t="s">
        <v>340</v>
      </c>
      <c r="I35" s="109" t="s">
        <v>4</v>
      </c>
      <c r="J35" s="109" t="s">
        <v>5</v>
      </c>
    </row>
    <row r="36" spans="1:10">
      <c r="A36" s="1"/>
      <c r="H36" s="110" t="s">
        <v>378</v>
      </c>
      <c r="I36" s="111">
        <f>+‐192‐!D36</f>
        <v>499</v>
      </c>
      <c r="J36" s="111">
        <f>+‐192‐!E36</f>
        <v>316</v>
      </c>
    </row>
    <row r="37" spans="1:10">
      <c r="A37" s="1"/>
      <c r="H37" s="110" t="s">
        <v>379</v>
      </c>
      <c r="I37" s="111">
        <f>+‐192‐!D37</f>
        <v>491</v>
      </c>
      <c r="J37" s="111">
        <f>+‐192‐!E37</f>
        <v>315</v>
      </c>
    </row>
    <row r="38" spans="1:10">
      <c r="A38" s="1"/>
      <c r="H38" s="110" t="s">
        <v>380</v>
      </c>
      <c r="I38" s="115">
        <f>+‐192‐!D38</f>
        <v>481</v>
      </c>
      <c r="J38" s="115">
        <f>+‐192‐!E38</f>
        <v>320</v>
      </c>
    </row>
    <row r="39" spans="1:10">
      <c r="A39" s="1"/>
      <c r="H39" s="110" t="s">
        <v>381</v>
      </c>
      <c r="I39" s="116">
        <f>‐192‐!D39</f>
        <v>480</v>
      </c>
      <c r="J39" s="116">
        <f>‐192‐!E39</f>
        <v>317</v>
      </c>
    </row>
    <row r="40" spans="1:10">
      <c r="A40" s="1"/>
      <c r="H40" s="114" t="s">
        <v>382</v>
      </c>
      <c r="I40" s="116">
        <f>‐192‐!D40</f>
        <v>475</v>
      </c>
      <c r="J40" s="116">
        <f>‐192‐!E40</f>
        <v>324</v>
      </c>
    </row>
    <row r="41" spans="1:10">
      <c r="A41" s="1"/>
      <c r="H41" s="109"/>
      <c r="I41" s="109"/>
      <c r="J41" s="109"/>
    </row>
    <row r="42" spans="1:10">
      <c r="A42" s="1"/>
      <c r="H42" s="109"/>
      <c r="I42" s="109"/>
      <c r="J42" s="109"/>
    </row>
    <row r="43" spans="1:10">
      <c r="A43" s="1"/>
      <c r="H43" s="108" t="s">
        <v>341</v>
      </c>
      <c r="I43" s="109"/>
      <c r="J43" s="109"/>
    </row>
    <row r="44" spans="1:10">
      <c r="A44" s="1"/>
      <c r="H44" s="112" t="s">
        <v>281</v>
      </c>
      <c r="I44" s="112">
        <f>+‐193‐!D6+‐193‐!D17+‐193‐!D25+‐193‐!D33+‐193‐!D40+‐193‐!D47</f>
        <v>504</v>
      </c>
      <c r="J44" s="109"/>
    </row>
    <row r="45" spans="1:10">
      <c r="A45" s="1"/>
      <c r="H45" s="112" t="s">
        <v>237</v>
      </c>
      <c r="I45" s="112">
        <f>‐194‐!D64</f>
        <v>7</v>
      </c>
      <c r="J45" s="109"/>
    </row>
    <row r="46" spans="1:10">
      <c r="A46" s="1"/>
      <c r="H46" s="112" t="s">
        <v>239</v>
      </c>
      <c r="I46" s="112">
        <f>‐194‐!D68</f>
        <v>8</v>
      </c>
      <c r="J46" s="109"/>
    </row>
    <row r="47" spans="1:10">
      <c r="A47" s="1"/>
      <c r="H47" s="112" t="s">
        <v>282</v>
      </c>
      <c r="I47" s="112">
        <f>‐194‐!D72</f>
        <v>3</v>
      </c>
      <c r="J47" s="109"/>
    </row>
    <row r="48" spans="1:10">
      <c r="A48" s="1"/>
      <c r="H48" s="112" t="s">
        <v>283</v>
      </c>
      <c r="I48" s="112">
        <f>‐194‐!D73</f>
        <v>4</v>
      </c>
      <c r="J48" s="109"/>
    </row>
    <row r="49" spans="1:10">
      <c r="A49" s="1"/>
      <c r="H49" s="112" t="s">
        <v>284</v>
      </c>
      <c r="I49" s="112">
        <f>‐194‐!D75</f>
        <v>97</v>
      </c>
      <c r="J49" s="109"/>
    </row>
    <row r="50" spans="1:10">
      <c r="A50" s="1"/>
      <c r="H50" s="112" t="s">
        <v>247</v>
      </c>
      <c r="I50" s="112">
        <f>‐194‐!D83</f>
        <v>136</v>
      </c>
      <c r="J50" s="109"/>
    </row>
    <row r="51" spans="1:10">
      <c r="A51" s="1"/>
      <c r="H51" s="113" t="s">
        <v>285</v>
      </c>
      <c r="I51" s="112">
        <f>‐194‐!D106</f>
        <v>40</v>
      </c>
      <c r="J51" s="109"/>
    </row>
    <row r="52" spans="1:10">
      <c r="A52" s="1"/>
    </row>
    <row r="53" spans="1:10">
      <c r="A53" s="1"/>
      <c r="I53" s="45">
        <f>SUM(I44:I52)</f>
        <v>799</v>
      </c>
    </row>
  </sheetData>
  <sheetProtection selectLockedCells="1" selectUnlockedCells="1"/>
  <mergeCells count="1">
    <mergeCell ref="A1:F1"/>
  </mergeCells>
  <phoneticPr fontId="29"/>
  <pageMargins left="0.59055118110236227" right="0.59055118110236227" top="0.59055118110236227" bottom="0.59055118110236227" header="0.51181102362204722" footer="0.39370078740157483"/>
  <pageSetup paperSize="9" firstPageNumber="30" orientation="portrait" useFirstPageNumber="1" horizontalDpi="300" verticalDpi="300" r:id="rId1"/>
  <headerFooter alignWithMargins="0">
    <oddFooter>&amp;C&amp;"ＭＳ 明朝,標準"－&amp;P－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‐187‐</vt:lpstr>
      <vt:lpstr>‐188‐</vt:lpstr>
      <vt:lpstr>‐189‐</vt:lpstr>
      <vt:lpstr>‐190‐</vt:lpstr>
      <vt:lpstr>‐191‐</vt:lpstr>
      <vt:lpstr>‐192‐</vt:lpstr>
      <vt:lpstr>‐193‐</vt:lpstr>
      <vt:lpstr>‐194‐</vt:lpstr>
      <vt:lpstr>グラフ</vt:lpstr>
      <vt:lpstr>‐187‐!Print_Area</vt:lpstr>
      <vt:lpstr>‐189‐!Print_Area</vt:lpstr>
      <vt:lpstr>‐190‐!Print_Area</vt:lpstr>
      <vt:lpstr>‐193‐!Print_Area</vt:lpstr>
      <vt:lpstr>‐194‐!Print_Area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2013-03-26T00:42:54Z</cp:lastPrinted>
  <dcterms:created xsi:type="dcterms:W3CDTF">2013-03-25T07:48:30Z</dcterms:created>
  <dcterms:modified xsi:type="dcterms:W3CDTF">2013-04-19T02:03:08Z</dcterms:modified>
</cp:coreProperties>
</file>