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6"/>
  </bookViews>
  <sheets>
    <sheet name="‐132‐" sheetId="1" r:id="rId1"/>
    <sheet name="‐133‐" sheetId="2" r:id="rId2"/>
    <sheet name="‐134‐" sheetId="3" r:id="rId3"/>
    <sheet name="‐135‐" sheetId="4" r:id="rId4"/>
    <sheet name="‐136‐" sheetId="5" r:id="rId5"/>
    <sheet name="‐137‐" sheetId="6" r:id="rId6"/>
    <sheet name="グラフ" sheetId="7" r:id="rId7"/>
  </sheets>
  <definedNames>
    <definedName name="_xlnm.Print_Area" localSheetId="0">‐132‐!$A$1:$M$43</definedName>
    <definedName name="_xlnm.Print_Area" localSheetId="1">‐133‐!$A$1:$J$45</definedName>
    <definedName name="_xlnm.Print_Area" localSheetId="2">‐134‐!$A$1:$N$41</definedName>
    <definedName name="_xlnm.Print_Area" localSheetId="3">‐135‐!$A$1:$O$51</definedName>
    <definedName name="_xlnm.Print_Area" localSheetId="4">‐136‐!$A$1:$M$41</definedName>
    <definedName name="_xlnm.Print_Area" localSheetId="5">‐137‐!$A$1:$AI$44</definedName>
    <definedName name="_xlnm.Print_Area" localSheetId="6">グラフ!$A$1:$F$132</definedName>
  </definedNames>
  <calcPr calcId="125725" refMode="R1C1"/>
</workbook>
</file>

<file path=xl/calcChain.xml><?xml version="1.0" encoding="utf-8"?>
<calcChain xmlns="http://schemas.openxmlformats.org/spreadsheetml/2006/main">
  <c r="H108" i="7"/>
  <c r="H107"/>
  <c r="H106"/>
  <c r="H105"/>
  <c r="H104"/>
  <c r="C29" i="3"/>
  <c r="C27"/>
  <c r="C28"/>
  <c r="I70" i="7"/>
  <c r="I68"/>
  <c r="H44"/>
  <c r="H43"/>
  <c r="H42"/>
  <c r="H41"/>
  <c r="H40"/>
  <c r="H39"/>
  <c r="I18"/>
  <c r="I17"/>
  <c r="I16"/>
  <c r="I15"/>
  <c r="I14"/>
  <c r="J44"/>
  <c r="J43"/>
  <c r="J42"/>
  <c r="J41"/>
  <c r="J40"/>
  <c r="J39"/>
  <c r="J38"/>
  <c r="I44"/>
  <c r="I43"/>
  <c r="I42"/>
  <c r="I41"/>
  <c r="I40"/>
  <c r="I39"/>
  <c r="I38"/>
  <c r="H38"/>
  <c r="L11"/>
  <c r="L10"/>
  <c r="L9"/>
  <c r="L8"/>
  <c r="L7"/>
  <c r="L6"/>
  <c r="H6"/>
  <c r="B34" i="5"/>
  <c r="B16"/>
  <c r="B27"/>
  <c r="B26"/>
  <c r="B25"/>
  <c r="B24"/>
  <c r="B23"/>
  <c r="B22"/>
  <c r="B21"/>
  <c r="B20"/>
  <c r="B19"/>
  <c r="B18"/>
  <c r="B17"/>
  <c r="B15"/>
  <c r="C18" i="3"/>
  <c r="B8"/>
  <c r="B43" i="6"/>
  <c r="B42"/>
  <c r="B41"/>
  <c r="B40"/>
  <c r="B39"/>
  <c r="B40" i="5"/>
  <c r="B39"/>
  <c r="B38"/>
  <c r="B37"/>
  <c r="B36"/>
  <c r="B33" s="1"/>
  <c r="B35"/>
  <c r="B28" i="6"/>
  <c r="B26"/>
  <c r="B24"/>
  <c r="B25"/>
  <c r="F8"/>
  <c r="K7"/>
  <c r="P7"/>
  <c r="AI7"/>
  <c r="R114" i="7" s="1"/>
  <c r="AF7" i="6"/>
  <c r="Q114" i="7" s="1"/>
  <c r="Y7" i="6"/>
  <c r="N114" i="7" s="1"/>
  <c r="U7" i="6"/>
  <c r="B9" i="5"/>
  <c r="B5"/>
  <c r="J29" i="4"/>
  <c r="C50"/>
  <c r="C46"/>
  <c r="N29"/>
  <c r="L29"/>
  <c r="N4"/>
  <c r="L4"/>
  <c r="C17" i="3"/>
  <c r="C16"/>
  <c r="C15"/>
  <c r="C14"/>
  <c r="B7"/>
  <c r="B5"/>
  <c r="B39" i="2"/>
  <c r="B37"/>
  <c r="C19"/>
  <c r="C17"/>
  <c r="M7" i="6"/>
  <c r="H7"/>
  <c r="F7" s="1"/>
  <c r="R7"/>
  <c r="L114" i="7" s="1"/>
  <c r="AA7" i="6"/>
  <c r="O114" i="7" s="1"/>
  <c r="AD7" i="6"/>
  <c r="P114" i="7" s="1"/>
  <c r="M114"/>
  <c r="K114"/>
  <c r="F12" i="6"/>
  <c r="F16"/>
  <c r="F14"/>
  <c r="F10"/>
  <c r="M44" i="7"/>
  <c r="K6"/>
  <c r="B27" i="6"/>
  <c r="M33" i="5"/>
  <c r="L33"/>
  <c r="K33"/>
  <c r="J33"/>
  <c r="I33"/>
  <c r="H33"/>
  <c r="G33"/>
  <c r="F33"/>
  <c r="E33"/>
  <c r="D33"/>
  <c r="C33"/>
  <c r="M15"/>
  <c r="L15"/>
  <c r="K15"/>
  <c r="J15"/>
  <c r="I15"/>
  <c r="H15"/>
  <c r="G15"/>
  <c r="F15"/>
  <c r="E15"/>
  <c r="D15"/>
  <c r="C15"/>
  <c r="C26" i="3"/>
  <c r="K105" i="7" s="1"/>
  <c r="I105"/>
  <c r="K106"/>
  <c r="K107"/>
  <c r="I107"/>
  <c r="K108"/>
  <c r="C25" i="3"/>
  <c r="K104" i="7" s="1"/>
  <c r="J104" s="1"/>
  <c r="I104"/>
  <c r="I108"/>
  <c r="I106"/>
  <c r="N75"/>
  <c r="M75"/>
  <c r="L75"/>
  <c r="K75"/>
  <c r="J75"/>
  <c r="I75"/>
  <c r="K70"/>
  <c r="L70"/>
  <c r="M70"/>
  <c r="N70"/>
  <c r="O70"/>
  <c r="P70"/>
  <c r="Q70"/>
  <c r="R70"/>
  <c r="S70"/>
  <c r="T70"/>
  <c r="J70"/>
  <c r="N44"/>
  <c r="L44"/>
  <c r="K44"/>
  <c r="N42"/>
  <c r="N43"/>
  <c r="M43"/>
  <c r="L43"/>
  <c r="K43"/>
  <c r="M42"/>
  <c r="L42"/>
  <c r="K42"/>
  <c r="N41"/>
  <c r="M41"/>
  <c r="L41"/>
  <c r="K41"/>
  <c r="N40"/>
  <c r="M40"/>
  <c r="L40"/>
  <c r="K40"/>
  <c r="N39"/>
  <c r="M39"/>
  <c r="L39"/>
  <c r="K39"/>
  <c r="M38"/>
  <c r="N38"/>
  <c r="L38"/>
  <c r="K38"/>
  <c r="J18"/>
  <c r="J17"/>
  <c r="J16"/>
  <c r="K16" s="1"/>
  <c r="J15"/>
  <c r="J14"/>
  <c r="K17"/>
  <c r="J9"/>
  <c r="K11"/>
  <c r="K10"/>
  <c r="K9"/>
  <c r="K8"/>
  <c r="K7"/>
  <c r="J11"/>
  <c r="J10"/>
  <c r="J8"/>
  <c r="J7"/>
  <c r="J6"/>
  <c r="I11"/>
  <c r="I10"/>
  <c r="I9"/>
  <c r="I8"/>
  <c r="I7"/>
  <c r="I6"/>
  <c r="C5" i="2"/>
  <c r="C7"/>
  <c r="C9"/>
  <c r="C11"/>
  <c r="C13"/>
  <c r="C15"/>
  <c r="B27"/>
  <c r="B29"/>
  <c r="B31"/>
  <c r="B33"/>
  <c r="B35"/>
  <c r="B4" i="3"/>
  <c r="B6"/>
  <c r="F4" i="4"/>
  <c r="H4"/>
  <c r="J4"/>
  <c r="F29"/>
  <c r="H29"/>
  <c r="C47"/>
  <c r="C48"/>
  <c r="C49"/>
  <c r="B6" i="5"/>
  <c r="B7"/>
  <c r="B8"/>
  <c r="J114" i="7"/>
  <c r="U70" l="1"/>
  <c r="K15"/>
  <c r="K14"/>
  <c r="K18"/>
  <c r="J107"/>
  <c r="J106"/>
  <c r="J108"/>
  <c r="O75"/>
  <c r="J105"/>
  <c r="I114"/>
  <c r="S114" s="1"/>
</calcChain>
</file>

<file path=xl/sharedStrings.xml><?xml version="1.0" encoding="utf-8"?>
<sst xmlns="http://schemas.openxmlformats.org/spreadsheetml/2006/main" count="512" uniqueCount="315">
  <si>
    <t>ⅩⅠ　　警察及び消防　</t>
  </si>
  <si>
    <t xml:space="preserve">（169）  交通事故発生状況（浦添警察署管内）                                   　　  </t>
  </si>
  <si>
    <t>（単位：件、人）</t>
  </si>
  <si>
    <t>年　　次</t>
  </si>
  <si>
    <t>発生件数</t>
  </si>
  <si>
    <t>死　者　数</t>
  </si>
  <si>
    <t>19</t>
  </si>
  <si>
    <t>20</t>
  </si>
  <si>
    <t>21</t>
  </si>
  <si>
    <t>（注）（    ）書は浦添市内の数値である。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</si>
  <si>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</si>
  <si>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</si>
  <si>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</si>
  <si>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（170）  交通違反別取締状況（浦添警察署管内）</t>
  </si>
  <si>
    <t>（単位：件）</t>
  </si>
  <si>
    <t>交   通   違   反</t>
  </si>
  <si>
    <t>平成19年</t>
  </si>
  <si>
    <t>平成20年</t>
  </si>
  <si>
    <t>平成21年</t>
  </si>
  <si>
    <t>平成22年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</si>
  <si>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</si>
  <si>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</si>
  <si>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</si>
  <si>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t>最 　高　速　度　違　反</t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</si>
  <si>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</si>
  <si>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</si>
  <si>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</si>
  <si>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t>駐 　停 　車 　違 　反</t>
  </si>
  <si>
    <t>免　許　証　不　携　帯</t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</si>
  <si>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</si>
  <si>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そ　　　　の　　　　他</t>
  </si>
  <si>
    <t>（171）  少年犯罪の状況（検挙人員）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</si>
  <si>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</si>
  <si>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</si>
  <si>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</si>
  <si>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</si>
  <si>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</si>
  <si>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</si>
  <si>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</si>
  <si>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</si>
  <si>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</si>
  <si>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</si>
  <si>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</si>
  <si>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r>
      <t>平成</t>
    </r>
    <r>
      <rPr>
        <sz val="10"/>
        <rFont val="ＭＳ 明朝"/>
        <family val="1"/>
        <charset val="128"/>
      </rPr>
      <t>20</t>
    </r>
    <r>
      <rPr>
        <sz val="10"/>
        <color indexed="9"/>
        <rFont val="ＭＳ 明朝"/>
        <family val="1"/>
        <charset val="128"/>
      </rPr>
      <t>年</t>
    </r>
  </si>
  <si>
    <r>
      <t>平成</t>
    </r>
    <r>
      <rPr>
        <sz val="10"/>
        <rFont val="ＭＳ 明朝"/>
        <family val="1"/>
        <charset val="128"/>
      </rPr>
      <t>21</t>
    </r>
    <r>
      <rPr>
        <sz val="10"/>
        <color indexed="9"/>
        <rFont val="ＭＳ 明朝"/>
        <family val="1"/>
        <charset val="128"/>
      </rPr>
      <t>年</t>
    </r>
  </si>
  <si>
    <t xml:space="preserve">（注）犯罪少年とは、罪を犯した14歳以上20歳未満の少年をいう。 </t>
  </si>
  <si>
    <t>資料：浦添警察署</t>
  </si>
  <si>
    <t>（172）  刑法犯罪認知・検挙状況（浦添市内における数値）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</si>
  <si>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</si>
  <si>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</si>
  <si>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</si>
  <si>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</si>
  <si>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</si>
  <si>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</si>
  <si>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</si>
  <si>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</si>
  <si>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（173）  過去５年間の月別火災発生件数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</si>
  <si>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</si>
  <si>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</si>
  <si>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</si>
  <si>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</si>
  <si>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</si>
  <si>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</si>
  <si>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</si>
  <si>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</si>
  <si>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</si>
  <si>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</si>
  <si>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</si>
  <si>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</si>
  <si>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</si>
  <si>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 xml:space="preserve">（174）  過去５年間の種類別火災発生件数                               　　　            </t>
  </si>
  <si>
    <t>建物火災</t>
  </si>
  <si>
    <t xml:space="preserve"> </t>
  </si>
  <si>
    <t>林野火災</t>
  </si>
  <si>
    <t>車両火災</t>
  </si>
  <si>
    <t>船舶火災</t>
  </si>
  <si>
    <t>その他火災</t>
  </si>
  <si>
    <t>（175）  過去５年間の原因別火災発生件数・損害額                                 　          　　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</si>
  <si>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</si>
  <si>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</si>
  <si>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</si>
  <si>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</si>
  <si>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</si>
  <si>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</si>
  <si>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</si>
  <si>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</si>
  <si>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</si>
  <si>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</si>
  <si>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（176）  過去５年間の火災発生件数・出動車両・出動人員・使用水量の推移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</si>
  <si>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</si>
  <si>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</si>
  <si>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</si>
  <si>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</si>
  <si>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</si>
  <si>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</si>
  <si>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</si>
  <si>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（177）  過去５年間の字別火災発生件数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</si>
  <si>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</si>
  <si>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</si>
  <si>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</si>
  <si>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</si>
  <si>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</si>
  <si>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</si>
  <si>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</si>
  <si>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</si>
  <si>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</si>
  <si>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</si>
  <si>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</si>
  <si>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</si>
  <si>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</si>
  <si>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</si>
  <si>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</si>
  <si>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</si>
  <si>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</si>
  <si>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</si>
  <si>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</si>
  <si>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</si>
  <si>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</si>
  <si>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（178）  過去５年間の出火時間帯別火災発生件数</t>
  </si>
  <si>
    <t>（179）  過去５年間の月別火災出場人員</t>
  </si>
  <si>
    <t>年　次</t>
  </si>
  <si>
    <t>総　 数</t>
  </si>
  <si>
    <t>（180）  過去５年間の事故種別救急搬送人員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</si>
  <si>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</si>
  <si>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</si>
  <si>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</si>
  <si>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</si>
  <si>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</si>
  <si>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</si>
  <si>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</si>
  <si>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</si>
  <si>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</si>
  <si>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</si>
  <si>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</si>
  <si>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</si>
  <si>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</si>
  <si>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</si>
  <si>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</si>
  <si>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</si>
  <si>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</si>
  <si>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</si>
  <si>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</si>
  <si>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</si>
  <si>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</si>
  <si>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</si>
  <si>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</si>
  <si>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</si>
  <si>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</si>
  <si>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</si>
  <si>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</si>
  <si>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</si>
  <si>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</si>
  <si>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</si>
  <si>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</si>
  <si>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</si>
  <si>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</si>
  <si>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</si>
  <si>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</si>
  <si>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</si>
  <si>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</si>
  <si>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</si>
  <si>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</si>
  <si>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</si>
  <si>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</si>
  <si>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</si>
  <si>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</si>
  <si>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</si>
  <si>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</si>
  <si>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</si>
  <si>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</si>
  <si>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 xml:space="preserve">（184）  消防本部及び消防署職員数の推移 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</si>
  <si>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</si>
  <si>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</si>
  <si>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</si>
  <si>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</si>
  <si>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</si>
  <si>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</si>
  <si>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</si>
  <si>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</si>
  <si>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</si>
  <si>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</si>
  <si>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</si>
  <si>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 xml:space="preserve">  20</t>
  </si>
  <si>
    <t xml:space="preserve">  21</t>
  </si>
  <si>
    <t xml:space="preserve">  22</t>
  </si>
  <si>
    <t>（注）消防職員１人当り人口は、各年末の人口を基に算出した数値である。</t>
  </si>
  <si>
    <t>（185）  消防車両等の保有状況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</si>
  <si>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</si>
  <si>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</si>
  <si>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</si>
  <si>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</si>
  <si>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</si>
  <si>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</si>
  <si>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</si>
  <si>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</si>
  <si>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</si>
  <si>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</si>
  <si>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</si>
  <si>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</si>
  <si>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</si>
  <si>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</si>
  <si>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</si>
  <si>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</si>
  <si>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</si>
  <si>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</si>
  <si>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</si>
  <si>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</si>
  <si>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</si>
  <si>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</si>
  <si>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</si>
  <si>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</si>
  <si>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</si>
  <si>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</si>
  <si>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</si>
  <si>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人数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</si>
  <si>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</si>
  <si>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平成22年</t>
    <rPh sb="0" eb="2">
      <t>ヘイセイ</t>
    </rPh>
    <rPh sb="4" eb="5">
      <t>ネン</t>
    </rPh>
    <phoneticPr fontId="21"/>
  </si>
  <si>
    <t>少     年</t>
    <phoneticPr fontId="21"/>
  </si>
  <si>
    <t>成     人</t>
    <phoneticPr fontId="21"/>
  </si>
  <si>
    <t>老     人</t>
    <phoneticPr fontId="21"/>
  </si>
  <si>
    <t>乳 ・ 幼児</t>
    <phoneticPr fontId="21"/>
  </si>
  <si>
    <t>総　　　　数</t>
    <phoneticPr fontId="21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</si>
  <si>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20</t>
    </r>
    <rPh sb="0" eb="2">
      <t>ヘイセイ</t>
    </rPh>
    <phoneticPr fontId="21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</si>
  <si>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21</t>
    </r>
    <rPh sb="0" eb="2">
      <t>ヘイセイ</t>
    </rPh>
    <phoneticPr fontId="21"/>
  </si>
  <si>
    <t>-</t>
    <phoneticPr fontId="21"/>
  </si>
  <si>
    <t>発 生 件 数</t>
    <phoneticPr fontId="21"/>
  </si>
  <si>
    <t>重 傷 者 数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</si>
  <si>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</si>
  <si>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</si>
  <si>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</si>
  <si>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</si>
  <si>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</si>
  <si>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</si>
  <si>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</si>
  <si>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</si>
  <si>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</si>
  <si>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</si>
  <si>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</si>
  <si>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</si>
  <si>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</si>
  <si>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</si>
  <si>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</si>
  <si>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</si>
  <si>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</si>
  <si>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</si>
  <si>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</si>
  <si>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</si>
  <si>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</si>
  <si>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</si>
  <si>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</si>
  <si>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</si>
  <si>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</si>
  <si>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</si>
  <si>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</si>
  <si>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</si>
  <si>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</si>
  <si>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</si>
  <si>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</si>
  <si>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</si>
  <si>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</si>
  <si>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</si>
  <si>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</si>
  <si>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科学車</t>
    <rPh sb="0" eb="2">
      <t>カガク</t>
    </rPh>
    <rPh sb="2" eb="3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</si>
  <si>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</si>
  <si>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</si>
  <si>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</si>
  <si>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</si>
  <si>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（70）刑法犯罪認知件数及び検挙率（Ｐ133参照）</t>
    <phoneticPr fontId="21"/>
  </si>
  <si>
    <t>消防  団員</t>
    <phoneticPr fontId="21"/>
  </si>
  <si>
    <t>そ
の
他</t>
    <phoneticPr fontId="21"/>
  </si>
  <si>
    <t>平成18年度</t>
    <phoneticPr fontId="21"/>
  </si>
  <si>
    <r>
      <t>2</t>
    </r>
    <r>
      <rPr>
        <sz val="10"/>
        <rFont val="ＭＳ 明朝"/>
        <family val="1"/>
        <charset val="128"/>
      </rPr>
      <t>2</t>
    </r>
    <phoneticPr fontId="21"/>
  </si>
  <si>
    <t>23</t>
    <phoneticPr fontId="21"/>
  </si>
  <si>
    <r>
      <t>平成2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</t>
    </r>
    <phoneticPr fontId="21"/>
  </si>
  <si>
    <t>平成24年</t>
    <phoneticPr fontId="21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</si>
  <si>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indexed="9"/>
        <rFont val="ＭＳ 明朝"/>
        <family val="1"/>
        <charset val="128"/>
      </rPr>
      <t>年</t>
    </r>
  </si>
  <si>
    <t>平成23年</t>
    <phoneticPr fontId="21"/>
  </si>
  <si>
    <t>平成19年</t>
    <phoneticPr fontId="21"/>
  </si>
  <si>
    <r>
      <rPr>
        <sz val="10"/>
        <rFont val="ＭＳ 明朝"/>
        <family val="1"/>
        <charset val="128"/>
      </rPr>
      <t>平成19年</t>
    </r>
    <rPh sb="0" eb="2">
      <t>ヘイセイ</t>
    </rPh>
    <rPh sb="4" eb="5">
      <t>ネン</t>
    </rPh>
    <phoneticPr fontId="21"/>
  </si>
  <si>
    <r>
      <t>平成</t>
    </r>
    <r>
      <rPr>
        <sz val="10"/>
        <rFont val="ＭＳ 明朝"/>
        <family val="1"/>
        <charset val="128"/>
      </rPr>
      <t>22</t>
    </r>
    <rPh sb="0" eb="2">
      <t>ヘイセイ</t>
    </rPh>
    <phoneticPr fontId="21"/>
  </si>
  <si>
    <t>平成19年</t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</si>
  <si>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23</t>
    </r>
    <r>
      <rPr>
        <b/>
        <sz val="10"/>
        <color indexed="9"/>
        <rFont val="ＭＳ 明朝"/>
        <family val="1"/>
        <charset val="128"/>
      </rPr>
      <t>年</t>
    </r>
    <phoneticPr fontId="21"/>
  </si>
  <si>
    <r>
      <t>（181）  時間帯別・事故種別・救急搬送人員</t>
    </r>
    <r>
      <rPr>
        <sz val="10"/>
        <color indexed="8"/>
        <rFont val="ＭＳ 明朝"/>
        <family val="1"/>
        <charset val="128"/>
      </rPr>
      <t>（平成23年）</t>
    </r>
    <phoneticPr fontId="21"/>
  </si>
  <si>
    <t>（182）  曜日別・事故種別・救急搬送人員（平成23年）</t>
    <phoneticPr fontId="21"/>
  </si>
  <si>
    <t>（183)   事故種別・年齢別救急搬送人員（平成23年）</t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</si>
  <si>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23</t>
    </r>
    <r>
      <rPr>
        <b/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</si>
  <si>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 xml:space="preserve">  23</t>
    <phoneticPr fontId="21"/>
  </si>
  <si>
    <t>-</t>
    <phoneticPr fontId="21"/>
  </si>
  <si>
    <t>-</t>
    <phoneticPr fontId="21"/>
  </si>
  <si>
    <t>平成23年</t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</si>
  <si>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23</t>
    </r>
    <r>
      <rPr>
        <b/>
        <sz val="10"/>
        <color indexed="9"/>
        <rFont val="ＭＳ 明朝"/>
        <family val="1"/>
        <charset val="128"/>
      </rPr>
      <t>年</t>
    </r>
    <phoneticPr fontId="21"/>
  </si>
  <si>
    <t>‐</t>
    <phoneticPr fontId="21"/>
  </si>
  <si>
    <t>（69）浦添署管内の交通事故発生状況</t>
  </si>
  <si>
    <t>（Ｐ132参照）</t>
  </si>
  <si>
    <t>（68）交通事故発生状況（Ｐ132参照）</t>
  </si>
  <si>
    <t>（72）原因別火災発生件数の構成（Ｐ134参照）</t>
  </si>
  <si>
    <t>（71）月別火災発生件数（Ｐ134参照）</t>
  </si>
  <si>
    <t>（74）事故種別救急搬送人数（Ｐ137参照）</t>
  </si>
  <si>
    <t xml:space="preserve">（73）火災による損害額（Ｐ134参照） </t>
  </si>
  <si>
    <t>年次</t>
    <phoneticPr fontId="21"/>
  </si>
  <si>
    <t>年次</t>
    <phoneticPr fontId="21"/>
  </si>
  <si>
    <t>総数</t>
    <phoneticPr fontId="21"/>
  </si>
  <si>
    <t>字名</t>
    <phoneticPr fontId="21"/>
  </si>
  <si>
    <t>時間帯</t>
    <phoneticPr fontId="21"/>
  </si>
  <si>
    <t>急病</t>
    <phoneticPr fontId="21"/>
  </si>
  <si>
    <t>自損行為</t>
    <phoneticPr fontId="21"/>
  </si>
  <si>
    <t>加害</t>
    <phoneticPr fontId="21"/>
  </si>
  <si>
    <t>一般負傷</t>
    <phoneticPr fontId="21"/>
  </si>
  <si>
    <t>運動競技</t>
    <phoneticPr fontId="21"/>
  </si>
  <si>
    <t>労働災害</t>
    <phoneticPr fontId="21"/>
  </si>
  <si>
    <t>交通事故</t>
    <phoneticPr fontId="21"/>
  </si>
  <si>
    <t>水難事故</t>
    <phoneticPr fontId="21"/>
  </si>
  <si>
    <t>自然災害</t>
    <phoneticPr fontId="21"/>
  </si>
  <si>
    <t>火災</t>
    <phoneticPr fontId="21"/>
  </si>
  <si>
    <t>総数</t>
    <phoneticPr fontId="21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</si>
</sst>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;[Red]0"/>
    <numFmt numFmtId="187" formatCode="0&quot;件&quot;"/>
    <numFmt numFmtId="188" formatCode="\(#,##0\)"/>
    <numFmt numFmtId="189" formatCode="0_ "/>
    <numFmt numFmtId="190" formatCode="\(0\)"/>
    <numFmt numFmtId="191" formatCode="&quot;r&quot;#,##0;[Red]#,##0"/>
    <numFmt numFmtId="192" formatCode="0.0;[Red]0.0"/>
    <numFmt numFmtId="193" formatCode="0_);[Red]\(0\)"/>
    <numFmt numFmtId="194" formatCode="0.0_);[Red]\(0.0\)"/>
    <numFmt numFmtId="195" formatCode="\(#,###.0\)"/>
    <numFmt numFmtId="196" formatCode="##&quot;年度&quot;"/>
    <numFmt numFmtId="197" formatCode="&quot;平成&quot;##&quot;年度&quot;"/>
    <numFmt numFmtId="198" formatCode="&quot;平成&quot;##&quot;年&quot;"/>
    <numFmt numFmtId="199" formatCode="##&quot;年&quot;"/>
  </numFmts>
  <fonts count="34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185" fontId="0" fillId="0" borderId="11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85" fontId="0" fillId="0" borderId="12" xfId="0" applyNumberFormat="1" applyFont="1" applyFill="1" applyBorder="1" applyAlignment="1">
      <alignment horizontal="right" vertical="center" shrinkToFit="1"/>
    </xf>
    <xf numFmtId="185" fontId="0" fillId="0" borderId="0" xfId="0" applyNumberFormat="1" applyFont="1" applyFill="1" applyBorder="1" applyAlignment="1">
      <alignment horizontal="right" vertical="center" shrinkToFit="1"/>
    </xf>
    <xf numFmtId="185" fontId="0" fillId="0" borderId="11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Alignment="1">
      <alignment vertical="center"/>
    </xf>
    <xf numFmtId="185" fontId="19" fillId="0" borderId="13" xfId="0" applyNumberFormat="1" applyFont="1" applyFill="1" applyBorder="1" applyAlignment="1">
      <alignment horizontal="right" vertical="center" shrinkToFit="1"/>
    </xf>
    <xf numFmtId="185" fontId="19" fillId="0" borderId="14" xfId="0" applyNumberFormat="1" applyFont="1" applyFill="1" applyBorder="1" applyAlignment="1">
      <alignment horizontal="right" vertical="center" shrinkToFit="1"/>
    </xf>
    <xf numFmtId="185" fontId="19" fillId="0" borderId="15" xfId="0" applyNumberFormat="1" applyFont="1" applyFill="1" applyBorder="1" applyAlignment="1">
      <alignment horizontal="right" vertical="center" shrinkToFit="1"/>
    </xf>
    <xf numFmtId="185" fontId="0" fillId="0" borderId="12" xfId="0" applyNumberFormat="1" applyFill="1" applyBorder="1" applyAlignment="1">
      <alignment horizontal="right" vertical="center" shrinkToFit="1"/>
    </xf>
    <xf numFmtId="185" fontId="0" fillId="0" borderId="16" xfId="0" applyNumberFormat="1" applyFill="1" applyBorder="1" applyAlignment="1">
      <alignment horizontal="right" vertical="center" shrinkToFit="1"/>
    </xf>
    <xf numFmtId="185" fontId="0" fillId="0" borderId="12" xfId="0" applyNumberFormat="1" applyFill="1" applyBorder="1" applyAlignment="1">
      <alignment horizontal="right" vertical="center"/>
    </xf>
    <xf numFmtId="185" fontId="0" fillId="0" borderId="16" xfId="0" applyNumberForma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82" fontId="19" fillId="0" borderId="0" xfId="0" applyNumberFormat="1" applyFont="1" applyFill="1" applyBorder="1" applyAlignment="1">
      <alignment vertical="top"/>
    </xf>
    <xf numFmtId="182" fontId="19" fillId="0" borderId="0" xfId="0" applyNumberFormat="1" applyFont="1" applyBorder="1" applyAlignment="1">
      <alignment vertical="top"/>
    </xf>
    <xf numFmtId="183" fontId="19" fillId="0" borderId="0" xfId="0" applyNumberFormat="1" applyFont="1" applyBorder="1" applyAlignment="1">
      <alignment vertical="top"/>
    </xf>
    <xf numFmtId="185" fontId="0" fillId="0" borderId="10" xfId="0" applyNumberFormat="1" applyFont="1" applyBorder="1" applyAlignment="1">
      <alignment horizontal="right" vertical="center"/>
    </xf>
    <xf numFmtId="185" fontId="0" fillId="0" borderId="0" xfId="0" applyNumberFormat="1" applyFo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87" fontId="0" fillId="0" borderId="10" xfId="0" applyNumberFormat="1" applyFont="1" applyBorder="1" applyAlignment="1">
      <alignment horizontal="center" vertical="center" shrinkToFit="1"/>
    </xf>
    <xf numFmtId="180" fontId="0" fillId="0" borderId="0" xfId="0" applyNumberFormat="1" applyFont="1" applyBorder="1" applyAlignment="1">
      <alignment horizontal="right" vertical="center" indent="1" shrinkToFit="1"/>
    </xf>
    <xf numFmtId="180" fontId="19" fillId="0" borderId="0" xfId="0" applyNumberFormat="1" applyFont="1" applyBorder="1" applyAlignment="1">
      <alignment horizontal="right" vertical="center" indent="1"/>
    </xf>
    <xf numFmtId="0" fontId="30" fillId="0" borderId="0" xfId="0" applyFont="1">
      <alignment vertical="center"/>
    </xf>
    <xf numFmtId="182" fontId="0" fillId="0" borderId="10" xfId="0" applyNumberFormat="1" applyFont="1" applyBorder="1" applyAlignment="1">
      <alignment horizontal="center" vertical="center" shrinkToFit="1"/>
    </xf>
    <xf numFmtId="182" fontId="0" fillId="0" borderId="0" xfId="0" applyNumberFormat="1" applyBorder="1" applyAlignment="1">
      <alignment horizontal="center" vertical="center"/>
    </xf>
    <xf numFmtId="182" fontId="19" fillId="0" borderId="12" xfId="0" applyNumberFormat="1" applyFont="1" applyBorder="1" applyAlignment="1">
      <alignment horizontal="center" vertical="center"/>
    </xf>
    <xf numFmtId="180" fontId="0" fillId="0" borderId="0" xfId="0" applyNumberFormat="1" applyFo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1" fontId="19" fillId="0" borderId="16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5" fontId="32" fillId="0" borderId="14" xfId="0" applyNumberFormat="1" applyFont="1" applyFill="1" applyBorder="1" applyAlignment="1">
      <alignment horizontal="right" vertical="center" shrinkToFit="1"/>
    </xf>
    <xf numFmtId="0" fontId="0" fillId="0" borderId="10" xfId="0" applyNumberFormat="1" applyFont="1" applyBorder="1" applyAlignment="1">
      <alignment vertical="center"/>
    </xf>
    <xf numFmtId="180" fontId="19" fillId="0" borderId="17" xfId="0" applyNumberFormat="1" applyFont="1" applyFill="1" applyBorder="1" applyAlignment="1">
      <alignment vertical="center"/>
    </xf>
    <xf numFmtId="181" fontId="19" fillId="0" borderId="11" xfId="0" applyNumberFormat="1" applyFont="1" applyFill="1" applyBorder="1" applyAlignment="1">
      <alignment horizontal="right" vertical="center"/>
    </xf>
    <xf numFmtId="41" fontId="32" fillId="0" borderId="0" xfId="0" applyNumberFormat="1" applyFont="1" applyFill="1" applyBorder="1" applyAlignment="1">
      <alignment horizontal="right" vertical="center"/>
    </xf>
    <xf numFmtId="192" fontId="32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ill="1" applyBorder="1" applyAlignment="1">
      <alignment horizontal="right" vertical="center"/>
    </xf>
    <xf numFmtId="181" fontId="0" fillId="0" borderId="11" xfId="0" applyNumberForma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32" fillId="0" borderId="0" xfId="0" applyNumberFormat="1" applyFont="1" applyFill="1" applyBorder="1" applyAlignment="1">
      <alignment horizontal="right" vertical="center"/>
    </xf>
    <xf numFmtId="181" fontId="32" fillId="0" borderId="11" xfId="0" applyNumberFormat="1" applyFont="1" applyFill="1" applyBorder="1" applyAlignment="1">
      <alignment horizontal="right" vertical="center"/>
    </xf>
    <xf numFmtId="182" fontId="32" fillId="0" borderId="12" xfId="0" applyNumberFormat="1" applyFont="1" applyFill="1" applyBorder="1" applyAlignment="1">
      <alignment vertical="center"/>
    </xf>
    <xf numFmtId="182" fontId="32" fillId="0" borderId="0" xfId="0" applyNumberFormat="1" applyFont="1" applyFill="1" applyBorder="1" applyAlignment="1">
      <alignment vertical="center"/>
    </xf>
    <xf numFmtId="183" fontId="32" fillId="0" borderId="11" xfId="0" applyNumberFormat="1" applyFont="1" applyFill="1" applyBorder="1" applyAlignment="1">
      <alignment vertical="center"/>
    </xf>
    <xf numFmtId="185" fontId="32" fillId="0" borderId="0" xfId="0" applyNumberFormat="1" applyFont="1" applyFill="1" applyBorder="1" applyAlignment="1">
      <alignment horizontal="right" vertical="center"/>
    </xf>
    <xf numFmtId="185" fontId="32" fillId="0" borderId="11" xfId="0" applyNumberFormat="1" applyFont="1" applyFill="1" applyBorder="1" applyAlignment="1">
      <alignment horizontal="right" vertical="center"/>
    </xf>
    <xf numFmtId="181" fontId="32" fillId="0" borderId="12" xfId="0" applyNumberFormat="1" applyFont="1" applyFill="1" applyBorder="1" applyAlignment="1">
      <alignment horizontal="right" vertical="center"/>
    </xf>
    <xf numFmtId="185" fontId="32" fillId="0" borderId="12" xfId="0" applyNumberFormat="1" applyFont="1" applyFill="1" applyBorder="1" applyAlignment="1">
      <alignment horizontal="right" vertical="center" shrinkToFit="1"/>
    </xf>
    <xf numFmtId="185" fontId="32" fillId="0" borderId="0" xfId="0" applyNumberFormat="1" applyFont="1" applyFill="1" applyBorder="1" applyAlignment="1">
      <alignment horizontal="right" vertical="center" shrinkToFit="1"/>
    </xf>
    <xf numFmtId="185" fontId="32" fillId="0" borderId="11" xfId="0" applyNumberFormat="1" applyFont="1" applyFill="1" applyBorder="1" applyAlignment="1">
      <alignment horizontal="right" vertical="center" shrinkToFit="1"/>
    </xf>
    <xf numFmtId="180" fontId="0" fillId="0" borderId="18" xfId="0" applyNumberFormat="1" applyFont="1" applyFill="1" applyBorder="1" applyAlignment="1">
      <alignment horizontal="right" vertical="center" shrinkToFit="1"/>
    </xf>
    <xf numFmtId="180" fontId="32" fillId="0" borderId="12" xfId="0" applyNumberFormat="1" applyFont="1" applyFill="1" applyBorder="1" applyAlignment="1">
      <alignment horizontal="right" vertical="center"/>
    </xf>
    <xf numFmtId="180" fontId="32" fillId="0" borderId="18" xfId="0" applyNumberFormat="1" applyFont="1" applyFill="1" applyBorder="1" applyAlignment="1">
      <alignment horizontal="right" vertical="center" shrinkToFit="1"/>
    </xf>
    <xf numFmtId="49" fontId="27" fillId="0" borderId="19" xfId="0" applyNumberFormat="1" applyFont="1" applyFill="1" applyBorder="1" applyAlignment="1">
      <alignment horizontal="center" vertical="center"/>
    </xf>
    <xf numFmtId="180" fontId="0" fillId="0" borderId="12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/>
    </xf>
    <xf numFmtId="180" fontId="19" fillId="0" borderId="20" xfId="0" applyNumberFormat="1" applyFont="1" applyFill="1" applyBorder="1" applyAlignment="1">
      <alignment horizontal="right" vertical="center"/>
    </xf>
    <xf numFmtId="180" fontId="19" fillId="0" borderId="2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49" fontId="0" fillId="0" borderId="23" xfId="0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right" vertical="center"/>
    </xf>
    <xf numFmtId="49" fontId="0" fillId="0" borderId="23" xfId="0" applyNumberFormat="1" applyFont="1" applyFill="1" applyBorder="1" applyAlignment="1">
      <alignment horizontal="center" vertical="center"/>
    </xf>
    <xf numFmtId="19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32" fillId="0" borderId="12" xfId="0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77" fontId="32" fillId="0" borderId="0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176" fontId="19" fillId="0" borderId="24" xfId="0" applyNumberFormat="1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177" fontId="19" fillId="0" borderId="24" xfId="0" applyNumberFormat="1" applyFont="1" applyFill="1" applyBorder="1" applyAlignment="1">
      <alignment horizontal="right" vertical="center"/>
    </xf>
    <xf numFmtId="192" fontId="19" fillId="0" borderId="24" xfId="0" applyNumberFormat="1" applyFont="1" applyFill="1" applyBorder="1" applyAlignment="1">
      <alignment horizontal="right" vertical="center"/>
    </xf>
    <xf numFmtId="195" fontId="19" fillId="0" borderId="25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1" fontId="19" fillId="0" borderId="24" xfId="0" applyNumberFormat="1" applyFont="1" applyFill="1" applyBorder="1" applyAlignment="1">
      <alignment horizontal="right" vertical="center"/>
    </xf>
    <xf numFmtId="181" fontId="19" fillId="0" borderId="2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top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41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81" fontId="0" fillId="0" borderId="12" xfId="0" applyNumberForma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41" fontId="19" fillId="0" borderId="24" xfId="0" applyNumberFormat="1" applyFont="1" applyFill="1" applyBorder="1" applyAlignment="1">
      <alignment horizontal="right"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82" fontId="0" fillId="0" borderId="12" xfId="0" applyNumberFormat="1" applyFill="1" applyBorder="1" applyAlignment="1">
      <alignment vertical="center"/>
    </xf>
    <xf numFmtId="182" fontId="0" fillId="0" borderId="0" xfId="0" applyNumberFormat="1" applyFill="1" applyBorder="1" applyAlignment="1">
      <alignment vertical="center"/>
    </xf>
    <xf numFmtId="183" fontId="0" fillId="0" borderId="11" xfId="0" applyNumberForma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182" fontId="19" fillId="0" borderId="16" xfId="0" applyNumberFormat="1" applyFont="1" applyFill="1" applyBorder="1" applyAlignment="1">
      <alignment vertical="center"/>
    </xf>
    <xf numFmtId="182" fontId="19" fillId="0" borderId="24" xfId="0" applyNumberFormat="1" applyFont="1" applyFill="1" applyBorder="1" applyAlignment="1">
      <alignment vertical="center"/>
    </xf>
    <xf numFmtId="183" fontId="19" fillId="0" borderId="25" xfId="0" applyNumberFormat="1" applyFont="1" applyFill="1" applyBorder="1" applyAlignment="1">
      <alignment vertical="center"/>
    </xf>
    <xf numFmtId="182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184" fontId="0" fillId="0" borderId="23" xfId="0" applyNumberFormat="1" applyFont="1" applyFill="1" applyBorder="1" applyAlignment="1">
      <alignment horizontal="center" vertical="center" shrinkToFit="1"/>
    </xf>
    <xf numFmtId="184" fontId="0" fillId="0" borderId="38" xfId="0" applyNumberFormat="1" applyFont="1" applyFill="1" applyBorder="1" applyAlignment="1">
      <alignment horizontal="center" vertical="center" shrinkToFit="1"/>
    </xf>
    <xf numFmtId="184" fontId="32" fillId="0" borderId="38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184" fontId="33" fillId="0" borderId="39" xfId="0" applyNumberFormat="1" applyFont="1" applyFill="1" applyBorder="1" applyAlignment="1">
      <alignment horizontal="center" vertical="center"/>
    </xf>
    <xf numFmtId="185" fontId="19" fillId="0" borderId="24" xfId="0" applyNumberFormat="1" applyFont="1" applyFill="1" applyBorder="1" applyAlignment="1">
      <alignment horizontal="right" vertical="center"/>
    </xf>
    <xf numFmtId="185" fontId="19" fillId="0" borderId="25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0" fontId="0" fillId="0" borderId="23" xfId="0" applyFont="1" applyFill="1" applyBorder="1">
      <alignment vertical="center"/>
    </xf>
    <xf numFmtId="0" fontId="0" fillId="0" borderId="39" xfId="0" applyFont="1" applyFill="1" applyBorder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49" fontId="0" fillId="0" borderId="42" xfId="0" applyNumberFormat="1" applyFill="1" applyBorder="1" applyAlignment="1">
      <alignment horizontal="center" vertical="center"/>
    </xf>
    <xf numFmtId="49" fontId="26" fillId="0" borderId="38" xfId="0" applyNumberFormat="1" applyFont="1" applyFill="1" applyBorder="1" applyAlignment="1">
      <alignment horizontal="center" vertical="center"/>
    </xf>
    <xf numFmtId="185" fontId="19" fillId="0" borderId="16" xfId="0" applyNumberFormat="1" applyFont="1" applyFill="1" applyBorder="1" applyAlignment="1">
      <alignment horizontal="right" vertical="center" shrinkToFit="1"/>
    </xf>
    <xf numFmtId="185" fontId="19" fillId="0" borderId="24" xfId="0" applyNumberFormat="1" applyFont="1" applyFill="1" applyBorder="1" applyAlignment="1">
      <alignment horizontal="right" vertical="center" shrinkToFit="1"/>
    </xf>
    <xf numFmtId="185" fontId="32" fillId="0" borderId="24" xfId="0" applyNumberFormat="1" applyFont="1" applyFill="1" applyBorder="1" applyAlignment="1">
      <alignment horizontal="right" vertical="center" shrinkToFit="1"/>
    </xf>
    <xf numFmtId="185" fontId="19" fillId="0" borderId="25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185" fontId="0" fillId="0" borderId="0" xfId="0" applyNumberFormat="1" applyFill="1" applyBorder="1" applyAlignment="1">
      <alignment horizontal="right" vertical="center" shrinkToFit="1"/>
    </xf>
    <xf numFmtId="185" fontId="0" fillId="0" borderId="11" xfId="0" applyNumberFormat="1" applyFill="1" applyBorder="1" applyAlignment="1">
      <alignment horizontal="right" vertical="center" shrinkToFit="1"/>
    </xf>
    <xf numFmtId="0" fontId="0" fillId="0" borderId="39" xfId="0" applyFont="1" applyFill="1" applyBorder="1" applyAlignment="1">
      <alignment horizontal="center" vertical="center"/>
    </xf>
    <xf numFmtId="185" fontId="0" fillId="0" borderId="24" xfId="0" applyNumberFormat="1" applyFont="1" applyFill="1" applyBorder="1" applyAlignment="1">
      <alignment horizontal="right" vertical="center" shrinkToFit="1"/>
    </xf>
    <xf numFmtId="185" fontId="0" fillId="0" borderId="24" xfId="0" applyNumberFormat="1" applyFill="1" applyBorder="1" applyAlignment="1">
      <alignment horizontal="right" vertical="center" shrinkToFit="1"/>
    </xf>
    <xf numFmtId="185" fontId="0" fillId="0" borderId="25" xfId="0" applyNumberFormat="1" applyFill="1" applyBorder="1" applyAlignment="1">
      <alignment horizontal="right" vertical="center" shrinkToFit="1"/>
    </xf>
    <xf numFmtId="0" fontId="31" fillId="0" borderId="0" xfId="0" applyFont="1" applyFill="1" applyAlignment="1">
      <alignment vertical="center"/>
    </xf>
    <xf numFmtId="185" fontId="0" fillId="0" borderId="0" xfId="0" applyNumberFormat="1" applyFill="1" applyBorder="1" applyAlignment="1">
      <alignment horizontal="right" vertical="center"/>
    </xf>
    <xf numFmtId="185" fontId="0" fillId="0" borderId="11" xfId="0" applyNumberFormat="1" applyFill="1" applyBorder="1" applyAlignment="1">
      <alignment horizontal="right" vertical="center"/>
    </xf>
    <xf numFmtId="185" fontId="0" fillId="0" borderId="24" xfId="0" applyNumberFormat="1" applyFill="1" applyBorder="1" applyAlignment="1">
      <alignment horizontal="right" vertical="center"/>
    </xf>
    <xf numFmtId="185" fontId="0" fillId="0" borderId="25" xfId="0" applyNumberForma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Font="1" applyFill="1" applyBorder="1">
      <alignment vertical="center"/>
    </xf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48" xfId="0" applyFont="1" applyFill="1" applyBorder="1">
      <alignment vertical="center"/>
    </xf>
    <xf numFmtId="0" fontId="0" fillId="0" borderId="45" xfId="0" applyFill="1" applyBorder="1" applyAlignment="1">
      <alignment horizontal="center" vertical="center"/>
    </xf>
    <xf numFmtId="49" fontId="0" fillId="0" borderId="49" xfId="0" applyNumberFormat="1" applyFill="1" applyBorder="1" applyAlignment="1">
      <alignment horizontal="left" vertical="center"/>
    </xf>
    <xf numFmtId="49" fontId="26" fillId="0" borderId="49" xfId="0" applyNumberFormat="1" applyFont="1" applyFill="1" applyBorder="1" applyAlignment="1">
      <alignment horizontal="left" vertical="center"/>
    </xf>
    <xf numFmtId="49" fontId="27" fillId="0" borderId="50" xfId="0" applyNumberFormat="1" applyFont="1" applyFill="1" applyBorder="1" applyAlignment="1">
      <alignment horizontal="center" vertical="center"/>
    </xf>
    <xf numFmtId="49" fontId="0" fillId="0" borderId="49" xfId="0" applyNumberFormat="1" applyFill="1" applyBorder="1" applyAlignment="1">
      <alignment horizontal="center" vertical="center"/>
    </xf>
    <xf numFmtId="49" fontId="0" fillId="0" borderId="49" xfId="0" applyNumberFormat="1" applyFont="1" applyFill="1" applyBorder="1" applyAlignment="1">
      <alignment horizontal="center" vertical="center"/>
    </xf>
    <xf numFmtId="191" fontId="0" fillId="0" borderId="12" xfId="0" applyNumberFormat="1" applyFill="1" applyBorder="1" applyAlignment="1">
      <alignment horizontal="right" vertical="center"/>
    </xf>
    <xf numFmtId="49" fontId="32" fillId="0" borderId="49" xfId="0" applyNumberFormat="1" applyFont="1" applyFill="1" applyBorder="1" applyAlignment="1">
      <alignment horizontal="center" vertical="center"/>
    </xf>
    <xf numFmtId="49" fontId="33" fillId="0" borderId="50" xfId="0" applyNumberFormat="1" applyFont="1" applyFill="1" applyBorder="1" applyAlignment="1">
      <alignment horizontal="center" vertical="center"/>
    </xf>
    <xf numFmtId="180" fontId="19" fillId="0" borderId="51" xfId="0" applyNumberFormat="1" applyFont="1" applyFill="1" applyBorder="1" applyAlignment="1">
      <alignment horizontal="right" vertical="center" shrinkToFit="1"/>
    </xf>
    <xf numFmtId="49" fontId="0" fillId="0" borderId="10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196" fontId="0" fillId="0" borderId="10" xfId="0" applyNumberFormat="1" applyFont="1" applyFill="1" applyBorder="1">
      <alignment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right" vertical="center"/>
    </xf>
    <xf numFmtId="0" fontId="0" fillId="0" borderId="10" xfId="0" applyNumberFormat="1" applyFill="1" applyBorder="1" applyAlignment="1">
      <alignment vertical="center"/>
    </xf>
    <xf numFmtId="195" fontId="0" fillId="0" borderId="0" xfId="0" applyNumberFormat="1" applyFont="1" applyFill="1" applyBorder="1" applyAlignment="1">
      <alignment horizontal="right" vertical="center"/>
    </xf>
    <xf numFmtId="195" fontId="32" fillId="0" borderId="0" xfId="0" applyNumberFormat="1" applyFont="1" applyFill="1" applyBorder="1" applyAlignment="1">
      <alignment horizontal="right" vertical="center"/>
    </xf>
    <xf numFmtId="195" fontId="19" fillId="0" borderId="24" xfId="0" applyNumberFormat="1" applyFont="1" applyFill="1" applyBorder="1" applyAlignment="1">
      <alignment horizontal="right" vertical="center"/>
    </xf>
    <xf numFmtId="195" fontId="0" fillId="0" borderId="11" xfId="0" applyNumberFormat="1" applyFont="1" applyFill="1" applyBorder="1" applyAlignment="1">
      <alignment horizontal="right" vertical="center"/>
    </xf>
    <xf numFmtId="195" fontId="32" fillId="0" borderId="11" xfId="0" applyNumberFormat="1" applyFont="1" applyFill="1" applyBorder="1" applyAlignment="1">
      <alignment horizontal="right" vertical="center"/>
    </xf>
    <xf numFmtId="0" fontId="33" fillId="0" borderId="39" xfId="0" applyFont="1" applyFill="1" applyBorder="1" applyAlignment="1">
      <alignment horizontal="center" vertical="center"/>
    </xf>
    <xf numFmtId="197" fontId="0" fillId="0" borderId="10" xfId="0" applyNumberFormat="1" applyFont="1" applyFill="1" applyBorder="1">
      <alignment vertical="center"/>
    </xf>
    <xf numFmtId="0" fontId="0" fillId="0" borderId="10" xfId="0" applyNumberFormat="1" applyFill="1" applyBorder="1">
      <alignment vertical="center"/>
    </xf>
    <xf numFmtId="196" fontId="0" fillId="0" borderId="10" xfId="0" applyNumberFormat="1" applyFill="1" applyBorder="1">
      <alignment vertical="center"/>
    </xf>
    <xf numFmtId="189" fontId="0" fillId="0" borderId="38" xfId="0" applyNumberFormat="1" applyFont="1" applyFill="1" applyBorder="1" applyAlignment="1">
      <alignment horizontal="center" vertical="center"/>
    </xf>
    <xf numFmtId="189" fontId="0" fillId="0" borderId="23" xfId="0" applyNumberFormat="1" applyFont="1" applyFill="1" applyBorder="1" applyAlignment="1">
      <alignment vertical="center"/>
    </xf>
    <xf numFmtId="189" fontId="0" fillId="0" borderId="23" xfId="0" applyNumberFormat="1" applyFont="1" applyFill="1" applyBorder="1" applyAlignment="1">
      <alignment horizontal="center" vertical="center"/>
    </xf>
    <xf numFmtId="189" fontId="32" fillId="0" borderId="23" xfId="0" applyNumberFormat="1" applyFont="1" applyFill="1" applyBorder="1" applyAlignment="1">
      <alignment horizontal="center" vertical="center"/>
    </xf>
    <xf numFmtId="189" fontId="33" fillId="0" borderId="39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/>
    </xf>
    <xf numFmtId="0" fontId="31" fillId="0" borderId="52" xfId="0" applyFont="1" applyFill="1" applyBorder="1" applyAlignment="1">
      <alignment horizontal="left" vertical="center"/>
    </xf>
    <xf numFmtId="198" fontId="31" fillId="0" borderId="23" xfId="0" applyNumberFormat="1" applyFont="1" applyFill="1" applyBorder="1" applyAlignment="1">
      <alignment horizontal="center" vertical="center"/>
    </xf>
    <xf numFmtId="198" fontId="0" fillId="0" borderId="10" xfId="0" applyNumberFormat="1" applyFont="1" applyFill="1" applyBorder="1">
      <alignment vertical="center"/>
    </xf>
    <xf numFmtId="199" fontId="0" fillId="0" borderId="10" xfId="0" applyNumberFormat="1" applyFill="1" applyBorder="1">
      <alignment vertical="center"/>
    </xf>
    <xf numFmtId="198" fontId="0" fillId="0" borderId="0" xfId="0" applyNumberFormat="1" applyFont="1" applyAlignment="1">
      <alignment horizontal="center" vertical="center"/>
    </xf>
    <xf numFmtId="198" fontId="0" fillId="0" borderId="38" xfId="0" applyNumberFormat="1" applyFill="1" applyBorder="1" applyAlignment="1">
      <alignment horizontal="center" vertical="center" shrinkToFit="1"/>
    </xf>
    <xf numFmtId="198" fontId="0" fillId="0" borderId="10" xfId="0" applyNumberFormat="1" applyFont="1" applyFill="1" applyBorder="1" applyAlignment="1">
      <alignment vertical="center" shrinkToFit="1"/>
    </xf>
    <xf numFmtId="199" fontId="0" fillId="0" borderId="10" xfId="0" applyNumberFormat="1" applyFill="1" applyBorder="1" applyAlignment="1">
      <alignment vertical="center" shrinkToFit="1"/>
    </xf>
    <xf numFmtId="199" fontId="0" fillId="0" borderId="10" xfId="0" applyNumberFormat="1" applyFont="1" applyFill="1" applyBorder="1" applyAlignment="1">
      <alignment vertical="center" shrinkToFit="1"/>
    </xf>
    <xf numFmtId="181" fontId="19" fillId="0" borderId="20" xfId="0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45" xfId="0" applyFill="1" applyBorder="1" applyAlignment="1">
      <alignment horizontal="distributed" vertical="center" justifyLastLine="1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181" fontId="19" fillId="0" borderId="24" xfId="0" applyNumberFormat="1" applyFont="1" applyFill="1" applyBorder="1" applyAlignment="1">
      <alignment horizontal="right" vertical="center"/>
    </xf>
    <xf numFmtId="181" fontId="19" fillId="0" borderId="25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6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0" fillId="0" borderId="23" xfId="0" applyNumberFormat="1" applyFill="1" applyBorder="1" applyAlignment="1">
      <alignment horizontal="right" vertical="center"/>
    </xf>
    <xf numFmtId="181" fontId="0" fillId="0" borderId="0" xfId="0" applyNumberForma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top"/>
    </xf>
    <xf numFmtId="181" fontId="0" fillId="0" borderId="39" xfId="0" applyNumberForma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horizontal="right" vertical="center"/>
    </xf>
    <xf numFmtId="41" fontId="19" fillId="0" borderId="11" xfId="0" applyNumberFormat="1" applyFont="1" applyFill="1" applyBorder="1" applyAlignment="1">
      <alignment horizontal="right" vertical="center"/>
    </xf>
    <xf numFmtId="181" fontId="32" fillId="0" borderId="0" xfId="0" applyNumberFormat="1" applyFont="1" applyFill="1" applyBorder="1" applyAlignment="1">
      <alignment horizontal="right" vertical="center"/>
    </xf>
    <xf numFmtId="41" fontId="32" fillId="0" borderId="0" xfId="0" applyNumberFormat="1" applyFont="1" applyFill="1" applyBorder="1" applyAlignment="1">
      <alignment horizontal="right" vertical="center"/>
    </xf>
    <xf numFmtId="181" fontId="32" fillId="0" borderId="24" xfId="0" applyNumberFormat="1" applyFont="1" applyFill="1" applyBorder="1" applyAlignment="1">
      <alignment horizontal="right" vertical="center"/>
    </xf>
    <xf numFmtId="181" fontId="19" fillId="0" borderId="14" xfId="0" applyNumberFormat="1" applyFont="1" applyFill="1" applyBorder="1" applyAlignment="1">
      <alignment horizontal="right" vertical="center"/>
    </xf>
    <xf numFmtId="181" fontId="19" fillId="0" borderId="15" xfId="0" applyNumberFormat="1" applyFont="1" applyFill="1" applyBorder="1" applyAlignment="1">
      <alignment horizontal="right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181" fontId="19" fillId="0" borderId="57" xfId="0" applyNumberFormat="1" applyFont="1" applyFill="1" applyBorder="1" applyAlignment="1">
      <alignment horizontal="right" vertical="center"/>
    </xf>
    <xf numFmtId="0" fontId="0" fillId="0" borderId="26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33" fillId="0" borderId="19" xfId="0" applyFont="1" applyFill="1" applyBorder="1" applyAlignment="1">
      <alignment horizontal="center" vertical="center"/>
    </xf>
    <xf numFmtId="181" fontId="19" fillId="0" borderId="16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98" fontId="0" fillId="0" borderId="38" xfId="0" applyNumberFormat="1" applyFill="1" applyBorder="1" applyAlignment="1">
      <alignment horizontal="center" vertical="center"/>
    </xf>
    <xf numFmtId="198" fontId="0" fillId="0" borderId="38" xfId="0" applyNumberFormat="1" applyFont="1" applyFill="1" applyBorder="1" applyAlignment="1">
      <alignment horizontal="center" vertical="center"/>
    </xf>
    <xf numFmtId="181" fontId="32" fillId="0" borderId="12" xfId="0" applyNumberFormat="1" applyFont="1" applyFill="1" applyBorder="1" applyAlignment="1">
      <alignment horizontal="right" vertical="center"/>
    </xf>
    <xf numFmtId="182" fontId="32" fillId="0" borderId="12" xfId="0" applyNumberFormat="1" applyFont="1" applyFill="1" applyBorder="1" applyAlignment="1">
      <alignment horizontal="right" vertical="center"/>
    </xf>
    <xf numFmtId="182" fontId="32" fillId="0" borderId="0" xfId="0" applyNumberFormat="1" applyFont="1" applyFill="1" applyBorder="1" applyAlignment="1">
      <alignment horizontal="right" vertical="center"/>
    </xf>
    <xf numFmtId="182" fontId="19" fillId="0" borderId="24" xfId="0" applyNumberFormat="1" applyFont="1" applyFill="1" applyBorder="1" applyAlignment="1">
      <alignment horizontal="right" vertical="center"/>
    </xf>
    <xf numFmtId="194" fontId="19" fillId="0" borderId="25" xfId="0" applyNumberFormat="1" applyFont="1" applyFill="1" applyBorder="1" applyAlignment="1">
      <alignment horizontal="right" vertical="center"/>
    </xf>
    <xf numFmtId="182" fontId="19" fillId="0" borderId="16" xfId="0" applyNumberFormat="1" applyFont="1" applyFill="1" applyBorder="1" applyAlignment="1">
      <alignment horizontal="right" vertical="center"/>
    </xf>
    <xf numFmtId="194" fontId="32" fillId="0" borderId="11" xfId="0" applyNumberFormat="1" applyFont="1" applyFill="1" applyBorder="1" applyAlignment="1">
      <alignment horizontal="right" vertical="center"/>
    </xf>
    <xf numFmtId="182" fontId="0" fillId="0" borderId="14" xfId="0" applyNumberFormat="1" applyFont="1" applyFill="1" applyBorder="1" applyAlignment="1">
      <alignment horizontal="right" vertical="center"/>
    </xf>
    <xf numFmtId="194" fontId="0" fillId="0" borderId="14" xfId="0" applyNumberFormat="1" applyFont="1" applyFill="1" applyBorder="1" applyAlignment="1">
      <alignment horizontal="right" vertical="center"/>
    </xf>
    <xf numFmtId="194" fontId="0" fillId="0" borderId="15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horizontal="right" vertical="center"/>
    </xf>
    <xf numFmtId="194" fontId="0" fillId="0" borderId="11" xfId="0" applyNumberFormat="1" applyFont="1" applyFill="1" applyBorder="1" applyAlignment="1">
      <alignment horizontal="right" vertical="center"/>
    </xf>
    <xf numFmtId="198" fontId="0" fillId="0" borderId="42" xfId="0" applyNumberFormat="1" applyFill="1" applyBorder="1" applyAlignment="1">
      <alignment horizontal="center" vertical="center"/>
    </xf>
    <xf numFmtId="198" fontId="0" fillId="0" borderId="42" xfId="0" applyNumberFormat="1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horizontal="right" vertical="center"/>
    </xf>
    <xf numFmtId="181" fontId="32" fillId="0" borderId="11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41" fontId="19" fillId="0" borderId="24" xfId="0" applyNumberFormat="1" applyFont="1" applyFill="1" applyBorder="1" applyAlignment="1">
      <alignment horizontal="right" vertical="center"/>
    </xf>
    <xf numFmtId="41" fontId="32" fillId="0" borderId="11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81" fontId="0" fillId="0" borderId="14" xfId="0" applyNumberFormat="1" applyFont="1" applyFill="1" applyBorder="1" applyAlignment="1">
      <alignment horizontal="right" vertical="center"/>
    </xf>
    <xf numFmtId="181" fontId="0" fillId="0" borderId="15" xfId="0" applyNumberFormat="1" applyFont="1" applyFill="1" applyBorder="1" applyAlignment="1">
      <alignment horizontal="right" vertical="center"/>
    </xf>
    <xf numFmtId="0" fontId="0" fillId="0" borderId="54" xfId="0" applyFill="1" applyBorder="1" applyAlignment="1">
      <alignment horizontal="distributed" vertical="center" justifyLastLine="1"/>
    </xf>
    <xf numFmtId="0" fontId="0" fillId="0" borderId="54" xfId="0" applyFont="1" applyFill="1" applyBorder="1" applyAlignment="1">
      <alignment horizontal="distributed" vertical="center" justifyLastLine="1"/>
    </xf>
    <xf numFmtId="0" fontId="0" fillId="0" borderId="55" xfId="0" applyFill="1" applyBorder="1" applyAlignment="1">
      <alignment horizontal="distributed" vertical="center" justifyLastLine="1"/>
    </xf>
    <xf numFmtId="0" fontId="0" fillId="0" borderId="55" xfId="0" applyFont="1" applyFill="1" applyBorder="1" applyAlignment="1">
      <alignment horizontal="distributed" vertical="center" justifyLastLine="1"/>
    </xf>
    <xf numFmtId="0" fontId="0" fillId="0" borderId="40" xfId="0" applyFont="1" applyFill="1" applyBorder="1" applyAlignment="1">
      <alignment horizontal="center" vertical="center"/>
    </xf>
    <xf numFmtId="198" fontId="0" fillId="0" borderId="57" xfId="0" applyNumberFormat="1" applyFill="1" applyBorder="1" applyAlignment="1">
      <alignment horizontal="center" vertical="center"/>
    </xf>
    <xf numFmtId="198" fontId="0" fillId="0" borderId="61" xfId="0" applyNumberFormat="1" applyBorder="1">
      <alignment vertical="center"/>
    </xf>
    <xf numFmtId="41" fontId="0" fillId="0" borderId="14" xfId="0" applyNumberFormat="1" applyFont="1" applyFill="1" applyBorder="1" applyAlignment="1">
      <alignment horizontal="right" vertical="center"/>
    </xf>
    <xf numFmtId="193" fontId="19" fillId="0" borderId="25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193" fontId="19" fillId="0" borderId="16" xfId="0" applyNumberFormat="1" applyFont="1" applyFill="1" applyBorder="1" applyAlignment="1">
      <alignment horizontal="right" vertical="center"/>
    </xf>
    <xf numFmtId="193" fontId="19" fillId="0" borderId="24" xfId="0" applyNumberFormat="1" applyFont="1" applyFill="1" applyBorder="1" applyAlignment="1">
      <alignment horizontal="right" vertical="center"/>
    </xf>
    <xf numFmtId="193" fontId="32" fillId="0" borderId="0" xfId="0" applyNumberFormat="1" applyFont="1" applyFill="1" applyBorder="1" applyAlignment="1">
      <alignment horizontal="right" vertical="center"/>
    </xf>
    <xf numFmtId="193" fontId="32" fillId="0" borderId="11" xfId="0" applyNumberFormat="1" applyFont="1" applyFill="1" applyBorder="1" applyAlignment="1">
      <alignment horizontal="right" vertical="center"/>
    </xf>
    <xf numFmtId="193" fontId="0" fillId="0" borderId="12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/>
    </xf>
    <xf numFmtId="193" fontId="32" fillId="0" borderId="12" xfId="0" applyNumberFormat="1" applyFont="1" applyFill="1" applyBorder="1" applyAlignment="1">
      <alignment horizontal="right" vertical="center"/>
    </xf>
    <xf numFmtId="193" fontId="0" fillId="0" borderId="13" xfId="0" applyNumberFormat="1" applyFont="1" applyFill="1" applyBorder="1" applyAlignment="1">
      <alignment horizontal="right" vertical="center"/>
    </xf>
    <xf numFmtId="193" fontId="0" fillId="0" borderId="14" xfId="0" applyNumberFormat="1" applyFont="1" applyFill="1" applyBorder="1" applyAlignment="1">
      <alignment horizontal="right" vertical="center"/>
    </xf>
    <xf numFmtId="193" fontId="0" fillId="0" borderId="11" xfId="0" applyNumberFormat="1" applyFont="1" applyFill="1" applyBorder="1" applyAlignment="1">
      <alignment horizontal="right" vertical="center"/>
    </xf>
    <xf numFmtId="193" fontId="0" fillId="0" borderId="15" xfId="0" applyNumberFormat="1" applyFont="1" applyFill="1" applyBorder="1" applyAlignment="1">
      <alignment horizontal="right" vertical="center"/>
    </xf>
    <xf numFmtId="49" fontId="0" fillId="0" borderId="54" xfId="0" applyNumberFormat="1" applyFill="1" applyBorder="1" applyAlignment="1">
      <alignment horizontal="distributed" vertical="center" justifyLastLine="1"/>
    </xf>
    <xf numFmtId="49" fontId="0" fillId="0" borderId="54" xfId="0" applyNumberFormat="1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distributed" vertical="center"/>
    </xf>
    <xf numFmtId="49" fontId="0" fillId="0" borderId="52" xfId="0" applyNumberFormat="1" applyFont="1" applyFill="1" applyBorder="1" applyAlignment="1">
      <alignment horizontal="distributed" vertical="center"/>
    </xf>
    <xf numFmtId="0" fontId="19" fillId="0" borderId="57" xfId="0" applyFont="1" applyFill="1" applyBorder="1" applyAlignment="1">
      <alignment horizontal="distributed" vertical="center" justifyLastLine="1"/>
    </xf>
    <xf numFmtId="0" fontId="19" fillId="0" borderId="14" xfId="0" applyFont="1" applyFill="1" applyBorder="1" applyAlignment="1">
      <alignment horizontal="distributed" vertical="center" justifyLastLine="1"/>
    </xf>
    <xf numFmtId="0" fontId="19" fillId="0" borderId="61" xfId="0" applyFont="1" applyFill="1" applyBorder="1" applyAlignment="1">
      <alignment horizontal="distributed" vertical="center" justifyLastLine="1"/>
    </xf>
    <xf numFmtId="0" fontId="0" fillId="0" borderId="24" xfId="0" applyFont="1" applyFill="1" applyBorder="1" applyAlignment="1">
      <alignment horizontal="distributed" vertical="center"/>
    </xf>
    <xf numFmtId="0" fontId="0" fillId="0" borderId="62" xfId="0" applyFont="1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 justifyLastLine="1"/>
    </xf>
    <xf numFmtId="0" fontId="0" fillId="0" borderId="63" xfId="0" applyFont="1" applyFill="1" applyBorder="1" applyAlignment="1">
      <alignment horizontal="distributed" vertical="center" justifyLastLine="1"/>
    </xf>
    <xf numFmtId="0" fontId="0" fillId="0" borderId="56" xfId="0" applyFont="1" applyFill="1" applyBorder="1" applyAlignment="1">
      <alignment horizontal="distributed" vertical="center" justifyLastLine="1"/>
    </xf>
    <xf numFmtId="193" fontId="19" fillId="0" borderId="0" xfId="0" applyNumberFormat="1" applyFont="1" applyFill="1" applyBorder="1" applyAlignment="1">
      <alignment horizontal="right" vertical="center"/>
    </xf>
    <xf numFmtId="193" fontId="19" fillId="0" borderId="11" xfId="0" applyNumberFormat="1" applyFont="1" applyFill="1" applyBorder="1" applyAlignment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26" fillId="0" borderId="62" xfId="0" applyNumberFormat="1" applyFont="1" applyFill="1" applyBorder="1" applyAlignment="1">
      <alignment horizontal="center" vertical="center"/>
    </xf>
    <xf numFmtId="49" fontId="26" fillId="0" borderId="23" xfId="0" applyNumberFormat="1" applyFont="1" applyFill="1" applyBorder="1" applyAlignment="1">
      <alignment horizontal="center" vertical="center"/>
    </xf>
    <xf numFmtId="49" fontId="26" fillId="0" borderId="52" xfId="0" applyNumberFormat="1" applyFont="1" applyFill="1" applyBorder="1" applyAlignment="1">
      <alignment horizontal="center" vertical="center"/>
    </xf>
    <xf numFmtId="49" fontId="0" fillId="0" borderId="57" xfId="0" applyNumberFormat="1" applyFill="1" applyBorder="1" applyAlignment="1">
      <alignment horizontal="center" vertical="center"/>
    </xf>
    <xf numFmtId="49" fontId="0" fillId="0" borderId="6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24" xfId="0" applyNumberFormat="1" applyFont="1" applyFill="1" applyBorder="1" applyAlignment="1">
      <alignment horizontal="right" vertical="center"/>
    </xf>
    <xf numFmtId="41" fontId="0" fillId="0" borderId="24" xfId="0" applyNumberFormat="1" applyFont="1" applyFill="1" applyBorder="1" applyAlignment="1">
      <alignment horizontal="right" vertical="center"/>
    </xf>
    <xf numFmtId="193" fontId="32" fillId="0" borderId="24" xfId="0" applyNumberFormat="1" applyFont="1" applyFill="1" applyBorder="1" applyAlignment="1">
      <alignment horizontal="right" vertical="center"/>
    </xf>
    <xf numFmtId="193" fontId="19" fillId="0" borderId="14" xfId="0" applyNumberFormat="1" applyFont="1" applyFill="1" applyBorder="1" applyAlignment="1">
      <alignment horizontal="right" vertical="center"/>
    </xf>
    <xf numFmtId="193" fontId="19" fillId="0" borderId="15" xfId="0" applyNumberFormat="1" applyFont="1" applyFill="1" applyBorder="1" applyAlignment="1">
      <alignment horizontal="right" vertical="center"/>
    </xf>
    <xf numFmtId="41" fontId="0" fillId="0" borderId="16" xfId="0" applyNumberFormat="1" applyFont="1" applyFill="1" applyBorder="1" applyAlignment="1">
      <alignment horizontal="right" vertical="center"/>
    </xf>
    <xf numFmtId="41" fontId="32" fillId="0" borderId="24" xfId="0" applyNumberFormat="1" applyFont="1" applyFill="1" applyBorder="1" applyAlignment="1">
      <alignment horizontal="right" vertical="center"/>
    </xf>
    <xf numFmtId="41" fontId="19" fillId="0" borderId="25" xfId="0" applyNumberFormat="1" applyFont="1" applyFill="1" applyBorder="1" applyAlignment="1">
      <alignment horizontal="right" vertical="center"/>
    </xf>
    <xf numFmtId="0" fontId="19" fillId="0" borderId="57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horizontal="distributed" vertical="center"/>
    </xf>
    <xf numFmtId="0" fontId="19" fillId="0" borderId="61" xfId="0" applyFont="1" applyFill="1" applyBorder="1" applyAlignment="1">
      <alignment horizontal="distributed" vertical="center"/>
    </xf>
    <xf numFmtId="0" fontId="0" fillId="0" borderId="32" xfId="0" applyFill="1" applyBorder="1" applyAlignment="1">
      <alignment horizontal="right" vertical="center"/>
    </xf>
    <xf numFmtId="49" fontId="0" fillId="0" borderId="54" xfId="0" applyNumberFormat="1" applyFont="1" applyFill="1" applyBorder="1" applyAlignment="1">
      <alignment horizontal="center"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32" fillId="0" borderId="0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180" fontId="0" fillId="0" borderId="14" xfId="0" applyNumberFormat="1" applyFont="1" applyFill="1" applyBorder="1" applyAlignment="1">
      <alignment horizontal="right" vertical="center"/>
    </xf>
    <xf numFmtId="0" fontId="0" fillId="0" borderId="66" xfId="0" applyFont="1" applyFill="1" applyBorder="1" applyAlignment="1">
      <alignment horizontal="center" vertical="top"/>
    </xf>
    <xf numFmtId="0" fontId="0" fillId="0" borderId="67" xfId="0" applyFont="1" applyFill="1" applyBorder="1" applyAlignment="1">
      <alignment horizontal="center" vertical="top"/>
    </xf>
    <xf numFmtId="0" fontId="0" fillId="0" borderId="68" xfId="0" applyFont="1" applyFill="1" applyBorder="1" applyAlignment="1">
      <alignment horizontal="center" vertical="top"/>
    </xf>
    <xf numFmtId="0" fontId="0" fillId="0" borderId="66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82" fontId="19" fillId="0" borderId="21" xfId="0" applyNumberFormat="1" applyFont="1" applyFill="1" applyBorder="1" applyAlignment="1">
      <alignment horizontal="right" vertical="center"/>
    </xf>
    <xf numFmtId="180" fontId="19" fillId="0" borderId="21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/>
    </xf>
    <xf numFmtId="180" fontId="19" fillId="0" borderId="14" xfId="0" applyNumberFormat="1" applyFont="1" applyFill="1" applyBorder="1" applyAlignment="1">
      <alignment horizontal="right" vertical="center" shrinkToFit="1"/>
    </xf>
    <xf numFmtId="0" fontId="0" fillId="0" borderId="71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distributed" textRotation="255" justifyLastLine="1"/>
    </xf>
    <xf numFmtId="0" fontId="0" fillId="0" borderId="75" xfId="0" applyFill="1" applyBorder="1" applyAlignment="1">
      <alignment horizontal="center" vertical="distributed" textRotation="255" justifyLastLine="1"/>
    </xf>
    <xf numFmtId="0" fontId="0" fillId="0" borderId="12" xfId="0" applyFill="1" applyBorder="1" applyAlignment="1">
      <alignment horizontal="center" vertical="distributed" textRotation="255" justifyLastLine="1"/>
    </xf>
    <xf numFmtId="0" fontId="0" fillId="0" borderId="52" xfId="0" applyFill="1" applyBorder="1" applyAlignment="1">
      <alignment horizontal="center" vertical="distributed" textRotation="255" justifyLastLine="1"/>
    </xf>
    <xf numFmtId="0" fontId="0" fillId="0" borderId="36" xfId="0" applyFill="1" applyBorder="1" applyAlignment="1">
      <alignment horizontal="center" vertical="distributed" textRotation="255" justifyLastLine="1"/>
    </xf>
    <xf numFmtId="0" fontId="0" fillId="0" borderId="68" xfId="0" applyFill="1" applyBorder="1" applyAlignment="1">
      <alignment horizontal="center" vertical="distributed" textRotation="255" justifyLastLine="1"/>
    </xf>
    <xf numFmtId="0" fontId="0" fillId="0" borderId="51" xfId="0" applyFill="1" applyBorder="1" applyAlignment="1">
      <alignment horizontal="right" vertical="center"/>
    </xf>
    <xf numFmtId="0" fontId="32" fillId="0" borderId="18" xfId="0" applyFont="1" applyFill="1" applyBorder="1" applyAlignment="1">
      <alignment horizontal="right" vertical="center"/>
    </xf>
    <xf numFmtId="180" fontId="0" fillId="0" borderId="18" xfId="0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83" xfId="0" applyFill="1" applyBorder="1" applyAlignment="1">
      <alignment horizontal="center" vertical="distributed" textRotation="255" justifyLastLine="1"/>
    </xf>
    <xf numFmtId="0" fontId="0" fillId="0" borderId="70" xfId="0" applyFill="1" applyBorder="1" applyAlignment="1">
      <alignment horizontal="center" vertical="distributed" textRotation="255" justifyLastLine="1"/>
    </xf>
    <xf numFmtId="0" fontId="0" fillId="0" borderId="84" xfId="0" applyFill="1" applyBorder="1" applyAlignment="1">
      <alignment horizontal="center" vertical="distributed" textRotation="255" justifyLastLine="1"/>
    </xf>
    <xf numFmtId="0" fontId="0" fillId="0" borderId="64" xfId="0" applyFill="1" applyBorder="1" applyAlignment="1">
      <alignment horizontal="center" vertical="distributed" textRotation="255" justifyLastLine="1"/>
    </xf>
    <xf numFmtId="0" fontId="0" fillId="0" borderId="0" xfId="0" applyFill="1" applyBorder="1" applyAlignment="1">
      <alignment horizontal="center" vertical="distributed" textRotation="255" justifyLastLine="1"/>
    </xf>
    <xf numFmtId="0" fontId="0" fillId="0" borderId="65" xfId="0" applyFill="1" applyBorder="1" applyAlignment="1">
      <alignment horizontal="center" vertical="distributed" textRotation="255" justifyLastLine="1"/>
    </xf>
    <xf numFmtId="0" fontId="0" fillId="0" borderId="85" xfId="0" applyFill="1" applyBorder="1" applyAlignment="1">
      <alignment horizontal="center" vertical="distributed" textRotation="255" justifyLastLine="1"/>
    </xf>
    <xf numFmtId="0" fontId="0" fillId="0" borderId="86" xfId="0" applyFill="1" applyBorder="1" applyAlignment="1">
      <alignment horizontal="center" vertical="distributed" textRotation="255" justifyLastLine="1"/>
    </xf>
    <xf numFmtId="0" fontId="0" fillId="0" borderId="87" xfId="0" applyFill="1" applyBorder="1" applyAlignment="1">
      <alignment horizontal="center" vertical="distributed" textRotation="255" justifyLastLine="1"/>
    </xf>
    <xf numFmtId="0" fontId="0" fillId="0" borderId="78" xfId="0" applyFont="1" applyFill="1" applyBorder="1" applyAlignment="1">
      <alignment horizontal="center" vertical="center"/>
    </xf>
    <xf numFmtId="180" fontId="19" fillId="0" borderId="70" xfId="0" applyNumberFormat="1" applyFont="1" applyFill="1" applyBorder="1" applyAlignment="1">
      <alignment horizontal="right" vertical="center" shrinkToFit="1"/>
    </xf>
    <xf numFmtId="0" fontId="0" fillId="0" borderId="48" xfId="0" applyFill="1" applyBorder="1" applyAlignment="1">
      <alignment horizontal="center" vertical="distributed" textRotation="255" justifyLastLine="1"/>
    </xf>
    <xf numFmtId="0" fontId="0" fillId="0" borderId="69" xfId="0" applyFill="1" applyBorder="1" applyAlignment="1">
      <alignment horizontal="center" vertical="distributed" textRotation="255" justifyLastLine="1"/>
    </xf>
    <xf numFmtId="0" fontId="0" fillId="0" borderId="44" xfId="0" applyFill="1" applyBorder="1" applyAlignment="1">
      <alignment horizontal="center" vertical="distributed" textRotation="255" justifyLastLine="1"/>
    </xf>
    <xf numFmtId="0" fontId="0" fillId="0" borderId="67" xfId="0" applyFill="1" applyBorder="1" applyAlignment="1">
      <alignment horizontal="center" vertical="distributed" textRotation="255" justifyLastLine="1"/>
    </xf>
    <xf numFmtId="180" fontId="0" fillId="0" borderId="0" xfId="0" applyNumberFormat="1" applyFill="1" applyBorder="1" applyAlignment="1">
      <alignment horizontal="right" vertical="center"/>
    </xf>
    <xf numFmtId="0" fontId="0" fillId="0" borderId="72" xfId="0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 wrapText="1"/>
    </xf>
    <xf numFmtId="180" fontId="0" fillId="0" borderId="18" xfId="0" applyNumberFormat="1" applyFill="1" applyBorder="1" applyAlignment="1">
      <alignment horizontal="right" vertical="center"/>
    </xf>
    <xf numFmtId="180" fontId="0" fillId="0" borderId="51" xfId="0" applyNumberForma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75" xfId="0" applyFont="1" applyFill="1" applyBorder="1" applyAlignment="1">
      <alignment horizontal="center"/>
    </xf>
    <xf numFmtId="180" fontId="0" fillId="0" borderId="21" xfId="0" applyNumberFormat="1" applyFill="1" applyBorder="1" applyAlignment="1">
      <alignment horizontal="right" vertical="center"/>
    </xf>
    <xf numFmtId="0" fontId="0" fillId="0" borderId="47" xfId="0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wrapText="1"/>
    </xf>
    <xf numFmtId="180" fontId="0" fillId="0" borderId="17" xfId="0" applyNumberFormat="1" applyFont="1" applyFill="1" applyBorder="1" applyAlignment="1">
      <alignment horizontal="right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180" fontId="32" fillId="0" borderId="14" xfId="0" applyNumberFormat="1" applyFont="1" applyFill="1" applyBorder="1" applyAlignment="1">
      <alignment horizontal="right" vertical="center"/>
    </xf>
    <xf numFmtId="180" fontId="19" fillId="0" borderId="14" xfId="0" applyNumberFormat="1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distributed" textRotation="255" justifyLastLine="1"/>
    </xf>
    <xf numFmtId="0" fontId="0" fillId="0" borderId="76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180" fontId="19" fillId="0" borderId="12" xfId="0" applyNumberFormat="1" applyFont="1" applyFill="1" applyBorder="1" applyAlignment="1">
      <alignment horizontal="right" vertical="center"/>
    </xf>
    <xf numFmtId="180" fontId="19" fillId="0" borderId="0" xfId="0" applyNumberFormat="1" applyFont="1" applyFill="1" applyBorder="1" applyAlignment="1">
      <alignment horizontal="right" vertical="center"/>
    </xf>
    <xf numFmtId="180" fontId="19" fillId="0" borderId="13" xfId="0" applyNumberFormat="1" applyFont="1" applyFill="1" applyBorder="1" applyAlignment="1">
      <alignment horizontal="right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81" xfId="0" applyFill="1" applyBorder="1" applyAlignment="1">
      <alignment horizontal="center" vertical="distributed" textRotation="255" justifyLastLine="1"/>
    </xf>
    <xf numFmtId="182" fontId="0" fillId="0" borderId="0" xfId="0" applyNumberFormat="1" applyFill="1" applyBorder="1" applyAlignment="1">
      <alignment horizontal="right" vertical="center"/>
    </xf>
    <xf numFmtId="180" fontId="0" fillId="0" borderId="70" xfId="0" applyNumberFormat="1" applyFont="1" applyFill="1" applyBorder="1" applyAlignment="1">
      <alignment horizontal="right" vertical="center" shrinkToFit="1"/>
    </xf>
    <xf numFmtId="180" fontId="19" fillId="0" borderId="20" xfId="0" applyNumberFormat="1" applyFont="1" applyFill="1" applyBorder="1" applyAlignment="1">
      <alignment horizontal="right" vertical="center"/>
    </xf>
    <xf numFmtId="0" fontId="19" fillId="0" borderId="82" xfId="0" applyFont="1" applyFill="1" applyBorder="1" applyAlignment="1">
      <alignment horizontal="center" vertical="distributed" textRotation="255" justifyLastLine="1"/>
    </xf>
    <xf numFmtId="0" fontId="19" fillId="0" borderId="76" xfId="0" applyFont="1" applyFill="1" applyBorder="1" applyAlignment="1">
      <alignment horizontal="center" vertical="distributed" textRotation="255" justifyLastLine="1"/>
    </xf>
    <xf numFmtId="0" fontId="19" fillId="0" borderId="41" xfId="0" applyFont="1" applyFill="1" applyBorder="1" applyAlignment="1">
      <alignment horizontal="center" vertical="distributed" textRotation="255" justifyLastLine="1"/>
    </xf>
    <xf numFmtId="186" fontId="32" fillId="0" borderId="12" xfId="0" applyNumberFormat="1" applyFont="1" applyFill="1" applyBorder="1" applyAlignment="1">
      <alignment horizontal="right" vertical="center"/>
    </xf>
    <xf numFmtId="180" fontId="32" fillId="0" borderId="12" xfId="0" applyNumberFormat="1" applyFont="1" applyFill="1" applyBorder="1" applyAlignment="1">
      <alignment horizontal="right" vertical="center"/>
    </xf>
    <xf numFmtId="186" fontId="32" fillId="0" borderId="13" xfId="0" applyNumberFormat="1" applyFont="1" applyFill="1" applyBorder="1" applyAlignment="1">
      <alignment horizontal="right" vertical="center"/>
    </xf>
    <xf numFmtId="186" fontId="32" fillId="0" borderId="14" xfId="0" applyNumberFormat="1" applyFont="1" applyFill="1" applyBorder="1" applyAlignment="1">
      <alignment horizontal="right" vertical="center"/>
    </xf>
    <xf numFmtId="0" fontId="0" fillId="0" borderId="41" xfId="0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180" fontId="0" fillId="0" borderId="12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49" fontId="0" fillId="0" borderId="89" xfId="0" applyNumberForma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49" fontId="0" fillId="0" borderId="90" xfId="0" applyNumberFormat="1" applyFont="1" applyFill="1" applyBorder="1" applyAlignment="1">
      <alignment horizontal="center" vertical="center"/>
    </xf>
    <xf numFmtId="49" fontId="0" fillId="0" borderId="91" xfId="0" applyNumberFormat="1" applyFont="1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right" vertical="center" shrinkToFit="1"/>
    </xf>
    <xf numFmtId="0" fontId="0" fillId="0" borderId="50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49" fontId="22" fillId="0" borderId="90" xfId="0" applyNumberFormat="1" applyFont="1" applyFill="1" applyBorder="1" applyAlignment="1">
      <alignment horizontal="center" vertical="center"/>
    </xf>
    <xf numFmtId="49" fontId="22" fillId="0" borderId="91" xfId="0" applyNumberFormat="1" applyFont="1" applyFill="1" applyBorder="1" applyAlignment="1">
      <alignment horizontal="center" vertical="center"/>
    </xf>
    <xf numFmtId="49" fontId="0" fillId="0" borderId="89" xfId="0" applyNumberFormat="1" applyFont="1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distributed" textRotation="255" justifyLastLine="1"/>
    </xf>
    <xf numFmtId="0" fontId="0" fillId="0" borderId="71" xfId="0" applyFill="1" applyBorder="1" applyAlignment="1">
      <alignment horizontal="center" vertical="distributed" textRotation="255" justifyLastLine="1"/>
    </xf>
    <xf numFmtId="0" fontId="0" fillId="0" borderId="96" xfId="0" applyFill="1" applyBorder="1" applyAlignment="1">
      <alignment horizontal="center" vertical="distributed" textRotation="255" justifyLastLine="1"/>
    </xf>
    <xf numFmtId="0" fontId="0" fillId="0" borderId="4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9" fillId="0" borderId="92" xfId="0" applyFont="1" applyFill="1" applyBorder="1" applyAlignment="1">
      <alignment horizontal="center" vertical="center"/>
    </xf>
    <xf numFmtId="0" fontId="19" fillId="0" borderId="93" xfId="0" applyFont="1" applyFill="1" applyBorder="1" applyAlignment="1">
      <alignment horizontal="center" vertical="center"/>
    </xf>
    <xf numFmtId="0" fontId="19" fillId="0" borderId="94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distributed" textRotation="255" wrapText="1" justifyLastLine="1"/>
    </xf>
    <xf numFmtId="0" fontId="19" fillId="0" borderId="48" xfId="0" applyFont="1" applyFill="1" applyBorder="1" applyAlignment="1">
      <alignment horizontal="center" vertical="distributed" textRotation="255" wrapText="1" justifyLastLine="1"/>
    </xf>
    <xf numFmtId="0" fontId="19" fillId="0" borderId="12" xfId="0" applyFont="1" applyFill="1" applyBorder="1" applyAlignment="1">
      <alignment horizontal="center" vertical="distributed" textRotation="255" wrapText="1" justifyLastLine="1"/>
    </xf>
    <xf numFmtId="0" fontId="19" fillId="0" borderId="65" xfId="0" applyFont="1" applyFill="1" applyBorder="1" applyAlignment="1">
      <alignment horizontal="center" vertical="distributed" textRotation="255" wrapText="1" justifyLastLine="1"/>
    </xf>
    <xf numFmtId="0" fontId="19" fillId="0" borderId="36" xfId="0" applyFont="1" applyFill="1" applyBorder="1" applyAlignment="1">
      <alignment horizontal="center" vertical="distributed" textRotation="255" wrapText="1" justifyLastLine="1"/>
    </xf>
    <xf numFmtId="0" fontId="19" fillId="0" borderId="69" xfId="0" applyFont="1" applyFill="1" applyBorder="1" applyAlignment="1">
      <alignment horizontal="center" vertical="distributed" textRotation="255" wrapText="1" justifyLastLine="1"/>
    </xf>
    <xf numFmtId="0" fontId="0" fillId="0" borderId="66" xfId="0" applyFill="1" applyBorder="1" applyAlignment="1">
      <alignment horizontal="center" vertical="distributed" textRotation="255" justifyLastLine="1"/>
    </xf>
    <xf numFmtId="0" fontId="29" fillId="0" borderId="0" xfId="0" applyFont="1" applyBorder="1" applyAlignment="1">
      <alignment horizontal="center" vertical="center"/>
    </xf>
    <xf numFmtId="182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675039246467818"/>
          <c:y val="7.2368421052631693E-2"/>
          <c:w val="0.8069073783359495"/>
          <c:h val="0.71710526315789502"/>
        </c:manualLayout>
      </c:layout>
      <c:barChart>
        <c:barDir val="col"/>
        <c:grouping val="stacked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cat>
          <c:val>
            <c:numRef>
              <c:f>グラフ!$J$38:$J$44</c:f>
              <c:numCache>
                <c:formatCode>General</c:formatCode>
                <c:ptCount val="7"/>
                <c:pt idx="0">
                  <c:v>99</c:v>
                </c:pt>
                <c:pt idx="1">
                  <c:v>84</c:v>
                </c:pt>
                <c:pt idx="2">
                  <c:v>78</c:v>
                </c:pt>
                <c:pt idx="3">
                  <c:v>100</c:v>
                </c:pt>
                <c:pt idx="4">
                  <c:v>91</c:v>
                </c:pt>
                <c:pt idx="5">
                  <c:v>76</c:v>
                </c:pt>
                <c:pt idx="6">
                  <c:v>74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1.5136569467278337E-3"/>
                  <c:y val="2.5388865865451086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3457109070157533E-3"/>
                  <c:y val="-2.0460238522816084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4.0368030919210882E-3"/>
                  <c:y val="-7.7461435741584733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5.8870113763254215E-3"/>
                  <c:y val="-3.9541833586591121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5.6066618046373088E-3"/>
                  <c:y val="-3.556499516507799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3.3640300456948286E-3"/>
                  <c:y val="-2.0677349541833704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5.8309744249001707E-3"/>
                  <c:y val="-2.0552332274255215E-2"/>
                </c:manualLayout>
              </c:layout>
              <c:dLblPos val="ctr"/>
              <c:showVal val="1"/>
            </c:dLbl>
            <c:numFmt formatCode="#,##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cat>
          <c:val>
            <c:numRef>
              <c:f>グラフ!$K$38:$K$44</c:f>
              <c:numCache>
                <c:formatCode>General</c:formatCode>
                <c:ptCount val="7"/>
                <c:pt idx="0">
                  <c:v>1290</c:v>
                </c:pt>
                <c:pt idx="1">
                  <c:v>893</c:v>
                </c:pt>
                <c:pt idx="2">
                  <c:v>795</c:v>
                </c:pt>
                <c:pt idx="3">
                  <c:v>1146</c:v>
                </c:pt>
                <c:pt idx="4">
                  <c:v>966</c:v>
                </c:pt>
                <c:pt idx="5">
                  <c:v>761</c:v>
                </c:pt>
                <c:pt idx="6">
                  <c:v>729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3.3266171398904767E-2"/>
                  <c:y val="-9.2577243634012413E-4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2.2501308215593742E-2"/>
                  <c:y val="-3.6554312289910663E-3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2.1155762123141165E-2"/>
                  <c:y val="-1.8978219827783457E-3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2.2052847789630764E-2"/>
                  <c:y val="1.8672008104261679E-4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cat>
          <c:val>
            <c:numRef>
              <c:f>グラフ!$L$38:$L$44</c:f>
              <c:numCache>
                <c:formatCode>General</c:formatCode>
                <c:ptCount val="7"/>
                <c:pt idx="0">
                  <c:v>69</c:v>
                </c:pt>
                <c:pt idx="1">
                  <c:v>60</c:v>
                </c:pt>
                <c:pt idx="2">
                  <c:v>74</c:v>
                </c:pt>
                <c:pt idx="3">
                  <c:v>45</c:v>
                </c:pt>
                <c:pt idx="4">
                  <c:v>60</c:v>
                </c:pt>
                <c:pt idx="5">
                  <c:v>41</c:v>
                </c:pt>
                <c:pt idx="6">
                  <c:v>35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-1.7940065184159242E-3"/>
                  <c:y val="-1.083713220057925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2.2426317589422707E-3"/>
                  <c:y val="-5.1613942993967632E-3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1.7268445839874424E-2"/>
                  <c:y val="-1.173044158953800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-2.0183850645042717E-2"/>
                  <c:y val="-2.4685730073213995E-3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-1.4577188840405758E-2"/>
                  <c:y val="-3.4235852097424163E-4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cat>
          <c:val>
            <c:numRef>
              <c:f>グラフ!$M$38:$M$44</c:f>
              <c:numCache>
                <c:formatCode>General</c:formatCode>
                <c:ptCount val="7"/>
                <c:pt idx="0">
                  <c:v>318</c:v>
                </c:pt>
                <c:pt idx="1">
                  <c:v>196</c:v>
                </c:pt>
                <c:pt idx="2">
                  <c:v>182</c:v>
                </c:pt>
                <c:pt idx="3">
                  <c:v>228</c:v>
                </c:pt>
                <c:pt idx="4">
                  <c:v>234</c:v>
                </c:pt>
                <c:pt idx="5">
                  <c:v>176</c:v>
                </c:pt>
                <c:pt idx="6">
                  <c:v>170</c:v>
                </c:pt>
              </c:numCache>
            </c:numRef>
          </c:val>
        </c:ser>
        <c:gapWidth val="20"/>
        <c:overlap val="100"/>
        <c:axId val="137757440"/>
        <c:axId val="137758976"/>
      </c:barChart>
      <c:lineChart>
        <c:grouping val="standard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030869767652615E-2"/>
                  <c:y val="3.77485380116959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7262512515605823E-2"/>
                  <c:y val="3.96235667909933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817546158378431E-2"/>
                  <c:y val="3.365865451029162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920460491888993E-2"/>
                  <c:y val="-5.428005709812590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464505123672714E-2"/>
                  <c:y val="-4.30409356725145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1696147871626161E-2"/>
                  <c:y val="3.489754570152426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510047507797801E-2"/>
                  <c:y val="3.7342865036607241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cat>
          <c:val>
            <c:numRef>
              <c:f>グラフ!$I$38:$I$44</c:f>
              <c:numCache>
                <c:formatCode>#,##0.0_ </c:formatCode>
                <c:ptCount val="7"/>
                <c:pt idx="0">
                  <c:v>32.799999999999997</c:v>
                </c:pt>
                <c:pt idx="1">
                  <c:v>30.1</c:v>
                </c:pt>
                <c:pt idx="2">
                  <c:v>22.9</c:v>
                </c:pt>
                <c:pt idx="3">
                  <c:v>36.9</c:v>
                </c:pt>
                <c:pt idx="4">
                  <c:v>34.4</c:v>
                </c:pt>
                <c:pt idx="5">
                  <c:v>34.799999999999997</c:v>
                </c:pt>
                <c:pt idx="6">
                  <c:v>39.700000000000003</c:v>
                </c:pt>
              </c:numCache>
            </c:numRef>
          </c:val>
        </c:ser>
        <c:marker val="1"/>
        <c:axId val="137806208"/>
        <c:axId val="137807744"/>
      </c:lineChart>
      <c:catAx>
        <c:axId val="137757440"/>
        <c:scaling>
          <c:orientation val="minMax"/>
        </c:scaling>
        <c:axPos val="b"/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58976"/>
        <c:crossesAt val="0"/>
        <c:auto val="1"/>
        <c:lblAlgn val="ctr"/>
        <c:lblOffset val="100"/>
        <c:tickLblSkip val="1"/>
        <c:tickMarkSkip val="1"/>
      </c:catAx>
      <c:valAx>
        <c:axId val="137758976"/>
        <c:scaling>
          <c:orientation val="minMax"/>
        </c:scaling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2827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57440"/>
        <c:crosses val="autoZero"/>
        <c:crossBetween val="between"/>
        <c:majorUnit val="400"/>
      </c:valAx>
      <c:catAx>
        <c:axId val="137806208"/>
        <c:scaling>
          <c:orientation val="minMax"/>
        </c:scaling>
        <c:delete val="1"/>
        <c:axPos val="b"/>
        <c:numFmt formatCode="&quot;平成&quot;##&quot;年&quot;" sourceLinked="1"/>
        <c:tickLblPos val="none"/>
        <c:crossAx val="137807744"/>
        <c:crossesAt val="0"/>
        <c:auto val="1"/>
        <c:lblAlgn val="ctr"/>
        <c:lblOffset val="100"/>
      </c:catAx>
      <c:valAx>
        <c:axId val="137807744"/>
        <c:scaling>
          <c:orientation val="minMax"/>
          <c:max val="40"/>
          <c:min val="2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7977"/>
              <c:y val="1.973684210526316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806208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7.3918407257916319E-2"/>
          <c:y val="9.4890766391427364E-2"/>
          <c:w val="0.85216318548416747"/>
          <c:h val="0.6812667394677854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グラフ!$H$6:$H$11</c:f>
              <c:strCache>
                <c:ptCount val="6"/>
                <c:pt idx="0">
                  <c:v>平成18年度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23年度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713</c:v>
                </c:pt>
                <c:pt idx="1">
                  <c:v>652</c:v>
                </c:pt>
                <c:pt idx="2">
                  <c:v>598</c:v>
                </c:pt>
                <c:pt idx="3">
                  <c:v>620</c:v>
                </c:pt>
                <c:pt idx="4">
                  <c:v>679</c:v>
                </c:pt>
                <c:pt idx="5">
                  <c:v>671</c:v>
                </c:pt>
              </c:numCache>
            </c:numRef>
          </c:val>
        </c:ser>
        <c:gapWidth val="30"/>
        <c:axId val="138234880"/>
        <c:axId val="138249728"/>
      </c:barChart>
      <c:lineChart>
        <c:grouping val="standard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平成18年度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23年度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marker val="1"/>
        <c:axId val="138234880"/>
        <c:axId val="138249728"/>
      </c:lineChart>
      <c:lineChart>
        <c:grouping val="standard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平成18年度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23年度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84</c:v>
                </c:pt>
                <c:pt idx="1">
                  <c:v>64</c:v>
                </c:pt>
                <c:pt idx="2">
                  <c:v>45</c:v>
                </c:pt>
                <c:pt idx="3">
                  <c:v>73</c:v>
                </c:pt>
                <c:pt idx="4">
                  <c:v>76</c:v>
                </c:pt>
                <c:pt idx="5">
                  <c:v>86</c:v>
                </c:pt>
              </c:numCache>
            </c:numRef>
          </c:val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平成18年度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23年度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730</c:v>
                </c:pt>
                <c:pt idx="1">
                  <c:v>693</c:v>
                </c:pt>
                <c:pt idx="2">
                  <c:v>628</c:v>
                </c:pt>
                <c:pt idx="3">
                  <c:v>543</c:v>
                </c:pt>
                <c:pt idx="4">
                  <c:v>632</c:v>
                </c:pt>
                <c:pt idx="5">
                  <c:v>675</c:v>
                </c:pt>
              </c:numCache>
            </c:numRef>
          </c:val>
        </c:ser>
        <c:marker val="1"/>
        <c:axId val="138251264"/>
        <c:axId val="138265728"/>
      </c:lineChart>
      <c:catAx>
        <c:axId val="138234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8001E-2"/>
            </c:manualLayout>
          </c:layout>
          <c:spPr>
            <a:noFill/>
            <a:ln w="25400">
              <a:noFill/>
            </a:ln>
          </c:spPr>
        </c:title>
        <c:numFmt formatCode="##&quot;年度&quot;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49728"/>
        <c:crossesAt val="0"/>
        <c:auto val="1"/>
        <c:lblAlgn val="ctr"/>
        <c:lblOffset val="100"/>
        <c:tickLblSkip val="1"/>
        <c:tickMarkSkip val="1"/>
      </c:catAx>
      <c:valAx>
        <c:axId val="138249728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34880"/>
        <c:crosses val="autoZero"/>
        <c:crossBetween val="between"/>
      </c:valAx>
      <c:catAx>
        <c:axId val="138251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59241859491"/>
              <c:y val="5.4339010543390111E-2"/>
            </c:manualLayout>
          </c:layout>
          <c:spPr>
            <a:noFill/>
            <a:ln w="25400">
              <a:noFill/>
            </a:ln>
          </c:spPr>
        </c:title>
        <c:tickLblPos val="none"/>
        <c:crossAx val="138265728"/>
        <c:crossesAt val="0"/>
        <c:auto val="1"/>
        <c:lblAlgn val="ctr"/>
        <c:lblOffset val="100"/>
      </c:catAx>
      <c:valAx>
        <c:axId val="138265728"/>
        <c:scaling>
          <c:orientation val="minMax"/>
        </c:scaling>
        <c:axPos val="r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512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579"/>
          <c:y val="0.86861313868613177"/>
          <c:w val="0.6542857142857148"/>
          <c:h val="0.10705596107055965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8236"/>
          <c:h val="0.70049504950495045"/>
        </c:manualLayout>
      </c:layout>
      <c:barChart>
        <c:barDir val="col"/>
        <c:grouping val="stacked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 formatCode="##&quot;年度&quot;">
                  <c:v>23</c:v>
                </c:pt>
              </c:numCache>
            </c:num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652</c:v>
                </c:pt>
                <c:pt idx="1">
                  <c:v>598</c:v>
                </c:pt>
                <c:pt idx="2">
                  <c:v>620</c:v>
                </c:pt>
                <c:pt idx="3">
                  <c:v>679</c:v>
                </c:pt>
                <c:pt idx="4">
                  <c:v>671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 formatCode="##&quot;年度&quot;">
                  <c:v>23</c:v>
                </c:pt>
              </c:numCache>
            </c:num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182</c:v>
                </c:pt>
                <c:pt idx="1">
                  <c:v>225</c:v>
                </c:pt>
                <c:pt idx="2">
                  <c:v>214</c:v>
                </c:pt>
                <c:pt idx="3">
                  <c:v>180</c:v>
                </c:pt>
                <c:pt idx="4">
                  <c:v>186</c:v>
                </c:pt>
              </c:numCache>
            </c:numRef>
          </c:val>
        </c:ser>
        <c:gapWidth val="30"/>
        <c:overlap val="100"/>
        <c:axId val="138282880"/>
        <c:axId val="138284416"/>
      </c:barChart>
      <c:catAx>
        <c:axId val="138282880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84416"/>
        <c:crossesAt val="0"/>
        <c:auto val="1"/>
        <c:lblAlgn val="ctr"/>
        <c:lblOffset val="100"/>
        <c:tickLblSkip val="1"/>
        <c:tickMarkSkip val="1"/>
      </c:catAx>
      <c:valAx>
        <c:axId val="138284416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8288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287"/>
          <c:y val="0.89603960396039639"/>
          <c:w val="0.4925373134328358"/>
          <c:h val="7.178217821782180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3913082860855003"/>
          <c:y val="0.14180946025159058"/>
          <c:w val="0.7971037055698188"/>
          <c:h val="0.82396186387562054"/>
        </c:manualLayout>
      </c:layout>
      <c:barChart>
        <c:barDir val="bar"/>
        <c:grouping val="clustered"/>
        <c:ser>
          <c:idx val="0"/>
          <c:order val="0"/>
          <c:tx>
            <c:strRef>
              <c:f>グラフ!$H$70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グラフ!$I$69:$T$69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グラフ!$I$70:$T$70</c:f>
              <c:numCache>
                <c:formatCode>_ * #,##0_ ;_ * \-#,##0_ ;_ * \-_ ;_ @_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gapWidth val="30"/>
        <c:axId val="138112384"/>
        <c:axId val="138327168"/>
      </c:barChart>
      <c:catAx>
        <c:axId val="13811238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327168"/>
        <c:crossesAt val="0"/>
        <c:auto val="1"/>
        <c:lblAlgn val="ctr"/>
        <c:lblOffset val="100"/>
        <c:tickLblSkip val="1"/>
        <c:tickMarkSkip val="1"/>
      </c:catAx>
      <c:valAx>
        <c:axId val="138327168"/>
        <c:scaling>
          <c:orientation val="minMax"/>
          <c:max val="10"/>
        </c:scaling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91594202898550725"/>
              <c:y val="3.6674816625916914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11238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2536534973944588"/>
          <c:y val="0.15577889447236196"/>
          <c:w val="0.81632769270410011"/>
          <c:h val="0.70351758793969821"/>
        </c:manualLayout>
      </c:layout>
      <c:doughnutChart>
        <c:varyColors val="1"/>
        <c:ser>
          <c:idx val="0"/>
          <c:order val="0"/>
          <c:tx>
            <c:strRef>
              <c:f>グラフ!$H$75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子供の
火遊び
</a:t>
                    </a:r>
                    <a:r>
                      <a:rPr lang="en-US" altLang="ja-JP"/>
                      <a:t>6</a:t>
                    </a:r>
                    <a:r>
                      <a:rPr lang="ja-JP" altLang="en-US"/>
                      <a:t>件</a:t>
                    </a:r>
                  </a:p>
                </c:rich>
              </c:tx>
            </c:dLbl>
            <c:dLbl>
              <c:idx val="1"/>
              <c:layout>
                <c:manualLayout>
                  <c:x val="7.3071509512735019E-3"/>
                  <c:y val="2.183410490774088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タバコ
不始末
</a:t>
                    </a:r>
                    <a:r>
                      <a:rPr lang="en-US" altLang="ja-JP"/>
                      <a:t>2</a:t>
                    </a:r>
                    <a:r>
                      <a:rPr lang="ja-JP" altLang="en-US"/>
                      <a:t>件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ja-JP" altLang="en-US"/>
                      <a:t>残火の
不始末
</a:t>
                    </a:r>
                    <a:r>
                      <a:rPr lang="en-US" altLang="ja-JP"/>
                      <a:t>4</a:t>
                    </a:r>
                    <a:r>
                      <a:rPr lang="ja-JP" altLang="en-US"/>
                      <a:t>件</a:t>
                    </a:r>
                  </a:p>
                </c:rich>
              </c:tx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6</a:t>
                    </a:r>
                    <a:r>
                      <a:rPr lang="ja-JP" altLang="en-US"/>
                      <a:t>件</a:t>
                    </a:r>
                  </a:p>
                </c:rich>
              </c:tx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  <c:showCatName val="1"/>
          </c:dLbls>
          <c:cat>
            <c:strRef>
              <c:f>グラフ!$I$74:$N$74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残火の不始末</c:v>
                </c:pt>
                <c:pt idx="3">
                  <c:v>放火</c:v>
                </c:pt>
                <c:pt idx="4">
                  <c:v>漏電</c:v>
                </c:pt>
                <c:pt idx="5">
                  <c:v>その他</c:v>
                </c:pt>
              </c:strCache>
            </c:strRef>
          </c:cat>
          <c:val>
            <c:numRef>
              <c:f>グラフ!$I$75:$N$75</c:f>
              <c:numCache>
                <c:formatCode>0"件"</c:formatCode>
                <c:ptCount val="6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</c:ser>
        <c:dLbls>
          <c:showVal val="1"/>
          <c:showCatName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3801"/>
          <c:h val="0.7268730284547823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グラフ!$I$103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layout>
                <c:manualLayout>
                  <c:x val="8.6370980147748057E-3"/>
                  <c:y val="0.4644473318996694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0790358951609922E-4"/>
                  <c:y val="5.854243990426317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7.5105283389918795E-3"/>
                  <c:y val="0.10900276253857667"/>
                </c:manualLayout>
              </c:layout>
              <c:dLblPos val="outEnd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グラフ!$H$104:$H$108</c:f>
              <c:numCache>
                <c:formatCode>##"年"</c:formatCode>
                <c:ptCount val="5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numCache>
            </c:numRef>
          </c:cat>
          <c:val>
            <c:numRef>
              <c:f>グラフ!$I$104:$I$108</c:f>
              <c:numCache>
                <c:formatCode>#,##0_ </c:formatCode>
                <c:ptCount val="5"/>
                <c:pt idx="0">
                  <c:v>42047</c:v>
                </c:pt>
                <c:pt idx="1">
                  <c:v>8569</c:v>
                </c:pt>
                <c:pt idx="2">
                  <c:v>84116</c:v>
                </c:pt>
                <c:pt idx="3">
                  <c:v>5494</c:v>
                </c:pt>
                <c:pt idx="4">
                  <c:v>19651</c:v>
                </c:pt>
              </c:numCache>
            </c:numRef>
          </c:val>
        </c:ser>
        <c:gapWidth val="30"/>
        <c:axId val="138430720"/>
        <c:axId val="138449280"/>
      </c:barChart>
      <c:lineChart>
        <c:grouping val="standard"/>
        <c:ser>
          <c:idx val="0"/>
          <c:order val="1"/>
          <c:tx>
            <c:strRef>
              <c:f>グラフ!$J$103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0590992717626179E-2"/>
                  <c:y val="4.3775992026751711E-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926818153819427E-2"/>
                  <c:y val="-4.3793502651228118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numRef>
              <c:f>グラフ!$H$104:$H$108</c:f>
              <c:numCache>
                <c:formatCode>##"年"</c:formatCode>
                <c:ptCount val="5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numCache>
            </c:numRef>
          </c:cat>
          <c:val>
            <c:numRef>
              <c:f>グラフ!$J$104:$J$108</c:f>
              <c:numCache>
                <c:formatCode>#,##0_ </c:formatCode>
                <c:ptCount val="5"/>
                <c:pt idx="0">
                  <c:v>2002.2380952380952</c:v>
                </c:pt>
                <c:pt idx="1">
                  <c:v>252.02941176470588</c:v>
                </c:pt>
                <c:pt idx="2">
                  <c:v>1450.2758620689656</c:v>
                </c:pt>
                <c:pt idx="3">
                  <c:v>144.57894736842104</c:v>
                </c:pt>
                <c:pt idx="4">
                  <c:v>1091.7222222222222</c:v>
                </c:pt>
              </c:numCache>
            </c:numRef>
          </c:val>
        </c:ser>
        <c:marker val="1"/>
        <c:axId val="138451200"/>
        <c:axId val="138465664"/>
      </c:lineChart>
      <c:catAx>
        <c:axId val="138430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2582E-2"/>
              <c:y val="1.2738793113415888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49280"/>
        <c:crossesAt val="0"/>
        <c:auto val="1"/>
        <c:lblAlgn val="ctr"/>
        <c:lblOffset val="100"/>
        <c:tickLblSkip val="1"/>
        <c:tickMarkSkip val="1"/>
      </c:catAx>
      <c:valAx>
        <c:axId val="138449280"/>
        <c:scaling>
          <c:orientation val="minMax"/>
          <c:max val="9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1815"/>
              <c:y val="5.0660847437757492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30720"/>
        <c:crosses val="autoZero"/>
        <c:crossBetween val="between"/>
        <c:majorUnit val="10000"/>
      </c:valAx>
      <c:catAx>
        <c:axId val="1384512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0339"/>
              <c:y val="1.1013227703860337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tickLblPos val="none"/>
        <c:crossAx val="138465664"/>
        <c:crossesAt val="0"/>
        <c:auto val="1"/>
        <c:lblAlgn val="ctr"/>
        <c:lblOffset val="100"/>
      </c:catAx>
      <c:valAx>
        <c:axId val="138465664"/>
        <c:scaling>
          <c:orientation val="minMax"/>
          <c:max val="2100"/>
          <c:min val="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5484"/>
              <c:y val="4.8458201896985478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512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526"/>
          <c:y val="0.90748996279809113"/>
          <c:w val="0.68450798375327859"/>
          <c:h val="6.607936622316197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23</a:t>
            </a:r>
            <a:r>
              <a:rPr lang="ja-JP" altLang="en-US"/>
              <a:t>年
（年間）</a:t>
            </a:r>
            <a:r>
              <a:rPr lang="en-US" altLang="ja-JP"/>
              <a:t>4,245</a:t>
            </a: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39655283695008597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473828702446682"/>
          <c:y val="0.1380846863168653"/>
          <c:w val="0.74617069418046889"/>
          <c:h val="0.69042316258351921"/>
        </c:manualLayout>
      </c:layout>
      <c:barChart>
        <c:barDir val="col"/>
        <c:grouping val="clustered"/>
        <c:ser>
          <c:idx val="0"/>
          <c:order val="0"/>
          <c:tx>
            <c:strRef>
              <c:f>グラフ!$H$114</c:f>
              <c:strCache>
                <c:ptCount val="1"/>
                <c:pt idx="0">
                  <c:v>人数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1.474926253687315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4749262536873156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グラフ!$I$113:$R$113</c:f>
              <c:strCache>
                <c:ptCount val="10"/>
                <c:pt idx="0">
                  <c:v>火災</c:v>
                </c:pt>
                <c:pt idx="1">
                  <c:v>水難事故</c:v>
                </c:pt>
                <c:pt idx="2">
                  <c:v>交通事故</c:v>
                </c:pt>
                <c:pt idx="3">
                  <c:v>労働災害</c:v>
                </c:pt>
                <c:pt idx="4">
                  <c:v>運動競技</c:v>
                </c:pt>
                <c:pt idx="5">
                  <c:v>一般負傷</c:v>
                </c:pt>
                <c:pt idx="6">
                  <c:v>加害</c:v>
                </c:pt>
                <c:pt idx="7">
                  <c:v>自損行為</c:v>
                </c:pt>
                <c:pt idx="8">
                  <c:v>急病</c:v>
                </c:pt>
                <c:pt idx="9">
                  <c:v>その他</c:v>
                </c:pt>
              </c:strCache>
            </c:strRef>
          </c:cat>
          <c:val>
            <c:numRef>
              <c:f>グラフ!$I$114:$R$114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445</c:v>
                </c:pt>
                <c:pt idx="3">
                  <c:v>23</c:v>
                </c:pt>
                <c:pt idx="4">
                  <c:v>35</c:v>
                </c:pt>
                <c:pt idx="5">
                  <c:v>545</c:v>
                </c:pt>
                <c:pt idx="6">
                  <c:v>31</c:v>
                </c:pt>
                <c:pt idx="7">
                  <c:v>52</c:v>
                </c:pt>
                <c:pt idx="8">
                  <c:v>2527</c:v>
                </c:pt>
                <c:pt idx="9">
                  <c:v>577</c:v>
                </c:pt>
              </c:numCache>
            </c:numRef>
          </c:val>
        </c:ser>
        <c:gapWidth val="30"/>
        <c:axId val="138486144"/>
        <c:axId val="138487680"/>
      </c:barChart>
      <c:catAx>
        <c:axId val="13848614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87680"/>
        <c:crossesAt val="0"/>
        <c:auto val="1"/>
        <c:lblAlgn val="ctr"/>
        <c:lblOffset val="100"/>
        <c:tickLblSkip val="1"/>
        <c:tickMarkSkip val="1"/>
      </c:catAx>
      <c:valAx>
        <c:axId val="138487680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699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861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4144" name="Line 8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4145" name="Line 15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5168" name="Line 2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5169" name="Line 7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72</xdr:row>
      <xdr:rowOff>85725</xdr:rowOff>
    </xdr:from>
    <xdr:to>
      <xdr:col>5</xdr:col>
      <xdr:colOff>1085850</xdr:colOff>
      <xdr:row>97</xdr:row>
      <xdr:rowOff>66675</xdr:rowOff>
    </xdr:to>
    <xdr:graphicFrame macro="">
      <xdr:nvGraphicFramePr>
        <xdr:cNvPr id="769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38099</xdr:colOff>
      <xdr:row>103</xdr:row>
      <xdr:rowOff>19050</xdr:rowOff>
    </xdr:from>
    <xdr:to>
      <xdr:col>6</xdr:col>
      <xdr:colOff>323850</xdr:colOff>
      <xdr:row>131</xdr:row>
      <xdr:rowOff>57150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523875</xdr:colOff>
      <xdr:row>84</xdr:row>
      <xdr:rowOff>9524</xdr:rowOff>
    </xdr:from>
    <xdr:to>
      <xdr:col>4</xdr:col>
      <xdr:colOff>933450</xdr:colOff>
      <xdr:row>86</xdr:row>
      <xdr:rowOff>142875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943475" y="1290637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view="pageBreakPreview" zoomScaleNormal="100" workbookViewId="0">
      <selection activeCell="A7" sqref="A7"/>
    </sheetView>
  </sheetViews>
  <sheetFormatPr defaultRowHeight="17.45" customHeight="1"/>
  <cols>
    <col min="1" max="1" width="11.85546875" style="100" customWidth="1"/>
    <col min="2" max="3" width="7.42578125" style="100" customWidth="1"/>
    <col min="4" max="4" width="9.85546875" style="100" customWidth="1"/>
    <col min="5" max="5" width="5.140625" style="100" customWidth="1"/>
    <col min="6" max="6" width="8.85546875" style="100" customWidth="1"/>
    <col min="7" max="7" width="5.85546875" style="100" customWidth="1"/>
    <col min="8" max="13" width="7.42578125" style="100" customWidth="1"/>
    <col min="14" max="16384" width="9.140625" style="100"/>
  </cols>
  <sheetData>
    <row r="1" spans="1:13" ht="17.45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5" customHeight="1"/>
    <row r="3" spans="1:13" ht="15" customHeight="1">
      <c r="A3" s="100" t="s">
        <v>1</v>
      </c>
      <c r="M3" s="16" t="s">
        <v>2</v>
      </c>
    </row>
    <row r="4" spans="1:13" ht="30" customHeight="1">
      <c r="A4" s="101" t="s">
        <v>3</v>
      </c>
      <c r="B4" s="290" t="s">
        <v>225</v>
      </c>
      <c r="C4" s="291"/>
      <c r="D4" s="291" t="s">
        <v>5</v>
      </c>
      <c r="E4" s="291"/>
      <c r="F4" s="290" t="s">
        <v>226</v>
      </c>
      <c r="G4" s="291"/>
      <c r="H4" s="290" t="s">
        <v>227</v>
      </c>
      <c r="I4" s="291"/>
      <c r="J4" s="292" t="s">
        <v>228</v>
      </c>
      <c r="K4" s="293"/>
      <c r="L4" s="292" t="s">
        <v>229</v>
      </c>
      <c r="M4" s="294"/>
    </row>
    <row r="5" spans="1:13" s="17" customFormat="1" ht="18.95" customHeight="1">
      <c r="A5" s="102" t="s">
        <v>270</v>
      </c>
      <c r="B5" s="103">
        <v>887</v>
      </c>
      <c r="C5" s="104">
        <v>713</v>
      </c>
      <c r="D5" s="105">
        <v>5</v>
      </c>
      <c r="E5" s="104">
        <v>5</v>
      </c>
      <c r="F5" s="105">
        <v>98</v>
      </c>
      <c r="G5" s="106">
        <v>84</v>
      </c>
      <c r="H5" s="105">
        <v>917</v>
      </c>
      <c r="I5" s="104">
        <v>730</v>
      </c>
      <c r="J5" s="108">
        <v>2.4</v>
      </c>
      <c r="K5" s="227">
        <v>2</v>
      </c>
      <c r="L5" s="105">
        <v>2.8</v>
      </c>
      <c r="M5" s="230">
        <v>2.2000000000000002</v>
      </c>
    </row>
    <row r="6" spans="1:13" ht="18.95" customHeight="1">
      <c r="A6" s="109"/>
      <c r="B6" s="103"/>
      <c r="C6" s="104"/>
      <c r="D6" s="105"/>
      <c r="E6" s="104"/>
      <c r="F6" s="105"/>
      <c r="G6" s="106"/>
      <c r="H6" s="105"/>
      <c r="I6" s="104"/>
      <c r="J6" s="105"/>
      <c r="K6" s="227"/>
      <c r="L6" s="105"/>
      <c r="M6" s="230"/>
    </row>
    <row r="7" spans="1:13" ht="18.95" customHeight="1">
      <c r="A7" s="236" t="s">
        <v>6</v>
      </c>
      <c r="B7" s="110">
        <v>834</v>
      </c>
      <c r="C7" s="104">
        <v>652</v>
      </c>
      <c r="D7" s="105">
        <v>2</v>
      </c>
      <c r="E7" s="104">
        <v>2</v>
      </c>
      <c r="F7" s="105">
        <v>71</v>
      </c>
      <c r="G7" s="106">
        <v>64</v>
      </c>
      <c r="H7" s="105">
        <v>894</v>
      </c>
      <c r="I7" s="104">
        <v>693</v>
      </c>
      <c r="J7" s="108">
        <v>2.2999999999999998</v>
      </c>
      <c r="K7" s="227">
        <v>1.8</v>
      </c>
      <c r="L7" s="105">
        <v>2.6</v>
      </c>
      <c r="M7" s="230">
        <v>2.1</v>
      </c>
    </row>
    <row r="8" spans="1:13" ht="18.95" customHeight="1">
      <c r="A8" s="237"/>
      <c r="B8" s="103"/>
      <c r="C8" s="104"/>
      <c r="D8" s="105"/>
      <c r="E8" s="104"/>
      <c r="F8" s="105"/>
      <c r="G8" s="106"/>
      <c r="H8" s="105"/>
      <c r="I8" s="104"/>
      <c r="J8" s="105"/>
      <c r="K8" s="227"/>
      <c r="L8" s="105"/>
      <c r="M8" s="230"/>
    </row>
    <row r="9" spans="1:13" ht="18.95" customHeight="1">
      <c r="A9" s="238" t="s">
        <v>7</v>
      </c>
      <c r="B9" s="103">
        <v>823</v>
      </c>
      <c r="C9" s="104">
        <v>598</v>
      </c>
      <c r="D9" s="105">
        <v>2</v>
      </c>
      <c r="E9" s="112">
        <v>0</v>
      </c>
      <c r="F9" s="105">
        <v>63</v>
      </c>
      <c r="G9" s="106">
        <v>45</v>
      </c>
      <c r="H9" s="105">
        <v>868</v>
      </c>
      <c r="I9" s="104">
        <v>628</v>
      </c>
      <c r="J9" s="108">
        <v>2.2999999999999998</v>
      </c>
      <c r="K9" s="227">
        <v>1.6</v>
      </c>
      <c r="L9" s="105">
        <v>2.6</v>
      </c>
      <c r="M9" s="230">
        <v>1.8</v>
      </c>
    </row>
    <row r="10" spans="1:13" ht="18.95" customHeight="1">
      <c r="A10" s="237"/>
      <c r="B10" s="103"/>
      <c r="C10" s="105"/>
      <c r="D10" s="105"/>
      <c r="E10" s="105"/>
      <c r="F10" s="105"/>
      <c r="G10" s="105"/>
      <c r="H10" s="105"/>
      <c r="I10" s="104"/>
      <c r="J10" s="105"/>
      <c r="K10" s="227"/>
      <c r="L10" s="105"/>
      <c r="M10" s="230"/>
    </row>
    <row r="11" spans="1:13" s="113" customFormat="1" ht="18.95" customHeight="1">
      <c r="A11" s="238" t="s">
        <v>8</v>
      </c>
      <c r="B11" s="103">
        <v>834</v>
      </c>
      <c r="C11" s="104">
        <v>620</v>
      </c>
      <c r="D11" s="105">
        <v>4</v>
      </c>
      <c r="E11" s="104">
        <v>4</v>
      </c>
      <c r="F11" s="105">
        <v>92</v>
      </c>
      <c r="G11" s="104">
        <v>73</v>
      </c>
      <c r="H11" s="105">
        <v>738</v>
      </c>
      <c r="I11" s="104">
        <v>543</v>
      </c>
      <c r="J11" s="108">
        <v>2.2999999999999998</v>
      </c>
      <c r="K11" s="227">
        <v>1.7</v>
      </c>
      <c r="L11" s="105">
        <v>2.2999999999999998</v>
      </c>
      <c r="M11" s="230">
        <v>1.6</v>
      </c>
    </row>
    <row r="12" spans="1:13" s="17" customFormat="1" ht="18.95" customHeight="1">
      <c r="A12" s="238"/>
      <c r="B12" s="103"/>
      <c r="C12" s="114"/>
      <c r="D12" s="105"/>
      <c r="E12" s="115"/>
      <c r="F12" s="105"/>
      <c r="G12" s="107"/>
      <c r="H12" s="105"/>
      <c r="I12" s="104"/>
      <c r="J12" s="108"/>
      <c r="K12" s="227"/>
      <c r="L12" s="105"/>
      <c r="M12" s="230"/>
    </row>
    <row r="13" spans="1:13" s="17" customFormat="1" ht="18.95" customHeight="1">
      <c r="A13" s="239" t="s">
        <v>271</v>
      </c>
      <c r="B13" s="116">
        <v>859</v>
      </c>
      <c r="C13" s="117">
        <v>679</v>
      </c>
      <c r="D13" s="118">
        <v>3</v>
      </c>
      <c r="E13" s="117">
        <v>3</v>
      </c>
      <c r="F13" s="118">
        <v>108</v>
      </c>
      <c r="G13" s="117">
        <v>76</v>
      </c>
      <c r="H13" s="118">
        <v>860</v>
      </c>
      <c r="I13" s="117">
        <v>632</v>
      </c>
      <c r="J13" s="119">
        <v>2.4</v>
      </c>
      <c r="K13" s="228">
        <v>1.9</v>
      </c>
      <c r="L13" s="75">
        <v>2.7</v>
      </c>
      <c r="M13" s="231">
        <v>1.9</v>
      </c>
    </row>
    <row r="14" spans="1:13" s="17" customFormat="1" ht="18.95" customHeight="1">
      <c r="A14" s="238"/>
      <c r="B14" s="103"/>
      <c r="C14" s="114"/>
      <c r="D14" s="105"/>
      <c r="E14" s="115"/>
      <c r="F14" s="105"/>
      <c r="G14" s="107"/>
      <c r="H14" s="105"/>
      <c r="I14" s="104"/>
      <c r="J14" s="108"/>
      <c r="K14" s="227"/>
      <c r="L14" s="105"/>
      <c r="M14" s="230"/>
    </row>
    <row r="15" spans="1:13" s="17" customFormat="1" ht="18.95" customHeight="1" thickBot="1">
      <c r="A15" s="240" t="s">
        <v>272</v>
      </c>
      <c r="B15" s="120">
        <v>857</v>
      </c>
      <c r="C15" s="121">
        <v>671</v>
      </c>
      <c r="D15" s="122">
        <v>3</v>
      </c>
      <c r="E15" s="121">
        <v>3</v>
      </c>
      <c r="F15" s="122">
        <v>117</v>
      </c>
      <c r="G15" s="121">
        <v>86</v>
      </c>
      <c r="H15" s="122">
        <v>864</v>
      </c>
      <c r="I15" s="121">
        <v>675</v>
      </c>
      <c r="J15" s="123">
        <v>2.2999999999999998</v>
      </c>
      <c r="K15" s="229">
        <v>1.8</v>
      </c>
      <c r="L15" s="124">
        <v>2.6</v>
      </c>
      <c r="M15" s="125">
        <v>2</v>
      </c>
    </row>
    <row r="16" spans="1:13" ht="15" customHeight="1">
      <c r="A16" s="100" t="s">
        <v>9</v>
      </c>
      <c r="M16" s="16" t="s">
        <v>10</v>
      </c>
    </row>
    <row r="17" spans="1:13" ht="15" customHeight="1">
      <c r="A17" s="100" t="s">
        <v>11</v>
      </c>
    </row>
    <row r="18" spans="1:13" ht="15" customHeight="1">
      <c r="A18" s="100" t="s">
        <v>12</v>
      </c>
    </row>
    <row r="19" spans="1:13" ht="15" customHeight="1"/>
    <row r="20" spans="1:13" ht="15" customHeight="1" thickBot="1">
      <c r="A20" s="100" t="s">
        <v>13</v>
      </c>
      <c r="M20" s="16" t="s">
        <v>14</v>
      </c>
    </row>
    <row r="21" spans="1:13" ht="30" customHeight="1">
      <c r="A21" s="276" t="s">
        <v>15</v>
      </c>
      <c r="B21" s="276"/>
      <c r="C21" s="276"/>
      <c r="D21" s="277" t="s">
        <v>17</v>
      </c>
      <c r="E21" s="278"/>
      <c r="F21" s="279" t="s">
        <v>18</v>
      </c>
      <c r="G21" s="278"/>
      <c r="H21" s="284" t="s">
        <v>216</v>
      </c>
      <c r="I21" s="285"/>
      <c r="J21" s="286" t="s">
        <v>273</v>
      </c>
      <c r="K21" s="286"/>
      <c r="L21" s="287" t="s">
        <v>274</v>
      </c>
      <c r="M21" s="288"/>
    </row>
    <row r="22" spans="1:13" s="127" customFormat="1" ht="20.100000000000001" customHeight="1">
      <c r="A22" s="280" t="s">
        <v>20</v>
      </c>
      <c r="B22" s="281"/>
      <c r="C22" s="282"/>
      <c r="D22" s="283">
        <v>5995</v>
      </c>
      <c r="E22" s="274"/>
      <c r="F22" s="274">
        <v>5568</v>
      </c>
      <c r="G22" s="274"/>
      <c r="H22" s="274">
        <v>4633</v>
      </c>
      <c r="I22" s="274"/>
      <c r="J22" s="274">
        <v>4229</v>
      </c>
      <c r="K22" s="274"/>
      <c r="L22" s="274">
        <v>4953</v>
      </c>
      <c r="M22" s="275"/>
    </row>
    <row r="23" spans="1:13" ht="18.95" customHeight="1">
      <c r="A23" s="128"/>
      <c r="B23" s="129"/>
      <c r="C23" s="130"/>
      <c r="D23" s="76"/>
      <c r="E23" s="76"/>
      <c r="F23" s="69"/>
      <c r="G23" s="69"/>
      <c r="H23" s="69"/>
      <c r="I23" s="69"/>
      <c r="J23" s="79"/>
      <c r="K23" s="79"/>
      <c r="L23" s="76"/>
      <c r="M23" s="77"/>
    </row>
    <row r="24" spans="1:13" ht="18.95" customHeight="1">
      <c r="A24" s="261" t="s">
        <v>21</v>
      </c>
      <c r="B24" s="261"/>
      <c r="C24" s="261"/>
      <c r="D24" s="263">
        <v>140</v>
      </c>
      <c r="E24" s="264"/>
      <c r="F24" s="260">
        <v>114</v>
      </c>
      <c r="G24" s="260"/>
      <c r="H24" s="260">
        <v>96</v>
      </c>
      <c r="I24" s="260"/>
      <c r="J24" s="271">
        <v>109</v>
      </c>
      <c r="K24" s="271"/>
      <c r="L24" s="256">
        <v>104</v>
      </c>
      <c r="M24" s="257"/>
    </row>
    <row r="25" spans="1:13" ht="18.95" customHeight="1">
      <c r="A25" s="128"/>
      <c r="B25" s="129"/>
      <c r="C25" s="130"/>
      <c r="D25" s="76"/>
      <c r="E25" s="76"/>
      <c r="F25" s="69"/>
      <c r="G25" s="69"/>
      <c r="H25" s="69"/>
      <c r="I25" s="69"/>
      <c r="J25" s="79"/>
      <c r="K25" s="79"/>
      <c r="L25" s="78"/>
      <c r="M25" s="73"/>
    </row>
    <row r="26" spans="1:13" ht="18.95" customHeight="1">
      <c r="A26" s="261" t="s">
        <v>22</v>
      </c>
      <c r="B26" s="261"/>
      <c r="C26" s="261"/>
      <c r="D26" s="263">
        <v>173</v>
      </c>
      <c r="E26" s="264"/>
      <c r="F26" s="260">
        <v>147</v>
      </c>
      <c r="G26" s="260"/>
      <c r="H26" s="260">
        <v>154</v>
      </c>
      <c r="I26" s="260"/>
      <c r="J26" s="271">
        <v>177</v>
      </c>
      <c r="K26" s="271"/>
      <c r="L26" s="256">
        <v>113</v>
      </c>
      <c r="M26" s="257"/>
    </row>
    <row r="27" spans="1:13" ht="18.95" customHeight="1">
      <c r="A27" s="128"/>
      <c r="B27" s="129"/>
      <c r="C27" s="130"/>
      <c r="D27" s="76"/>
      <c r="E27" s="76"/>
      <c r="F27" s="69"/>
      <c r="G27" s="69"/>
      <c r="H27" s="69"/>
      <c r="I27" s="69"/>
      <c r="J27" s="79"/>
      <c r="K27" s="79"/>
      <c r="L27" s="78"/>
      <c r="M27" s="73"/>
    </row>
    <row r="28" spans="1:13" ht="18.95" customHeight="1">
      <c r="A28" s="261" t="s">
        <v>23</v>
      </c>
      <c r="B28" s="261"/>
      <c r="C28" s="261"/>
      <c r="D28" s="263">
        <v>326</v>
      </c>
      <c r="E28" s="264"/>
      <c r="F28" s="260">
        <v>282</v>
      </c>
      <c r="G28" s="260"/>
      <c r="H28" s="260">
        <v>6</v>
      </c>
      <c r="I28" s="260"/>
      <c r="J28" s="271">
        <v>4</v>
      </c>
      <c r="K28" s="271"/>
      <c r="L28" s="256">
        <v>217</v>
      </c>
      <c r="M28" s="257"/>
    </row>
    <row r="29" spans="1:13" ht="18.95" customHeight="1">
      <c r="A29" s="128"/>
      <c r="B29" s="129"/>
      <c r="C29" s="130"/>
      <c r="D29" s="76"/>
      <c r="E29" s="76"/>
      <c r="F29" s="69"/>
      <c r="G29" s="69"/>
      <c r="H29" s="69"/>
      <c r="I29" s="69"/>
      <c r="J29" s="79"/>
      <c r="K29" s="79"/>
      <c r="L29" s="78"/>
      <c r="M29" s="73"/>
    </row>
    <row r="30" spans="1:13" ht="18.95" customHeight="1">
      <c r="A30" s="261" t="s">
        <v>24</v>
      </c>
      <c r="B30" s="261"/>
      <c r="C30" s="261"/>
      <c r="D30" s="263">
        <v>170</v>
      </c>
      <c r="E30" s="264"/>
      <c r="F30" s="260">
        <v>156</v>
      </c>
      <c r="G30" s="260"/>
      <c r="H30" s="260">
        <v>92</v>
      </c>
      <c r="I30" s="260"/>
      <c r="J30" s="271">
        <v>106</v>
      </c>
      <c r="K30" s="271"/>
      <c r="L30" s="256">
        <v>149</v>
      </c>
      <c r="M30" s="257"/>
    </row>
    <row r="31" spans="1:13" ht="18.95" customHeight="1">
      <c r="A31" s="128"/>
      <c r="B31" s="129"/>
      <c r="C31" s="130"/>
      <c r="D31" s="76"/>
      <c r="E31" s="76"/>
      <c r="F31" s="69"/>
      <c r="G31" s="69"/>
      <c r="H31" s="69"/>
      <c r="I31" s="69"/>
      <c r="J31" s="79"/>
      <c r="K31" s="79"/>
      <c r="L31" s="78"/>
      <c r="M31" s="73"/>
    </row>
    <row r="32" spans="1:13" ht="18.95" customHeight="1">
      <c r="A32" s="261" t="s">
        <v>25</v>
      </c>
      <c r="B32" s="261"/>
      <c r="C32" s="261"/>
      <c r="D32" s="263">
        <v>769</v>
      </c>
      <c r="E32" s="264"/>
      <c r="F32" s="260">
        <v>941</v>
      </c>
      <c r="G32" s="260"/>
      <c r="H32" s="260">
        <v>1261</v>
      </c>
      <c r="I32" s="260"/>
      <c r="J32" s="271">
        <v>1476</v>
      </c>
      <c r="K32" s="271"/>
      <c r="L32" s="256">
        <v>1503</v>
      </c>
      <c r="M32" s="257"/>
    </row>
    <row r="33" spans="1:13" ht="18.95" customHeight="1">
      <c r="A33" s="128"/>
      <c r="B33" s="129"/>
      <c r="C33" s="130"/>
      <c r="D33" s="76"/>
      <c r="E33" s="76"/>
      <c r="F33" s="69"/>
      <c r="G33" s="69"/>
      <c r="H33" s="69"/>
      <c r="I33" s="69"/>
      <c r="J33" s="79"/>
      <c r="K33" s="79"/>
      <c r="L33" s="78"/>
      <c r="M33" s="73"/>
    </row>
    <row r="34" spans="1:13" ht="18.95" customHeight="1">
      <c r="A34" s="261" t="s">
        <v>26</v>
      </c>
      <c r="B34" s="261"/>
      <c r="C34" s="261"/>
      <c r="D34" s="263">
        <v>191</v>
      </c>
      <c r="E34" s="264"/>
      <c r="F34" s="260">
        <v>207</v>
      </c>
      <c r="G34" s="260"/>
      <c r="H34" s="260">
        <v>57</v>
      </c>
      <c r="I34" s="260"/>
      <c r="J34" s="271">
        <v>38</v>
      </c>
      <c r="K34" s="271"/>
      <c r="L34" s="256">
        <v>63</v>
      </c>
      <c r="M34" s="257"/>
    </row>
    <row r="35" spans="1:13" ht="18.95" customHeight="1">
      <c r="A35" s="128"/>
      <c r="B35" s="129"/>
      <c r="C35" s="130"/>
      <c r="D35" s="76"/>
      <c r="E35" s="76"/>
      <c r="F35" s="69"/>
      <c r="G35" s="69"/>
      <c r="H35" s="69"/>
      <c r="I35" s="69"/>
      <c r="J35" s="79"/>
      <c r="K35" s="79"/>
      <c r="L35" s="78"/>
      <c r="M35" s="73"/>
    </row>
    <row r="36" spans="1:13" ht="18.95" customHeight="1">
      <c r="A36" s="261" t="s">
        <v>27</v>
      </c>
      <c r="B36" s="261"/>
      <c r="C36" s="261"/>
      <c r="D36" s="263">
        <v>2124</v>
      </c>
      <c r="E36" s="264"/>
      <c r="F36" s="260">
        <v>1246</v>
      </c>
      <c r="G36" s="260"/>
      <c r="H36" s="260">
        <v>1064</v>
      </c>
      <c r="I36" s="260"/>
      <c r="J36" s="271">
        <v>336</v>
      </c>
      <c r="K36" s="271"/>
      <c r="L36" s="256">
        <v>552</v>
      </c>
      <c r="M36" s="257"/>
    </row>
    <row r="37" spans="1:13" ht="18.95" customHeight="1">
      <c r="A37" s="128"/>
      <c r="B37" s="129"/>
      <c r="C37" s="130"/>
      <c r="D37" s="76"/>
      <c r="E37" s="76"/>
      <c r="F37" s="69"/>
      <c r="G37" s="69"/>
      <c r="H37" s="69"/>
      <c r="I37" s="69"/>
      <c r="J37" s="79"/>
      <c r="K37" s="79"/>
      <c r="L37" s="78"/>
      <c r="M37" s="73"/>
    </row>
    <row r="38" spans="1:13" ht="18.95" customHeight="1">
      <c r="A38" s="261" t="s">
        <v>28</v>
      </c>
      <c r="B38" s="261"/>
      <c r="C38" s="261"/>
      <c r="D38" s="263">
        <v>9</v>
      </c>
      <c r="E38" s="264"/>
      <c r="F38" s="260">
        <v>6</v>
      </c>
      <c r="G38" s="260"/>
      <c r="H38" s="262">
        <v>0</v>
      </c>
      <c r="I38" s="262"/>
      <c r="J38" s="272">
        <v>0</v>
      </c>
      <c r="K38" s="272"/>
      <c r="L38" s="269">
        <v>8</v>
      </c>
      <c r="M38" s="270"/>
    </row>
    <row r="39" spans="1:13" ht="18.95" customHeight="1">
      <c r="A39" s="128"/>
      <c r="B39" s="129"/>
      <c r="C39" s="130"/>
      <c r="D39" s="76"/>
      <c r="E39" s="76"/>
      <c r="F39" s="69"/>
      <c r="G39" s="69"/>
      <c r="H39" s="69"/>
      <c r="I39" s="69"/>
      <c r="J39" s="79"/>
      <c r="K39" s="79"/>
      <c r="L39" s="78"/>
      <c r="M39" s="73"/>
    </row>
    <row r="40" spans="1:13" ht="18.95" customHeight="1">
      <c r="A40" s="261" t="s">
        <v>29</v>
      </c>
      <c r="B40" s="261"/>
      <c r="C40" s="261"/>
      <c r="D40" s="263">
        <v>43</v>
      </c>
      <c r="E40" s="264"/>
      <c r="F40" s="260">
        <v>35</v>
      </c>
      <c r="G40" s="260"/>
      <c r="H40" s="260">
        <v>41</v>
      </c>
      <c r="I40" s="260"/>
      <c r="J40" s="271">
        <v>33</v>
      </c>
      <c r="K40" s="271"/>
      <c r="L40" s="256">
        <v>40</v>
      </c>
      <c r="M40" s="257"/>
    </row>
    <row r="41" spans="1:13" ht="18.95" customHeight="1">
      <c r="A41" s="128"/>
      <c r="B41" s="129"/>
      <c r="C41" s="130"/>
      <c r="D41" s="76"/>
      <c r="E41" s="76"/>
      <c r="F41" s="69"/>
      <c r="G41" s="69"/>
      <c r="H41" s="69"/>
      <c r="I41" s="69"/>
      <c r="J41" s="79"/>
      <c r="K41" s="79"/>
      <c r="L41" s="78"/>
      <c r="M41" s="73"/>
    </row>
    <row r="42" spans="1:13" s="133" customFormat="1" ht="18.95" customHeight="1" thickBot="1">
      <c r="A42" s="265" t="s">
        <v>30</v>
      </c>
      <c r="B42" s="265"/>
      <c r="C42" s="265"/>
      <c r="D42" s="266">
        <v>2050</v>
      </c>
      <c r="E42" s="267"/>
      <c r="F42" s="268">
        <v>2434</v>
      </c>
      <c r="G42" s="268"/>
      <c r="H42" s="268">
        <v>1862</v>
      </c>
      <c r="I42" s="268"/>
      <c r="J42" s="273">
        <v>1950</v>
      </c>
      <c r="K42" s="273"/>
      <c r="L42" s="258">
        <v>2204</v>
      </c>
      <c r="M42" s="259"/>
    </row>
    <row r="43" spans="1:13" ht="15" customHeight="1">
      <c r="M43" s="16" t="s">
        <v>10</v>
      </c>
    </row>
  </sheetData>
  <sheetProtection selectLockedCells="1" selectUnlockedCells="1"/>
  <mergeCells count="79">
    <mergeCell ref="A1:M1"/>
    <mergeCell ref="B4:C4"/>
    <mergeCell ref="D4:E4"/>
    <mergeCell ref="F4:G4"/>
    <mergeCell ref="H4:I4"/>
    <mergeCell ref="J4:K4"/>
    <mergeCell ref="L4:M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J28:K28"/>
    <mergeCell ref="H30:I30"/>
    <mergeCell ref="J30:K30"/>
    <mergeCell ref="D28:E28"/>
    <mergeCell ref="F28:G28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J42:K42"/>
    <mergeCell ref="D40:E40"/>
    <mergeCell ref="F40:G40"/>
    <mergeCell ref="F38:G38"/>
    <mergeCell ref="J36:K36"/>
    <mergeCell ref="A34:C34"/>
    <mergeCell ref="D34:E34"/>
    <mergeCell ref="F34:G34"/>
    <mergeCell ref="L36:M36"/>
    <mergeCell ref="L40:M40"/>
    <mergeCell ref="L42:M42"/>
    <mergeCell ref="H36:I36"/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  <mergeCell ref="L38:M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2" orientation="portrait" useFirstPageNumber="1" verticalDpi="300" r:id="rId1"/>
  <headerFooter alignWithMargins="0">
    <oddHeader>&amp;L警察及び消防</oddHeader>
    <oddFooter>&amp;C&amp;11－&amp;P－</oddFooter>
  </headerFooter>
  <ignoredErrors>
    <ignoredError sqref="A15 A13 A11 A9 A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view="pageBreakPreview" topLeftCell="A25" zoomScaleNormal="100" workbookViewId="0">
      <selection activeCell="M31" sqref="M31"/>
    </sheetView>
  </sheetViews>
  <sheetFormatPr defaultRowHeight="18" customHeight="1"/>
  <cols>
    <col min="1" max="1" width="12.140625" style="100" customWidth="1"/>
    <col min="2" max="2" width="11.42578125" style="100" customWidth="1"/>
    <col min="3" max="10" width="9.5703125" style="100" customWidth="1"/>
    <col min="11" max="16384" width="9.140625" style="100"/>
  </cols>
  <sheetData>
    <row r="1" spans="1:13" s="17" customFormat="1" ht="5.0999999999999996" customHeight="1">
      <c r="J1" s="16"/>
    </row>
    <row r="2" spans="1:13" s="17" customFormat="1" ht="15" customHeight="1">
      <c r="A2" s="100" t="s">
        <v>31</v>
      </c>
      <c r="J2" s="16" t="s">
        <v>32</v>
      </c>
    </row>
    <row r="3" spans="1:13" ht="24.95" customHeight="1">
      <c r="A3" s="303" t="s">
        <v>33</v>
      </c>
      <c r="B3" s="303"/>
      <c r="C3" s="304" t="s">
        <v>34</v>
      </c>
      <c r="D3" s="304"/>
      <c r="E3" s="304"/>
      <c r="F3" s="304"/>
      <c r="G3" s="304"/>
      <c r="H3" s="304"/>
      <c r="I3" s="304"/>
      <c r="J3" s="304"/>
    </row>
    <row r="4" spans="1:13" ht="24.95" customHeight="1">
      <c r="A4" s="303"/>
      <c r="B4" s="303"/>
      <c r="C4" s="295" t="s">
        <v>35</v>
      </c>
      <c r="D4" s="295"/>
      <c r="E4" s="135" t="s">
        <v>36</v>
      </c>
      <c r="F4" s="135" t="s">
        <v>37</v>
      </c>
      <c r="G4" s="135" t="s">
        <v>38</v>
      </c>
      <c r="H4" s="135" t="s">
        <v>39</v>
      </c>
      <c r="I4" s="135" t="s">
        <v>40</v>
      </c>
      <c r="J4" s="136" t="s">
        <v>41</v>
      </c>
      <c r="M4" s="16"/>
    </row>
    <row r="5" spans="1:13" ht="18" customHeight="1">
      <c r="A5" s="305">
        <v>16</v>
      </c>
      <c r="B5" s="306"/>
      <c r="C5" s="297">
        <f>SUM(E5:J5)</f>
        <v>135</v>
      </c>
      <c r="D5" s="297"/>
      <c r="E5" s="95" t="s">
        <v>42</v>
      </c>
      <c r="F5" s="69">
        <v>26</v>
      </c>
      <c r="G5" s="69">
        <v>99</v>
      </c>
      <c r="H5" s="95" t="s">
        <v>42</v>
      </c>
      <c r="I5" s="69">
        <v>1</v>
      </c>
      <c r="J5" s="96">
        <v>9</v>
      </c>
    </row>
    <row r="6" spans="1:13" ht="18" customHeight="1">
      <c r="A6" s="111"/>
      <c r="B6" s="129"/>
      <c r="C6" s="68"/>
      <c r="D6" s="69"/>
      <c r="E6" s="69"/>
      <c r="F6" s="69"/>
      <c r="G6" s="69"/>
      <c r="H6" s="69"/>
      <c r="I6" s="69"/>
      <c r="J6" s="96"/>
    </row>
    <row r="7" spans="1:13" ht="18" customHeight="1">
      <c r="A7" s="300">
        <v>17</v>
      </c>
      <c r="B7" s="301"/>
      <c r="C7" s="297">
        <f>SUM(E7:J7)</f>
        <v>143</v>
      </c>
      <c r="D7" s="297"/>
      <c r="E7" s="69">
        <v>1</v>
      </c>
      <c r="F7" s="69">
        <v>22</v>
      </c>
      <c r="G7" s="69">
        <v>103</v>
      </c>
      <c r="H7" s="69">
        <v>4</v>
      </c>
      <c r="I7" s="95" t="s">
        <v>42</v>
      </c>
      <c r="J7" s="96">
        <v>13</v>
      </c>
    </row>
    <row r="8" spans="1:13" ht="18" customHeight="1">
      <c r="A8" s="242"/>
      <c r="B8" s="203"/>
      <c r="C8" s="68"/>
      <c r="D8" s="69"/>
      <c r="E8" s="76"/>
      <c r="F8" s="76"/>
      <c r="G8" s="76"/>
      <c r="H8" s="76"/>
      <c r="I8" s="137"/>
      <c r="J8" s="77"/>
    </row>
    <row r="9" spans="1:13" ht="18" customHeight="1">
      <c r="A9" s="300">
        <v>18</v>
      </c>
      <c r="B9" s="301"/>
      <c r="C9" s="297">
        <f>SUM(E9:J9)</f>
        <v>116</v>
      </c>
      <c r="D9" s="297"/>
      <c r="E9" s="69">
        <v>1</v>
      </c>
      <c r="F9" s="69">
        <v>17</v>
      </c>
      <c r="G9" s="69">
        <v>86</v>
      </c>
      <c r="H9" s="69">
        <v>2</v>
      </c>
      <c r="I9" s="95" t="s">
        <v>42</v>
      </c>
      <c r="J9" s="96">
        <v>10</v>
      </c>
    </row>
    <row r="10" spans="1:13" ht="18" customHeight="1">
      <c r="A10" s="242"/>
      <c r="B10" s="203"/>
      <c r="C10" s="139"/>
      <c r="D10" s="76"/>
      <c r="E10" s="76"/>
      <c r="F10" s="76"/>
      <c r="G10" s="76"/>
      <c r="H10" s="76"/>
      <c r="I10" s="76"/>
      <c r="J10" s="77"/>
    </row>
    <row r="11" spans="1:13" s="17" customFormat="1" ht="18" customHeight="1">
      <c r="A11" s="300">
        <v>19</v>
      </c>
      <c r="B11" s="301"/>
      <c r="C11" s="297">
        <f>SUM(E11:J11)</f>
        <v>114</v>
      </c>
      <c r="D11" s="297"/>
      <c r="E11" s="69">
        <v>1</v>
      </c>
      <c r="F11" s="76">
        <v>17</v>
      </c>
      <c r="G11" s="69">
        <v>77</v>
      </c>
      <c r="H11" s="69">
        <v>1</v>
      </c>
      <c r="I11" s="69">
        <v>2</v>
      </c>
      <c r="J11" s="96">
        <v>16</v>
      </c>
    </row>
    <row r="12" spans="1:13" ht="18" customHeight="1">
      <c r="A12" s="242"/>
      <c r="B12" s="203"/>
      <c r="C12" s="139"/>
      <c r="D12" s="76"/>
      <c r="E12" s="69"/>
      <c r="F12" s="69"/>
      <c r="G12" s="69"/>
      <c r="H12" s="69"/>
      <c r="I12" s="69"/>
      <c r="J12" s="96"/>
    </row>
    <row r="13" spans="1:13" s="133" customFormat="1" ht="18" customHeight="1">
      <c r="A13" s="300">
        <v>20</v>
      </c>
      <c r="B13" s="301"/>
      <c r="C13" s="297">
        <f>SUM(E13:J13)</f>
        <v>124</v>
      </c>
      <c r="D13" s="297"/>
      <c r="E13" s="95" t="s">
        <v>42</v>
      </c>
      <c r="F13" s="69">
        <v>23</v>
      </c>
      <c r="G13" s="69">
        <v>88</v>
      </c>
      <c r="H13" s="95" t="s">
        <v>42</v>
      </c>
      <c r="I13" s="69">
        <v>1</v>
      </c>
      <c r="J13" s="96">
        <v>12</v>
      </c>
    </row>
    <row r="14" spans="1:13" ht="18" customHeight="1">
      <c r="A14" s="242"/>
      <c r="B14" s="203"/>
      <c r="C14" s="68"/>
      <c r="D14" s="69"/>
      <c r="E14" s="95"/>
      <c r="F14" s="69"/>
      <c r="G14" s="69"/>
      <c r="H14" s="69"/>
      <c r="I14" s="69"/>
      <c r="J14" s="96"/>
    </row>
    <row r="15" spans="1:13" s="133" customFormat="1" ht="18" customHeight="1">
      <c r="A15" s="300">
        <v>21</v>
      </c>
      <c r="B15" s="301"/>
      <c r="C15" s="297">
        <f>SUM(E15:J15)</f>
        <v>108</v>
      </c>
      <c r="D15" s="297"/>
      <c r="E15" s="95" t="s">
        <v>42</v>
      </c>
      <c r="F15" s="69">
        <v>18</v>
      </c>
      <c r="G15" s="69">
        <v>62</v>
      </c>
      <c r="H15" s="69">
        <v>1</v>
      </c>
      <c r="I15" s="95" t="s">
        <v>42</v>
      </c>
      <c r="J15" s="96">
        <v>27</v>
      </c>
    </row>
    <row r="16" spans="1:13" ht="18" customHeight="1">
      <c r="A16" s="241"/>
      <c r="B16" s="243"/>
      <c r="C16" s="68"/>
      <c r="D16" s="69"/>
      <c r="E16" s="69"/>
      <c r="F16" s="69"/>
      <c r="G16" s="69"/>
      <c r="H16" s="69"/>
      <c r="I16" s="69"/>
      <c r="J16" s="96"/>
    </row>
    <row r="17" spans="1:13" s="140" customFormat="1" ht="18" customHeight="1">
      <c r="A17" s="302">
        <v>22</v>
      </c>
      <c r="B17" s="302"/>
      <c r="C17" s="307">
        <f>SUM(E17:J17)</f>
        <v>107</v>
      </c>
      <c r="D17" s="307"/>
      <c r="E17" s="74">
        <v>0</v>
      </c>
      <c r="F17" s="79">
        <v>36</v>
      </c>
      <c r="G17" s="79">
        <v>55</v>
      </c>
      <c r="H17" s="79">
        <v>3</v>
      </c>
      <c r="I17" s="79">
        <v>1</v>
      </c>
      <c r="J17" s="80">
        <v>12</v>
      </c>
    </row>
    <row r="18" spans="1:13" s="140" customFormat="1" ht="18" customHeight="1">
      <c r="A18" s="241"/>
      <c r="B18" s="243"/>
      <c r="C18" s="68"/>
      <c r="D18" s="69"/>
      <c r="E18" s="69"/>
      <c r="F18" s="69"/>
      <c r="G18" s="69"/>
      <c r="H18" s="69"/>
      <c r="I18" s="69"/>
      <c r="J18" s="96"/>
    </row>
    <row r="19" spans="1:13" s="140" customFormat="1" ht="18" customHeight="1" thickBot="1">
      <c r="A19" s="298">
        <v>23</v>
      </c>
      <c r="B19" s="298"/>
      <c r="C19" s="299">
        <f>SUM(E19:J19)</f>
        <v>104</v>
      </c>
      <c r="D19" s="299"/>
      <c r="E19" s="141">
        <v>0</v>
      </c>
      <c r="F19" s="131">
        <v>14</v>
      </c>
      <c r="G19" s="131">
        <v>70</v>
      </c>
      <c r="H19" s="131">
        <v>1</v>
      </c>
      <c r="I19" s="131">
        <v>1</v>
      </c>
      <c r="J19" s="132">
        <v>18</v>
      </c>
    </row>
    <row r="20" spans="1:13" s="17" customFormat="1" ht="15" customHeight="1">
      <c r="A20" s="100" t="s">
        <v>45</v>
      </c>
      <c r="B20" s="138"/>
      <c r="C20" s="100"/>
      <c r="D20" s="100"/>
      <c r="E20" s="100"/>
      <c r="F20" s="100"/>
      <c r="G20" s="100"/>
      <c r="H20" s="100"/>
      <c r="I20" s="100"/>
      <c r="J20" s="16" t="s">
        <v>46</v>
      </c>
    </row>
    <row r="21" spans="1:13" s="17" customFormat="1" ht="15" customHeight="1">
      <c r="A21" s="100"/>
      <c r="B21" s="138"/>
      <c r="C21" s="100"/>
      <c r="D21" s="100"/>
      <c r="E21" s="100"/>
      <c r="F21" s="100"/>
      <c r="G21" s="100"/>
      <c r="H21" s="100"/>
      <c r="I21" s="100"/>
      <c r="J21" s="16"/>
    </row>
    <row r="22" spans="1:13" ht="15" customHeight="1">
      <c r="M22" s="16"/>
    </row>
    <row r="23" spans="1:13" ht="15" customHeight="1">
      <c r="A23" s="100" t="s">
        <v>47</v>
      </c>
      <c r="J23" s="16" t="s">
        <v>48</v>
      </c>
    </row>
    <row r="24" spans="1:13" ht="20.100000000000001" customHeight="1">
      <c r="A24" s="142"/>
      <c r="B24" s="143"/>
      <c r="C24" s="144"/>
      <c r="D24" s="144"/>
      <c r="E24" s="144"/>
      <c r="F24" s="144"/>
      <c r="G24" s="144"/>
      <c r="H24" s="144"/>
      <c r="I24" s="143"/>
      <c r="J24" s="145"/>
    </row>
    <row r="25" spans="1:13" ht="20.100000000000001" customHeight="1">
      <c r="A25" s="128" t="s">
        <v>49</v>
      </c>
      <c r="B25" s="146" t="s">
        <v>50</v>
      </c>
      <c r="C25" s="295" t="s">
        <v>36</v>
      </c>
      <c r="D25" s="295" t="s">
        <v>37</v>
      </c>
      <c r="E25" s="295" t="s">
        <v>38</v>
      </c>
      <c r="F25" s="295" t="s">
        <v>39</v>
      </c>
      <c r="G25" s="295" t="s">
        <v>40</v>
      </c>
      <c r="H25" s="147" t="s">
        <v>51</v>
      </c>
      <c r="I25" s="146" t="s">
        <v>52</v>
      </c>
      <c r="J25" s="148" t="s">
        <v>53</v>
      </c>
    </row>
    <row r="26" spans="1:13" ht="20.100000000000001" customHeight="1">
      <c r="A26" s="149"/>
      <c r="B26" s="150"/>
      <c r="C26" s="295"/>
      <c r="D26" s="295"/>
      <c r="E26" s="295"/>
      <c r="F26" s="295"/>
      <c r="G26" s="295"/>
      <c r="H26" s="150" t="s">
        <v>54</v>
      </c>
      <c r="I26" s="150"/>
      <c r="J26" s="151"/>
      <c r="K26" s="138"/>
    </row>
    <row r="27" spans="1:13" ht="18" customHeight="1">
      <c r="A27" s="244">
        <v>17</v>
      </c>
      <c r="B27" s="65">
        <f>SUM(C27:H27)</f>
        <v>1776</v>
      </c>
      <c r="C27" s="66">
        <v>11</v>
      </c>
      <c r="D27" s="66">
        <v>99</v>
      </c>
      <c r="E27" s="66">
        <v>1290</v>
      </c>
      <c r="F27" s="66">
        <v>69</v>
      </c>
      <c r="G27" s="66">
        <v>10</v>
      </c>
      <c r="H27" s="66">
        <v>297</v>
      </c>
      <c r="I27" s="66">
        <v>583</v>
      </c>
      <c r="J27" s="67">
        <v>32.799999999999997</v>
      </c>
      <c r="K27" s="138"/>
    </row>
    <row r="28" spans="1:13" ht="18" customHeight="1">
      <c r="A28" s="241"/>
      <c r="B28" s="152"/>
      <c r="C28" s="153"/>
      <c r="D28" s="153"/>
      <c r="E28" s="153"/>
      <c r="F28" s="153"/>
      <c r="G28" s="153"/>
      <c r="H28" s="153"/>
      <c r="I28" s="153"/>
      <c r="J28" s="154"/>
      <c r="K28" s="138"/>
    </row>
    <row r="29" spans="1:13" ht="18" customHeight="1">
      <c r="A29" s="241">
        <v>18</v>
      </c>
      <c r="B29" s="65">
        <f>SUM(C29:H29)</f>
        <v>1233</v>
      </c>
      <c r="C29" s="66">
        <v>3</v>
      </c>
      <c r="D29" s="66">
        <v>84</v>
      </c>
      <c r="E29" s="66">
        <v>893</v>
      </c>
      <c r="F29" s="66">
        <v>60</v>
      </c>
      <c r="G29" s="66">
        <v>4</v>
      </c>
      <c r="H29" s="66">
        <v>189</v>
      </c>
      <c r="I29" s="66">
        <v>372</v>
      </c>
      <c r="J29" s="67">
        <v>30.1</v>
      </c>
      <c r="K29" s="138"/>
    </row>
    <row r="30" spans="1:13" ht="18" customHeight="1">
      <c r="A30" s="241"/>
      <c r="B30" s="152"/>
      <c r="C30" s="66"/>
      <c r="D30" s="66"/>
      <c r="E30" s="66"/>
      <c r="F30" s="66"/>
      <c r="G30" s="66"/>
      <c r="H30" s="66"/>
      <c r="I30" s="66"/>
      <c r="J30" s="67"/>
      <c r="K30" s="138"/>
    </row>
    <row r="31" spans="1:13" s="17" customFormat="1" ht="18" customHeight="1">
      <c r="A31" s="241">
        <v>19</v>
      </c>
      <c r="B31" s="65">
        <f>SUM(C31:H31)</f>
        <v>1129</v>
      </c>
      <c r="C31" s="66">
        <v>10</v>
      </c>
      <c r="D31" s="66">
        <v>78</v>
      </c>
      <c r="E31" s="66">
        <v>795</v>
      </c>
      <c r="F31" s="66">
        <v>74</v>
      </c>
      <c r="G31" s="66">
        <v>1</v>
      </c>
      <c r="H31" s="66">
        <v>171</v>
      </c>
      <c r="I31" s="66">
        <v>259</v>
      </c>
      <c r="J31" s="67">
        <v>22.9</v>
      </c>
      <c r="K31" s="113"/>
    </row>
    <row r="32" spans="1:13" ht="18" customHeight="1">
      <c r="A32" s="241"/>
      <c r="B32" s="65"/>
      <c r="C32" s="66"/>
      <c r="D32" s="66"/>
      <c r="E32" s="66"/>
      <c r="F32" s="66"/>
      <c r="G32" s="66"/>
      <c r="H32" s="66"/>
      <c r="I32" s="66"/>
      <c r="J32" s="67"/>
      <c r="K32" s="138"/>
    </row>
    <row r="33" spans="1:11" s="133" customFormat="1" ht="18" customHeight="1">
      <c r="A33" s="241">
        <v>20</v>
      </c>
      <c r="B33" s="65">
        <f>SUM(C33:H33)</f>
        <v>1519</v>
      </c>
      <c r="C33" s="66">
        <v>4</v>
      </c>
      <c r="D33" s="66">
        <v>100</v>
      </c>
      <c r="E33" s="66">
        <v>1146</v>
      </c>
      <c r="F33" s="66">
        <v>45</v>
      </c>
      <c r="G33" s="66">
        <v>7</v>
      </c>
      <c r="H33" s="66">
        <v>217</v>
      </c>
      <c r="I33" s="66">
        <v>561</v>
      </c>
      <c r="J33" s="67">
        <v>36.9</v>
      </c>
      <c r="K33" s="155"/>
    </row>
    <row r="34" spans="1:11" s="17" customFormat="1" ht="18" customHeight="1">
      <c r="A34" s="241"/>
      <c r="B34" s="65"/>
      <c r="C34" s="113"/>
      <c r="D34" s="113"/>
      <c r="E34" s="113"/>
      <c r="F34" s="113"/>
      <c r="G34" s="113"/>
      <c r="H34" s="113"/>
      <c r="I34" s="113"/>
      <c r="J34" s="156"/>
      <c r="K34" s="113"/>
    </row>
    <row r="35" spans="1:11" s="140" customFormat="1" ht="18" customHeight="1">
      <c r="A35" s="241">
        <v>21</v>
      </c>
      <c r="B35" s="65">
        <f>SUM(C35:H35)</f>
        <v>1351</v>
      </c>
      <c r="C35" s="66">
        <v>12</v>
      </c>
      <c r="D35" s="66">
        <v>91</v>
      </c>
      <c r="E35" s="66">
        <v>966</v>
      </c>
      <c r="F35" s="66">
        <v>60</v>
      </c>
      <c r="G35" s="66">
        <v>11</v>
      </c>
      <c r="H35" s="66">
        <v>211</v>
      </c>
      <c r="I35" s="66">
        <v>465</v>
      </c>
      <c r="J35" s="67">
        <v>34.4</v>
      </c>
      <c r="K35" s="157"/>
    </row>
    <row r="36" spans="1:11" s="17" customFormat="1" ht="18" customHeight="1">
      <c r="A36" s="241"/>
      <c r="B36" s="158"/>
      <c r="C36" s="66"/>
      <c r="D36" s="66"/>
      <c r="E36" s="66"/>
      <c r="F36" s="66"/>
      <c r="G36" s="66"/>
      <c r="H36" s="66"/>
      <c r="I36" s="66"/>
      <c r="J36" s="67"/>
      <c r="K36" s="113"/>
    </row>
    <row r="37" spans="1:11" s="140" customFormat="1" ht="18" customHeight="1">
      <c r="A37" s="241">
        <v>22</v>
      </c>
      <c r="B37" s="81">
        <f>SUM(C37:H37)</f>
        <v>1054</v>
      </c>
      <c r="C37" s="82">
        <v>2</v>
      </c>
      <c r="D37" s="82">
        <v>76</v>
      </c>
      <c r="E37" s="82">
        <v>761</v>
      </c>
      <c r="F37" s="82">
        <v>41</v>
      </c>
      <c r="G37" s="82">
        <v>7</v>
      </c>
      <c r="H37" s="82">
        <v>167</v>
      </c>
      <c r="I37" s="82">
        <v>367</v>
      </c>
      <c r="J37" s="83">
        <v>34.799999999999997</v>
      </c>
      <c r="K37" s="157"/>
    </row>
    <row r="38" spans="1:11" s="140" customFormat="1" ht="18" customHeight="1">
      <c r="A38" s="241"/>
      <c r="B38" s="65"/>
      <c r="C38" s="66"/>
      <c r="D38" s="66"/>
      <c r="E38" s="66"/>
      <c r="F38" s="66"/>
      <c r="G38" s="66"/>
      <c r="H38" s="66"/>
      <c r="I38" s="66"/>
      <c r="J38" s="67"/>
      <c r="K38" s="157"/>
    </row>
    <row r="39" spans="1:11" s="140" customFormat="1" ht="18" customHeight="1" thickBot="1">
      <c r="A39" s="232">
        <v>23</v>
      </c>
      <c r="B39" s="159">
        <f>SUM(C39:H39)</f>
        <v>1008</v>
      </c>
      <c r="C39" s="160">
        <v>4</v>
      </c>
      <c r="D39" s="160">
        <v>74</v>
      </c>
      <c r="E39" s="160">
        <v>729</v>
      </c>
      <c r="F39" s="160">
        <v>35</v>
      </c>
      <c r="G39" s="160">
        <v>9</v>
      </c>
      <c r="H39" s="160">
        <v>157</v>
      </c>
      <c r="I39" s="160">
        <v>400</v>
      </c>
      <c r="J39" s="161">
        <v>39.700000000000003</v>
      </c>
      <c r="K39" s="157"/>
    </row>
    <row r="40" spans="1:11" ht="15" customHeight="1">
      <c r="A40" s="100" t="s">
        <v>55</v>
      </c>
      <c r="J40" s="16" t="s">
        <v>46</v>
      </c>
      <c r="K40" s="138"/>
    </row>
    <row r="41" spans="1:11" s="133" customFormat="1" ht="15" customHeight="1">
      <c r="A41" s="296" t="s">
        <v>230</v>
      </c>
      <c r="B41" s="296"/>
      <c r="C41" s="296"/>
      <c r="D41" s="296"/>
      <c r="E41" s="296"/>
      <c r="F41" s="296"/>
      <c r="G41" s="100"/>
      <c r="H41" s="100"/>
      <c r="I41" s="100"/>
      <c r="J41" s="16"/>
      <c r="K41" s="155"/>
    </row>
    <row r="42" spans="1:11" ht="15" customHeight="1">
      <c r="A42" s="296" t="s">
        <v>231</v>
      </c>
      <c r="B42" s="296"/>
      <c r="C42" s="296"/>
      <c r="D42" s="296"/>
      <c r="E42" s="296"/>
      <c r="F42" s="296"/>
      <c r="G42" s="296"/>
      <c r="I42" s="162"/>
      <c r="J42" s="16"/>
    </row>
    <row r="43" spans="1:11" ht="15" customHeight="1">
      <c r="A43" s="296" t="s">
        <v>232</v>
      </c>
      <c r="B43" s="296"/>
      <c r="C43" s="296"/>
      <c r="D43" s="296"/>
      <c r="E43" s="296"/>
      <c r="F43" s="296"/>
      <c r="G43" s="296"/>
      <c r="I43" s="162"/>
    </row>
    <row r="44" spans="1:11" ht="15" customHeight="1">
      <c r="A44" s="296" t="s">
        <v>233</v>
      </c>
      <c r="B44" s="296"/>
      <c r="C44" s="296"/>
      <c r="D44" s="296"/>
      <c r="E44" s="296"/>
    </row>
    <row r="45" spans="1:11" ht="15" customHeight="1">
      <c r="A45" s="296" t="s">
        <v>234</v>
      </c>
      <c r="B45" s="296"/>
      <c r="C45" s="296"/>
      <c r="D45" s="296"/>
      <c r="E45" s="296"/>
      <c r="F45" s="296"/>
      <c r="G45" s="296"/>
      <c r="H45" s="296"/>
    </row>
    <row r="46" spans="1:11" ht="15.75" customHeight="1"/>
    <row r="47" spans="1:11" ht="15.75" customHeight="1"/>
  </sheetData>
  <sheetProtection selectLockedCells="1" selectUnlockedCells="1"/>
  <mergeCells count="29">
    <mergeCell ref="A7:B7"/>
    <mergeCell ref="C7:D7"/>
    <mergeCell ref="C17:D17"/>
    <mergeCell ref="A9:B9"/>
    <mergeCell ref="C9:D9"/>
    <mergeCell ref="A11:B11"/>
    <mergeCell ref="C11:D11"/>
    <mergeCell ref="A13:B13"/>
    <mergeCell ref="A3:B4"/>
    <mergeCell ref="C3:J3"/>
    <mergeCell ref="C4:D4"/>
    <mergeCell ref="A5:B5"/>
    <mergeCell ref="C5:D5"/>
    <mergeCell ref="C13:D13"/>
    <mergeCell ref="A19:B19"/>
    <mergeCell ref="C25:C26"/>
    <mergeCell ref="D25:D26"/>
    <mergeCell ref="C19:D19"/>
    <mergeCell ref="A15:B15"/>
    <mergeCell ref="C15:D15"/>
    <mergeCell ref="A17:B17"/>
    <mergeCell ref="G25:G26"/>
    <mergeCell ref="E25:E26"/>
    <mergeCell ref="F25:F26"/>
    <mergeCell ref="A45:H45"/>
    <mergeCell ref="A41:F41"/>
    <mergeCell ref="A42:G42"/>
    <mergeCell ref="A43:G43"/>
    <mergeCell ref="A44:E4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3" orientation="portrait" useFirstPageNumber="1" verticalDpi="300" r:id="rId1"/>
  <headerFooter alignWithMargins="0">
    <oddHeader>&amp;R警察及び消防</oddHeader>
    <oddFooter>&amp;C&amp;11－&amp;P－</oddFooter>
  </headerFooter>
  <ignoredErrors>
    <ignoredError sqref="B27:B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view="pageBreakPreview" topLeftCell="A25" zoomScaleNormal="100" workbookViewId="0">
      <selection activeCell="P18" sqref="P18"/>
    </sheetView>
  </sheetViews>
  <sheetFormatPr defaultRowHeight="20.100000000000001" customHeight="1"/>
  <cols>
    <col min="1" max="2" width="9.140625" style="163"/>
    <col min="3" max="14" width="6.85546875" style="163" customWidth="1"/>
    <col min="15" max="16384" width="9.140625" style="163"/>
  </cols>
  <sheetData>
    <row r="1" spans="1:14" s="42" customFormat="1" ht="5.0999999999999996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/>
    </row>
    <row r="2" spans="1:14" s="42" customFormat="1" ht="15" customHeight="1" thickBot="1">
      <c r="A2" s="100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 t="s">
        <v>14</v>
      </c>
    </row>
    <row r="3" spans="1:14" ht="30" customHeight="1">
      <c r="A3" s="253" t="s">
        <v>299</v>
      </c>
      <c r="B3" s="254" t="s">
        <v>235</v>
      </c>
      <c r="C3" s="126" t="s">
        <v>57</v>
      </c>
      <c r="D3" s="126" t="s">
        <v>58</v>
      </c>
      <c r="E3" s="126" t="s">
        <v>59</v>
      </c>
      <c r="F3" s="126" t="s">
        <v>60</v>
      </c>
      <c r="G3" s="126" t="s">
        <v>61</v>
      </c>
      <c r="H3" s="126" t="s">
        <v>62</v>
      </c>
      <c r="I3" s="126" t="s">
        <v>63</v>
      </c>
      <c r="J3" s="126" t="s">
        <v>64</v>
      </c>
      <c r="K3" s="126" t="s">
        <v>65</v>
      </c>
      <c r="L3" s="126" t="s">
        <v>66</v>
      </c>
      <c r="M3" s="126" t="s">
        <v>67</v>
      </c>
      <c r="N3" s="134" t="s">
        <v>68</v>
      </c>
    </row>
    <row r="4" spans="1:14" ht="21.95" customHeight="1">
      <c r="A4" s="248">
        <v>19</v>
      </c>
      <c r="B4" s="68">
        <f>SUM(C4:N4)</f>
        <v>21</v>
      </c>
      <c r="C4" s="12">
        <v>3</v>
      </c>
      <c r="D4" s="12">
        <v>5</v>
      </c>
      <c r="E4" s="12">
        <v>1</v>
      </c>
      <c r="F4" s="12" t="s">
        <v>42</v>
      </c>
      <c r="G4" s="12">
        <v>1</v>
      </c>
      <c r="H4" s="12">
        <v>5</v>
      </c>
      <c r="I4" s="12">
        <v>2</v>
      </c>
      <c r="J4" s="12">
        <v>1</v>
      </c>
      <c r="K4" s="12" t="s">
        <v>42</v>
      </c>
      <c r="L4" s="12" t="s">
        <v>42</v>
      </c>
      <c r="M4" s="12">
        <v>3</v>
      </c>
      <c r="N4" s="13" t="s">
        <v>42</v>
      </c>
    </row>
    <row r="5" spans="1:14" s="42" customFormat="1" ht="21.95" customHeight="1">
      <c r="A5" s="164">
        <v>20</v>
      </c>
      <c r="B5" s="68">
        <f>SUM(C5:N5)</f>
        <v>34</v>
      </c>
      <c r="C5" s="12">
        <v>3</v>
      </c>
      <c r="D5" s="12">
        <v>3</v>
      </c>
      <c r="E5" s="12">
        <v>2</v>
      </c>
      <c r="F5" s="12">
        <v>2</v>
      </c>
      <c r="G5" s="12">
        <v>1</v>
      </c>
      <c r="H5" s="12">
        <v>1</v>
      </c>
      <c r="I5" s="12">
        <v>3</v>
      </c>
      <c r="J5" s="12">
        <v>1</v>
      </c>
      <c r="K5" s="12">
        <v>4</v>
      </c>
      <c r="L5" s="12">
        <v>4</v>
      </c>
      <c r="M5" s="12">
        <v>1</v>
      </c>
      <c r="N5" s="13">
        <v>9</v>
      </c>
    </row>
    <row r="6" spans="1:14" s="42" customFormat="1" ht="21.95" customHeight="1">
      <c r="A6" s="165">
        <v>21</v>
      </c>
      <c r="B6" s="86">
        <f>SUM(C6:N6)</f>
        <v>57</v>
      </c>
      <c r="C6" s="12">
        <v>6</v>
      </c>
      <c r="D6" s="12">
        <v>5</v>
      </c>
      <c r="E6" s="12">
        <v>5</v>
      </c>
      <c r="F6" s="12">
        <v>7</v>
      </c>
      <c r="G6" s="12">
        <v>8</v>
      </c>
      <c r="H6" s="12">
        <v>1</v>
      </c>
      <c r="I6" s="12">
        <v>2</v>
      </c>
      <c r="J6" s="12">
        <v>5</v>
      </c>
      <c r="K6" s="12">
        <v>2</v>
      </c>
      <c r="L6" s="12">
        <v>6</v>
      </c>
      <c r="M6" s="12">
        <v>4</v>
      </c>
      <c r="N6" s="13">
        <v>6</v>
      </c>
    </row>
    <row r="7" spans="1:14" s="167" customFormat="1" ht="21.95" customHeight="1">
      <c r="A7" s="166">
        <v>22</v>
      </c>
      <c r="B7" s="68">
        <f>SUM(C7:N7)</f>
        <v>38</v>
      </c>
      <c r="C7" s="84">
        <v>2</v>
      </c>
      <c r="D7" s="84">
        <v>3</v>
      </c>
      <c r="E7" s="84">
        <v>5</v>
      </c>
      <c r="F7" s="84">
        <v>3</v>
      </c>
      <c r="G7" s="84">
        <v>6</v>
      </c>
      <c r="H7" s="84">
        <v>1</v>
      </c>
      <c r="I7" s="84">
        <v>4</v>
      </c>
      <c r="J7" s="84">
        <v>1</v>
      </c>
      <c r="K7" s="84">
        <v>4</v>
      </c>
      <c r="L7" s="84">
        <v>3</v>
      </c>
      <c r="M7" s="84">
        <v>5</v>
      </c>
      <c r="N7" s="85">
        <v>1</v>
      </c>
    </row>
    <row r="8" spans="1:14" s="167" customFormat="1" ht="21.95" customHeight="1" thickBot="1">
      <c r="A8" s="168">
        <v>23</v>
      </c>
      <c r="B8" s="252">
        <f>SUM(C8:P8)</f>
        <v>46</v>
      </c>
      <c r="C8" s="169">
        <v>4</v>
      </c>
      <c r="D8" s="169">
        <v>5</v>
      </c>
      <c r="E8" s="169">
        <v>6</v>
      </c>
      <c r="F8" s="169">
        <v>3</v>
      </c>
      <c r="G8" s="169">
        <v>4</v>
      </c>
      <c r="H8" s="169">
        <v>6</v>
      </c>
      <c r="I8" s="169">
        <v>3</v>
      </c>
      <c r="J8" s="169">
        <v>5</v>
      </c>
      <c r="K8" s="169">
        <v>3</v>
      </c>
      <c r="L8" s="169">
        <v>3</v>
      </c>
      <c r="M8" s="169">
        <v>4</v>
      </c>
      <c r="N8" s="170" t="s">
        <v>288</v>
      </c>
    </row>
    <row r="9" spans="1:14" ht="15" customHeight="1">
      <c r="A9" s="17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6" t="s">
        <v>69</v>
      </c>
    </row>
    <row r="10" spans="1:14" ht="15" customHeight="1">
      <c r="A10" s="171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6"/>
    </row>
    <row r="11" spans="1:14" ht="15" customHeight="1">
      <c r="A11" s="17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5" customHeight="1">
      <c r="A12" s="171" t="s">
        <v>70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6" t="s">
        <v>14</v>
      </c>
    </row>
    <row r="13" spans="1:14" ht="30" customHeight="1">
      <c r="A13" s="354" t="s">
        <v>300</v>
      </c>
      <c r="B13" s="355"/>
      <c r="C13" s="334" t="s">
        <v>301</v>
      </c>
      <c r="D13" s="335"/>
      <c r="E13" s="291" t="s">
        <v>71</v>
      </c>
      <c r="F13" s="291" t="s">
        <v>72</v>
      </c>
      <c r="G13" s="291" t="s">
        <v>73</v>
      </c>
      <c r="H13" s="291" t="s">
        <v>72</v>
      </c>
      <c r="I13" s="291" t="s">
        <v>74</v>
      </c>
      <c r="J13" s="291" t="s">
        <v>72</v>
      </c>
      <c r="K13" s="291" t="s">
        <v>75</v>
      </c>
      <c r="L13" s="291"/>
      <c r="M13" s="304" t="s">
        <v>76</v>
      </c>
      <c r="N13" s="304"/>
    </row>
    <row r="14" spans="1:14" ht="21.95" customHeight="1">
      <c r="A14" s="320">
        <v>19</v>
      </c>
      <c r="B14" s="321"/>
      <c r="C14" s="350">
        <f>SUM(E14:N14)</f>
        <v>21</v>
      </c>
      <c r="D14" s="351"/>
      <c r="E14" s="351">
        <v>18</v>
      </c>
      <c r="F14" s="351"/>
      <c r="G14" s="339" t="s">
        <v>42</v>
      </c>
      <c r="H14" s="339"/>
      <c r="I14" s="339" t="s">
        <v>42</v>
      </c>
      <c r="J14" s="339"/>
      <c r="K14" s="339" t="s">
        <v>42</v>
      </c>
      <c r="L14" s="339"/>
      <c r="M14" s="351">
        <v>3</v>
      </c>
      <c r="N14" s="353"/>
    </row>
    <row r="15" spans="1:14" s="42" customFormat="1" ht="21.95" customHeight="1">
      <c r="A15" s="300">
        <v>20</v>
      </c>
      <c r="B15" s="301"/>
      <c r="C15" s="347">
        <f>SUM(E15:N15)</f>
        <v>34</v>
      </c>
      <c r="D15" s="348"/>
      <c r="E15" s="348">
        <v>14</v>
      </c>
      <c r="F15" s="348"/>
      <c r="G15" s="348">
        <v>3</v>
      </c>
      <c r="H15" s="348"/>
      <c r="I15" s="348">
        <v>5</v>
      </c>
      <c r="J15" s="348"/>
      <c r="K15" s="262" t="s">
        <v>42</v>
      </c>
      <c r="L15" s="262"/>
      <c r="M15" s="348">
        <v>12</v>
      </c>
      <c r="N15" s="352"/>
    </row>
    <row r="16" spans="1:14" ht="21.95" customHeight="1">
      <c r="A16" s="300">
        <v>21</v>
      </c>
      <c r="B16" s="301"/>
      <c r="C16" s="347">
        <f>SUM(E16:N16)</f>
        <v>58</v>
      </c>
      <c r="D16" s="348"/>
      <c r="E16" s="348">
        <v>35</v>
      </c>
      <c r="F16" s="348"/>
      <c r="G16" s="262" t="s">
        <v>42</v>
      </c>
      <c r="H16" s="262"/>
      <c r="I16" s="348">
        <v>2</v>
      </c>
      <c r="J16" s="348"/>
      <c r="K16" s="262" t="s">
        <v>42</v>
      </c>
      <c r="L16" s="262"/>
      <c r="M16" s="348">
        <v>21</v>
      </c>
      <c r="N16" s="352"/>
    </row>
    <row r="17" spans="1:16" s="42" customFormat="1" ht="21.95" customHeight="1">
      <c r="A17" s="302">
        <v>22</v>
      </c>
      <c r="B17" s="302"/>
      <c r="C17" s="349">
        <f>SUM(E17:N17)</f>
        <v>38</v>
      </c>
      <c r="D17" s="349"/>
      <c r="E17" s="345">
        <v>31</v>
      </c>
      <c r="F17" s="345"/>
      <c r="G17" s="272">
        <v>0</v>
      </c>
      <c r="H17" s="272"/>
      <c r="I17" s="345">
        <v>2</v>
      </c>
      <c r="J17" s="345"/>
      <c r="K17" s="272">
        <v>0</v>
      </c>
      <c r="L17" s="272"/>
      <c r="M17" s="346">
        <v>5</v>
      </c>
      <c r="N17" s="346"/>
    </row>
    <row r="18" spans="1:16" s="42" customFormat="1" ht="21.95" customHeight="1" thickBot="1">
      <c r="A18" s="298">
        <v>23</v>
      </c>
      <c r="B18" s="298"/>
      <c r="C18" s="343">
        <f>SUM(E18:Q18)</f>
        <v>46</v>
      </c>
      <c r="D18" s="343"/>
      <c r="E18" s="344">
        <v>25</v>
      </c>
      <c r="F18" s="344"/>
      <c r="G18" s="327" t="s">
        <v>224</v>
      </c>
      <c r="H18" s="327"/>
      <c r="I18" s="344">
        <v>5</v>
      </c>
      <c r="J18" s="344"/>
      <c r="K18" s="327" t="s">
        <v>224</v>
      </c>
      <c r="L18" s="327"/>
      <c r="M18" s="340">
        <v>16</v>
      </c>
      <c r="N18" s="340"/>
    </row>
    <row r="19" spans="1:16" ht="1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6" t="s">
        <v>69</v>
      </c>
    </row>
    <row r="20" spans="1:16" ht="1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6"/>
    </row>
    <row r="21" spans="1:16" ht="1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6" ht="15" customHeight="1">
      <c r="A22" s="100" t="s">
        <v>77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6" t="s">
        <v>14</v>
      </c>
    </row>
    <row r="23" spans="1:16" ht="20.100000000000001" customHeight="1">
      <c r="A23" s="332" t="s">
        <v>300</v>
      </c>
      <c r="B23" s="333"/>
      <c r="C23" s="334" t="s">
        <v>301</v>
      </c>
      <c r="D23" s="335"/>
      <c r="E23" s="291" t="s">
        <v>79</v>
      </c>
      <c r="F23" s="291"/>
      <c r="G23" s="336" t="s">
        <v>80</v>
      </c>
      <c r="H23" s="336"/>
      <c r="I23" s="173" t="s">
        <v>81</v>
      </c>
      <c r="J23" s="335" t="s">
        <v>82</v>
      </c>
      <c r="K23" s="335" t="s">
        <v>83</v>
      </c>
      <c r="L23" s="291" t="s">
        <v>41</v>
      </c>
      <c r="M23" s="341" t="s">
        <v>84</v>
      </c>
      <c r="N23" s="341"/>
      <c r="O23" s="100"/>
      <c r="P23" s="100"/>
    </row>
    <row r="24" spans="1:16" ht="20.100000000000001" customHeight="1">
      <c r="A24" s="333"/>
      <c r="B24" s="333"/>
      <c r="C24" s="335"/>
      <c r="D24" s="335"/>
      <c r="E24" s="291"/>
      <c r="F24" s="291"/>
      <c r="G24" s="342" t="s">
        <v>85</v>
      </c>
      <c r="H24" s="342"/>
      <c r="I24" s="175" t="s">
        <v>86</v>
      </c>
      <c r="J24" s="335"/>
      <c r="K24" s="335"/>
      <c r="L24" s="291"/>
      <c r="M24" s="326" t="s">
        <v>87</v>
      </c>
      <c r="N24" s="326"/>
      <c r="O24" s="100"/>
      <c r="P24" s="100"/>
    </row>
    <row r="25" spans="1:16" s="177" customFormat="1" ht="21.95" customHeight="1">
      <c r="A25" s="337">
        <v>19</v>
      </c>
      <c r="B25" s="338"/>
      <c r="C25" s="297">
        <f>SUM(E25:L25)</f>
        <v>21</v>
      </c>
      <c r="D25" s="297"/>
      <c r="E25" s="339" t="s">
        <v>42</v>
      </c>
      <c r="F25" s="339"/>
      <c r="G25" s="330">
        <v>2</v>
      </c>
      <c r="H25" s="330"/>
      <c r="I25" s="95" t="s">
        <v>42</v>
      </c>
      <c r="J25" s="95" t="s">
        <v>42</v>
      </c>
      <c r="K25" s="69">
        <v>2</v>
      </c>
      <c r="L25" s="69">
        <v>17</v>
      </c>
      <c r="M25" s="330">
        <v>42047</v>
      </c>
      <c r="N25" s="331"/>
      <c r="O25" s="176"/>
      <c r="P25" s="176"/>
    </row>
    <row r="26" spans="1:16" s="42" customFormat="1" ht="21.95" customHeight="1">
      <c r="A26" s="300">
        <v>20</v>
      </c>
      <c r="B26" s="301"/>
      <c r="C26" s="297">
        <f>SUM(E26:L26)</f>
        <v>34</v>
      </c>
      <c r="D26" s="297"/>
      <c r="E26" s="260">
        <v>1</v>
      </c>
      <c r="F26" s="260"/>
      <c r="G26" s="262" t="s">
        <v>42</v>
      </c>
      <c r="H26" s="262"/>
      <c r="I26" s="69">
        <v>4</v>
      </c>
      <c r="J26" s="69">
        <v>3</v>
      </c>
      <c r="K26" s="69">
        <v>3</v>
      </c>
      <c r="L26" s="69">
        <v>23</v>
      </c>
      <c r="M26" s="272">
        <v>8569</v>
      </c>
      <c r="N26" s="328"/>
      <c r="O26" s="17"/>
      <c r="P26" s="17"/>
    </row>
    <row r="27" spans="1:16" s="42" customFormat="1" ht="21.95" customHeight="1">
      <c r="A27" s="300">
        <v>21</v>
      </c>
      <c r="B27" s="301"/>
      <c r="C27" s="297">
        <f>SUM(E27:L27)</f>
        <v>58</v>
      </c>
      <c r="D27" s="297"/>
      <c r="E27" s="260">
        <v>4</v>
      </c>
      <c r="F27" s="260"/>
      <c r="G27" s="262" t="s">
        <v>42</v>
      </c>
      <c r="H27" s="262"/>
      <c r="I27" s="69">
        <v>5</v>
      </c>
      <c r="J27" s="69">
        <v>12</v>
      </c>
      <c r="K27" s="69">
        <v>2</v>
      </c>
      <c r="L27" s="69">
        <v>35</v>
      </c>
      <c r="M27" s="260">
        <v>84116</v>
      </c>
      <c r="N27" s="329"/>
      <c r="O27" s="17"/>
      <c r="P27" s="17"/>
    </row>
    <row r="28" spans="1:16" s="167" customFormat="1" ht="21.95" customHeight="1">
      <c r="A28" s="302">
        <v>22</v>
      </c>
      <c r="B28" s="302"/>
      <c r="C28" s="307">
        <f>SUM(E28:L28)</f>
        <v>38</v>
      </c>
      <c r="D28" s="307"/>
      <c r="E28" s="272">
        <v>0</v>
      </c>
      <c r="F28" s="272"/>
      <c r="G28" s="272">
        <v>0</v>
      </c>
      <c r="H28" s="272"/>
      <c r="I28" s="79">
        <v>4</v>
      </c>
      <c r="J28" s="79">
        <v>2</v>
      </c>
      <c r="K28" s="79">
        <v>5</v>
      </c>
      <c r="L28" s="79">
        <v>27</v>
      </c>
      <c r="M28" s="324">
        <v>5494</v>
      </c>
      <c r="N28" s="324"/>
      <c r="O28" s="113"/>
      <c r="P28" s="113"/>
    </row>
    <row r="29" spans="1:16" s="167" customFormat="1" ht="21.95" customHeight="1" thickBot="1">
      <c r="A29" s="298">
        <v>23</v>
      </c>
      <c r="B29" s="298"/>
      <c r="C29" s="299">
        <f>SUM(E29:L29)</f>
        <v>18</v>
      </c>
      <c r="D29" s="299"/>
      <c r="E29" s="327">
        <v>6</v>
      </c>
      <c r="F29" s="327"/>
      <c r="G29" s="327">
        <v>2</v>
      </c>
      <c r="H29" s="327"/>
      <c r="I29" s="131">
        <v>4</v>
      </c>
      <c r="J29" s="131" t="s">
        <v>291</v>
      </c>
      <c r="K29" s="131" t="s">
        <v>291</v>
      </c>
      <c r="L29" s="131">
        <v>6</v>
      </c>
      <c r="M29" s="259">
        <v>19651</v>
      </c>
      <c r="N29" s="259"/>
      <c r="O29" s="113"/>
      <c r="P29" s="113"/>
    </row>
    <row r="30" spans="1:16" ht="1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6" t="s">
        <v>69</v>
      </c>
    </row>
    <row r="31" spans="1:16" ht="1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6"/>
    </row>
    <row r="32" spans="1:16" ht="1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ht="15" customHeight="1">
      <c r="A33" s="100" t="s">
        <v>88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6" t="s">
        <v>89</v>
      </c>
    </row>
    <row r="34" spans="1:14" ht="20.100000000000001" customHeight="1">
      <c r="A34" s="303" t="s">
        <v>3</v>
      </c>
      <c r="B34" s="303"/>
      <c r="C34" s="291" t="s">
        <v>90</v>
      </c>
      <c r="D34" s="291"/>
      <c r="E34" s="291" t="s">
        <v>91</v>
      </c>
      <c r="F34" s="291"/>
      <c r="G34" s="291" t="s">
        <v>92</v>
      </c>
      <c r="H34" s="291"/>
      <c r="I34" s="291" t="s">
        <v>93</v>
      </c>
      <c r="J34" s="291"/>
      <c r="K34" s="291"/>
      <c r="L34" s="325" t="s">
        <v>94</v>
      </c>
      <c r="M34" s="325"/>
      <c r="N34" s="325"/>
    </row>
    <row r="35" spans="1:14" ht="20.100000000000001" customHeight="1">
      <c r="A35" s="303"/>
      <c r="B35" s="303"/>
      <c r="C35" s="291"/>
      <c r="D35" s="291"/>
      <c r="E35" s="291"/>
      <c r="F35" s="291"/>
      <c r="G35" s="291"/>
      <c r="H35" s="291"/>
      <c r="I35" s="291"/>
      <c r="J35" s="291"/>
      <c r="K35" s="291"/>
      <c r="L35" s="326" t="s">
        <v>95</v>
      </c>
      <c r="M35" s="326"/>
      <c r="N35" s="326"/>
    </row>
    <row r="36" spans="1:14" ht="21.95" customHeight="1">
      <c r="A36" s="320">
        <v>19</v>
      </c>
      <c r="B36" s="321"/>
      <c r="C36" s="322">
        <v>21</v>
      </c>
      <c r="D36" s="314"/>
      <c r="E36" s="314">
        <v>100</v>
      </c>
      <c r="F36" s="314"/>
      <c r="G36" s="314">
        <v>276</v>
      </c>
      <c r="H36" s="314"/>
      <c r="I36" s="314">
        <v>106250</v>
      </c>
      <c r="J36" s="314"/>
      <c r="K36" s="314"/>
      <c r="L36" s="315">
        <v>17.399999999999999</v>
      </c>
      <c r="M36" s="315"/>
      <c r="N36" s="316"/>
    </row>
    <row r="37" spans="1:14" s="42" customFormat="1" ht="21.95" customHeight="1">
      <c r="A37" s="300">
        <v>20</v>
      </c>
      <c r="B37" s="301"/>
      <c r="C37" s="323">
        <v>34</v>
      </c>
      <c r="D37" s="317"/>
      <c r="E37" s="317">
        <v>113</v>
      </c>
      <c r="F37" s="317"/>
      <c r="G37" s="317">
        <v>333</v>
      </c>
      <c r="H37" s="317"/>
      <c r="I37" s="317">
        <v>47025</v>
      </c>
      <c r="J37" s="317"/>
      <c r="K37" s="317"/>
      <c r="L37" s="318">
        <v>10.7</v>
      </c>
      <c r="M37" s="318"/>
      <c r="N37" s="319"/>
    </row>
    <row r="38" spans="1:14" s="42" customFormat="1" ht="21.95" customHeight="1">
      <c r="A38" s="300">
        <v>21</v>
      </c>
      <c r="B38" s="301"/>
      <c r="C38" s="323">
        <v>58</v>
      </c>
      <c r="D38" s="317"/>
      <c r="E38" s="317">
        <v>191</v>
      </c>
      <c r="F38" s="317"/>
      <c r="G38" s="317">
        <v>551</v>
      </c>
      <c r="H38" s="317"/>
      <c r="I38" s="317">
        <v>151436</v>
      </c>
      <c r="J38" s="317"/>
      <c r="K38" s="317"/>
      <c r="L38" s="318">
        <v>6.3</v>
      </c>
      <c r="M38" s="318"/>
      <c r="N38" s="319"/>
    </row>
    <row r="39" spans="1:14" s="167" customFormat="1" ht="21.95" customHeight="1">
      <c r="A39" s="302">
        <v>22</v>
      </c>
      <c r="B39" s="302"/>
      <c r="C39" s="308">
        <v>38</v>
      </c>
      <c r="D39" s="308"/>
      <c r="E39" s="309">
        <v>157</v>
      </c>
      <c r="F39" s="309"/>
      <c r="G39" s="309">
        <v>418</v>
      </c>
      <c r="H39" s="309"/>
      <c r="I39" s="309">
        <v>30200</v>
      </c>
      <c r="J39" s="309"/>
      <c r="K39" s="309"/>
      <c r="L39" s="313">
        <v>9.6</v>
      </c>
      <c r="M39" s="313"/>
      <c r="N39" s="313"/>
    </row>
    <row r="40" spans="1:14" s="167" customFormat="1" ht="21.95" customHeight="1" thickBot="1">
      <c r="A40" s="298">
        <v>23</v>
      </c>
      <c r="B40" s="298"/>
      <c r="C40" s="312">
        <v>46</v>
      </c>
      <c r="D40" s="312"/>
      <c r="E40" s="310">
        <v>161</v>
      </c>
      <c r="F40" s="310"/>
      <c r="G40" s="310">
        <v>449</v>
      </c>
      <c r="H40" s="310"/>
      <c r="I40" s="310">
        <v>47850</v>
      </c>
      <c r="J40" s="310"/>
      <c r="K40" s="310"/>
      <c r="L40" s="311">
        <v>7.9</v>
      </c>
      <c r="M40" s="311"/>
      <c r="N40" s="311"/>
    </row>
    <row r="41" spans="1:14" ht="18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6" t="s">
        <v>69</v>
      </c>
    </row>
    <row r="42" spans="1:14" ht="20.100000000000001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 ht="20.100000000000001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</row>
  </sheetData>
  <sheetProtection selectLockedCells="1" selectUnlockedCells="1"/>
  <mergeCells count="114"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4" orientation="portrait" useFirstPageNumber="1" verticalDpi="300" r:id="rId1"/>
  <headerFooter alignWithMargins="0">
    <oddHeader>&amp;L警察及び消防</oddHeader>
    <oddFooter>&amp;C&amp;11－&amp;P－</oddFooter>
  </headerFooter>
  <ignoredErrors>
    <ignoredError sqref="C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topLeftCell="A19" zoomScaleNormal="100" zoomScaleSheetLayoutView="100" workbookViewId="0">
      <selection activeCell="T34" sqref="T34"/>
    </sheetView>
  </sheetViews>
  <sheetFormatPr defaultRowHeight="15.95" customHeight="1"/>
  <cols>
    <col min="1" max="1" width="4.140625" style="42" customWidth="1"/>
    <col min="2" max="2" width="5.85546875" style="42" customWidth="1"/>
    <col min="3" max="3" width="8.7109375" style="42" customWidth="1"/>
    <col min="4" max="17" width="6.85546875" style="42" customWidth="1"/>
    <col min="18" max="16384" width="9.140625" style="42"/>
  </cols>
  <sheetData>
    <row r="1" spans="1:17" ht="5.0999999999999996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7"/>
      <c r="O1" s="16"/>
      <c r="P1" s="16"/>
      <c r="Q1" s="16"/>
    </row>
    <row r="2" spans="1:17" ht="15" customHeight="1" thickBot="1">
      <c r="A2" s="100" t="s">
        <v>96</v>
      </c>
      <c r="B2" s="100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6" t="s">
        <v>14</v>
      </c>
      <c r="P2" s="16"/>
      <c r="Q2" s="16"/>
    </row>
    <row r="3" spans="1:17" ht="30" customHeight="1">
      <c r="A3" s="332" t="s">
        <v>302</v>
      </c>
      <c r="B3" s="333"/>
      <c r="C3" s="333"/>
      <c r="D3" s="333"/>
      <c r="E3" s="333"/>
      <c r="F3" s="279" t="s">
        <v>16</v>
      </c>
      <c r="G3" s="278"/>
      <c r="H3" s="279" t="s">
        <v>17</v>
      </c>
      <c r="I3" s="278"/>
      <c r="J3" s="279" t="s">
        <v>18</v>
      </c>
      <c r="K3" s="278"/>
      <c r="L3" s="286" t="s">
        <v>19</v>
      </c>
      <c r="M3" s="286"/>
      <c r="N3" s="287" t="s">
        <v>289</v>
      </c>
      <c r="O3" s="288"/>
    </row>
    <row r="4" spans="1:17" ht="20.100000000000001" customHeight="1">
      <c r="A4" s="392" t="s">
        <v>97</v>
      </c>
      <c r="B4" s="393"/>
      <c r="C4" s="393"/>
      <c r="D4" s="393"/>
      <c r="E4" s="394"/>
      <c r="F4" s="274">
        <f>SUM(F5:G24)</f>
        <v>21</v>
      </c>
      <c r="G4" s="274"/>
      <c r="H4" s="274">
        <f>SUM(H5:I24)</f>
        <v>34</v>
      </c>
      <c r="I4" s="274"/>
      <c r="J4" s="274">
        <f>SUM(J5:K24)</f>
        <v>57</v>
      </c>
      <c r="K4" s="274"/>
      <c r="L4" s="274">
        <f>SUM(L5:M24)</f>
        <v>38</v>
      </c>
      <c r="M4" s="274"/>
      <c r="N4" s="275">
        <f>SUM(N5:O24)</f>
        <v>46</v>
      </c>
      <c r="O4" s="275"/>
    </row>
    <row r="5" spans="1:17" ht="15" customHeight="1">
      <c r="A5" s="178"/>
      <c r="B5" s="356" t="s">
        <v>98</v>
      </c>
      <c r="C5" s="356"/>
      <c r="D5" s="356"/>
      <c r="E5" s="357"/>
      <c r="F5" s="382">
        <v>0</v>
      </c>
      <c r="G5" s="262"/>
      <c r="H5" s="262">
        <v>0</v>
      </c>
      <c r="I5" s="262"/>
      <c r="J5" s="260">
        <v>3</v>
      </c>
      <c r="K5" s="260"/>
      <c r="L5" s="271">
        <v>1</v>
      </c>
      <c r="M5" s="271"/>
      <c r="N5" s="256">
        <v>2</v>
      </c>
      <c r="O5" s="257"/>
    </row>
    <row r="6" spans="1:17" ht="15" customHeight="1">
      <c r="A6" s="178"/>
      <c r="B6" s="356" t="s">
        <v>99</v>
      </c>
      <c r="C6" s="356"/>
      <c r="D6" s="356"/>
      <c r="E6" s="357"/>
      <c r="F6" s="382">
        <v>0</v>
      </c>
      <c r="G6" s="262"/>
      <c r="H6" s="260">
        <v>1</v>
      </c>
      <c r="I6" s="260"/>
      <c r="J6" s="260">
        <v>4</v>
      </c>
      <c r="K6" s="260"/>
      <c r="L6" s="271">
        <v>1</v>
      </c>
      <c r="M6" s="271"/>
      <c r="N6" s="256">
        <v>2</v>
      </c>
      <c r="O6" s="257"/>
    </row>
    <row r="7" spans="1:17" ht="15" customHeight="1">
      <c r="A7" s="178"/>
      <c r="B7" s="356" t="s">
        <v>100</v>
      </c>
      <c r="C7" s="356"/>
      <c r="D7" s="356"/>
      <c r="E7" s="357"/>
      <c r="F7" s="382">
        <v>0</v>
      </c>
      <c r="G7" s="262"/>
      <c r="H7" s="260">
        <v>2</v>
      </c>
      <c r="I7" s="260"/>
      <c r="J7" s="260">
        <v>3</v>
      </c>
      <c r="K7" s="260"/>
      <c r="L7" s="271">
        <v>2</v>
      </c>
      <c r="M7" s="271"/>
      <c r="N7" s="256">
        <v>1</v>
      </c>
      <c r="O7" s="257"/>
    </row>
    <row r="8" spans="1:17" ht="15" customHeight="1">
      <c r="A8" s="178"/>
      <c r="B8" s="364" t="s">
        <v>101</v>
      </c>
      <c r="C8" s="364"/>
      <c r="D8" s="364"/>
      <c r="E8" s="365"/>
      <c r="F8" s="297">
        <v>2</v>
      </c>
      <c r="G8" s="260"/>
      <c r="H8" s="260">
        <v>4</v>
      </c>
      <c r="I8" s="260"/>
      <c r="J8" s="260">
        <v>2</v>
      </c>
      <c r="K8" s="260"/>
      <c r="L8" s="271">
        <v>3</v>
      </c>
      <c r="M8" s="271"/>
      <c r="N8" s="256">
        <v>5</v>
      </c>
      <c r="O8" s="257"/>
    </row>
    <row r="9" spans="1:17" ht="15" customHeight="1">
      <c r="A9" s="178"/>
      <c r="B9" s="364" t="s">
        <v>102</v>
      </c>
      <c r="C9" s="364"/>
      <c r="D9" s="364"/>
      <c r="E9" s="365"/>
      <c r="F9" s="297">
        <v>4</v>
      </c>
      <c r="G9" s="260"/>
      <c r="H9" s="260">
        <v>1</v>
      </c>
      <c r="I9" s="260"/>
      <c r="J9" s="260">
        <v>3</v>
      </c>
      <c r="K9" s="260"/>
      <c r="L9" s="271">
        <v>5</v>
      </c>
      <c r="M9" s="271"/>
      <c r="N9" s="256">
        <v>2</v>
      </c>
      <c r="O9" s="257"/>
    </row>
    <row r="10" spans="1:17" ht="15" customHeight="1">
      <c r="A10" s="178"/>
      <c r="B10" s="364" t="s">
        <v>103</v>
      </c>
      <c r="C10" s="364"/>
      <c r="D10" s="364"/>
      <c r="E10" s="365"/>
      <c r="F10" s="297">
        <v>1</v>
      </c>
      <c r="G10" s="260"/>
      <c r="H10" s="260">
        <v>3</v>
      </c>
      <c r="I10" s="260"/>
      <c r="J10" s="260">
        <v>5</v>
      </c>
      <c r="K10" s="260"/>
      <c r="L10" s="271">
        <v>5</v>
      </c>
      <c r="M10" s="271"/>
      <c r="N10" s="256">
        <v>6</v>
      </c>
      <c r="O10" s="257"/>
    </row>
    <row r="11" spans="1:17" ht="15" customHeight="1">
      <c r="A11" s="178"/>
      <c r="B11" s="364" t="s">
        <v>104</v>
      </c>
      <c r="C11" s="364"/>
      <c r="D11" s="364"/>
      <c r="E11" s="365"/>
      <c r="F11" s="297">
        <v>1</v>
      </c>
      <c r="G11" s="260"/>
      <c r="H11" s="260">
        <v>2</v>
      </c>
      <c r="I11" s="260"/>
      <c r="J11" s="260">
        <v>6</v>
      </c>
      <c r="K11" s="260"/>
      <c r="L11" s="271">
        <v>1</v>
      </c>
      <c r="M11" s="271"/>
      <c r="N11" s="256">
        <v>2</v>
      </c>
      <c r="O11" s="257"/>
    </row>
    <row r="12" spans="1:17" ht="15" customHeight="1">
      <c r="A12" s="178"/>
      <c r="B12" s="364" t="s">
        <v>105</v>
      </c>
      <c r="C12" s="364"/>
      <c r="D12" s="364"/>
      <c r="E12" s="365"/>
      <c r="F12" s="297">
        <v>1</v>
      </c>
      <c r="G12" s="260"/>
      <c r="H12" s="260">
        <v>2</v>
      </c>
      <c r="I12" s="260"/>
      <c r="J12" s="260">
        <v>8</v>
      </c>
      <c r="K12" s="260"/>
      <c r="L12" s="271">
        <v>4</v>
      </c>
      <c r="M12" s="271"/>
      <c r="N12" s="256">
        <v>2</v>
      </c>
      <c r="O12" s="257"/>
    </row>
    <row r="13" spans="1:17" ht="15" customHeight="1">
      <c r="A13" s="178"/>
      <c r="B13" s="364" t="s">
        <v>106</v>
      </c>
      <c r="C13" s="364"/>
      <c r="D13" s="364"/>
      <c r="E13" s="365"/>
      <c r="F13" s="382">
        <v>0</v>
      </c>
      <c r="G13" s="262"/>
      <c r="H13" s="260">
        <v>1</v>
      </c>
      <c r="I13" s="260"/>
      <c r="J13" s="260">
        <v>1</v>
      </c>
      <c r="K13" s="260"/>
      <c r="L13" s="271">
        <v>1</v>
      </c>
      <c r="M13" s="271"/>
      <c r="N13" s="269">
        <v>0</v>
      </c>
      <c r="O13" s="270"/>
    </row>
    <row r="14" spans="1:17" ht="15" customHeight="1">
      <c r="A14" s="178"/>
      <c r="B14" s="364" t="s">
        <v>107</v>
      </c>
      <c r="C14" s="364"/>
      <c r="D14" s="364"/>
      <c r="E14" s="365"/>
      <c r="F14" s="382">
        <v>0</v>
      </c>
      <c r="G14" s="262"/>
      <c r="H14" s="260">
        <v>1</v>
      </c>
      <c r="I14" s="260"/>
      <c r="J14" s="260">
        <v>1</v>
      </c>
      <c r="K14" s="260"/>
      <c r="L14" s="271">
        <v>2</v>
      </c>
      <c r="M14" s="271"/>
      <c r="N14" s="269">
        <v>0</v>
      </c>
      <c r="O14" s="270"/>
    </row>
    <row r="15" spans="1:17" ht="15" customHeight="1">
      <c r="A15" s="178"/>
      <c r="B15" s="364" t="s">
        <v>108</v>
      </c>
      <c r="C15" s="364"/>
      <c r="D15" s="364"/>
      <c r="E15" s="365"/>
      <c r="F15" s="297">
        <v>2</v>
      </c>
      <c r="G15" s="260"/>
      <c r="H15" s="260">
        <v>2</v>
      </c>
      <c r="I15" s="260"/>
      <c r="J15" s="260">
        <v>5</v>
      </c>
      <c r="K15" s="260"/>
      <c r="L15" s="272">
        <v>0</v>
      </c>
      <c r="M15" s="272"/>
      <c r="N15" s="269">
        <v>2</v>
      </c>
      <c r="O15" s="270"/>
    </row>
    <row r="16" spans="1:17" ht="15" customHeight="1">
      <c r="A16" s="178"/>
      <c r="B16" s="364" t="s">
        <v>109</v>
      </c>
      <c r="C16" s="364"/>
      <c r="D16" s="364"/>
      <c r="E16" s="365"/>
      <c r="F16" s="297">
        <v>1</v>
      </c>
      <c r="G16" s="260"/>
      <c r="H16" s="260">
        <v>2</v>
      </c>
      <c r="I16" s="260"/>
      <c r="J16" s="260">
        <v>4</v>
      </c>
      <c r="K16" s="260"/>
      <c r="L16" s="271">
        <v>2</v>
      </c>
      <c r="M16" s="271"/>
      <c r="N16" s="256">
        <v>4</v>
      </c>
      <c r="O16" s="257"/>
    </row>
    <row r="17" spans="1:17" ht="15" customHeight="1">
      <c r="A17" s="178"/>
      <c r="B17" s="356" t="s">
        <v>110</v>
      </c>
      <c r="C17" s="356"/>
      <c r="D17" s="356"/>
      <c r="E17" s="357"/>
      <c r="F17" s="382">
        <v>0</v>
      </c>
      <c r="G17" s="262"/>
      <c r="H17" s="260">
        <v>1</v>
      </c>
      <c r="I17" s="260"/>
      <c r="J17" s="262">
        <v>0</v>
      </c>
      <c r="K17" s="262"/>
      <c r="L17" s="271">
        <v>1</v>
      </c>
      <c r="M17" s="271"/>
      <c r="N17" s="256">
        <v>3</v>
      </c>
      <c r="O17" s="257"/>
    </row>
    <row r="18" spans="1:17" ht="15" customHeight="1">
      <c r="A18" s="178"/>
      <c r="B18" s="356" t="s">
        <v>111</v>
      </c>
      <c r="C18" s="356"/>
      <c r="D18" s="356"/>
      <c r="E18" s="357"/>
      <c r="F18" s="297">
        <v>1</v>
      </c>
      <c r="G18" s="260"/>
      <c r="H18" s="262">
        <v>0</v>
      </c>
      <c r="I18" s="262"/>
      <c r="J18" s="260">
        <v>1</v>
      </c>
      <c r="K18" s="260"/>
      <c r="L18" s="272">
        <v>0</v>
      </c>
      <c r="M18" s="272"/>
      <c r="N18" s="269">
        <v>1</v>
      </c>
      <c r="O18" s="270"/>
    </row>
    <row r="19" spans="1:17" ht="15" customHeight="1">
      <c r="A19" s="178"/>
      <c r="B19" s="356" t="s">
        <v>112</v>
      </c>
      <c r="C19" s="356"/>
      <c r="D19" s="356"/>
      <c r="E19" s="357"/>
      <c r="F19" s="297">
        <v>1</v>
      </c>
      <c r="G19" s="260"/>
      <c r="H19" s="260">
        <v>5</v>
      </c>
      <c r="I19" s="260"/>
      <c r="J19" s="260">
        <v>4</v>
      </c>
      <c r="K19" s="260"/>
      <c r="L19" s="271">
        <v>5</v>
      </c>
      <c r="M19" s="271"/>
      <c r="N19" s="256">
        <v>2</v>
      </c>
      <c r="O19" s="257"/>
    </row>
    <row r="20" spans="1:17" ht="15" customHeight="1">
      <c r="A20" s="178"/>
      <c r="B20" s="356" t="s">
        <v>113</v>
      </c>
      <c r="C20" s="356"/>
      <c r="D20" s="356"/>
      <c r="E20" s="357"/>
      <c r="F20" s="297">
        <v>3</v>
      </c>
      <c r="G20" s="260"/>
      <c r="H20" s="260">
        <v>4</v>
      </c>
      <c r="I20" s="260"/>
      <c r="J20" s="260">
        <v>1</v>
      </c>
      <c r="K20" s="260"/>
      <c r="L20" s="271">
        <v>2</v>
      </c>
      <c r="M20" s="271"/>
      <c r="N20" s="256">
        <v>5</v>
      </c>
      <c r="O20" s="257"/>
    </row>
    <row r="21" spans="1:17" ht="15" customHeight="1">
      <c r="A21" s="178"/>
      <c r="B21" s="356" t="s">
        <v>114</v>
      </c>
      <c r="C21" s="356"/>
      <c r="D21" s="356"/>
      <c r="E21" s="357"/>
      <c r="F21" s="297">
        <v>2</v>
      </c>
      <c r="G21" s="260"/>
      <c r="H21" s="262">
        <v>0</v>
      </c>
      <c r="I21" s="262"/>
      <c r="J21" s="260">
        <v>2</v>
      </c>
      <c r="K21" s="260"/>
      <c r="L21" s="272">
        <v>0</v>
      </c>
      <c r="M21" s="272"/>
      <c r="N21" s="269">
        <v>1</v>
      </c>
      <c r="O21" s="270"/>
    </row>
    <row r="22" spans="1:17" ht="15" customHeight="1">
      <c r="A22" s="178"/>
      <c r="B22" s="356" t="s">
        <v>115</v>
      </c>
      <c r="C22" s="356"/>
      <c r="D22" s="356"/>
      <c r="E22" s="357"/>
      <c r="F22" s="297">
        <v>2</v>
      </c>
      <c r="G22" s="260"/>
      <c r="H22" s="260">
        <v>1</v>
      </c>
      <c r="I22" s="260"/>
      <c r="J22" s="260">
        <v>2</v>
      </c>
      <c r="K22" s="260"/>
      <c r="L22" s="271">
        <v>3</v>
      </c>
      <c r="M22" s="271"/>
      <c r="N22" s="256">
        <v>3</v>
      </c>
      <c r="O22" s="257"/>
    </row>
    <row r="23" spans="1:17" ht="15" customHeight="1">
      <c r="A23" s="178"/>
      <c r="B23" s="356" t="s">
        <v>116</v>
      </c>
      <c r="C23" s="356"/>
      <c r="D23" s="356"/>
      <c r="E23" s="357"/>
      <c r="F23" s="382">
        <v>0</v>
      </c>
      <c r="G23" s="262"/>
      <c r="H23" s="262">
        <v>0</v>
      </c>
      <c r="I23" s="262"/>
      <c r="J23" s="260">
        <v>1</v>
      </c>
      <c r="K23" s="260"/>
      <c r="L23" s="272">
        <v>0</v>
      </c>
      <c r="M23" s="272"/>
      <c r="N23" s="269">
        <v>0</v>
      </c>
      <c r="O23" s="270"/>
    </row>
    <row r="24" spans="1:17" ht="15" customHeight="1" thickBot="1">
      <c r="A24" s="179"/>
      <c r="B24" s="369" t="s">
        <v>117</v>
      </c>
      <c r="C24" s="369"/>
      <c r="D24" s="369"/>
      <c r="E24" s="370"/>
      <c r="F24" s="389">
        <v>0</v>
      </c>
      <c r="G24" s="385"/>
      <c r="H24" s="268">
        <v>2</v>
      </c>
      <c r="I24" s="268"/>
      <c r="J24" s="268">
        <v>1</v>
      </c>
      <c r="K24" s="268"/>
      <c r="L24" s="390">
        <v>0</v>
      </c>
      <c r="M24" s="390"/>
      <c r="N24" s="327">
        <v>3</v>
      </c>
      <c r="O24" s="391"/>
    </row>
    <row r="25" spans="1:17" ht="15" customHeight="1">
      <c r="A25" s="100"/>
      <c r="B25" s="100"/>
      <c r="C25" s="100"/>
      <c r="F25" s="100"/>
      <c r="G25" s="100"/>
      <c r="H25" s="100"/>
      <c r="J25" s="100"/>
      <c r="K25" s="100"/>
      <c r="L25" s="100"/>
      <c r="M25" s="100"/>
      <c r="N25" s="100"/>
      <c r="O25" s="16" t="s">
        <v>69</v>
      </c>
      <c r="P25" s="16"/>
      <c r="Q25" s="16"/>
    </row>
    <row r="26" spans="1:17" ht="1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t="15" customHeight="1" thickBot="1">
      <c r="A27" s="100" t="s">
        <v>118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N27" s="16"/>
      <c r="O27" s="16" t="s">
        <v>14</v>
      </c>
      <c r="P27" s="16"/>
      <c r="Q27" s="16"/>
    </row>
    <row r="28" spans="1:17" ht="30" customHeight="1">
      <c r="A28" s="371" t="s">
        <v>303</v>
      </c>
      <c r="B28" s="372"/>
      <c r="C28" s="372"/>
      <c r="D28" s="372"/>
      <c r="E28" s="373"/>
      <c r="F28" s="279" t="s">
        <v>16</v>
      </c>
      <c r="G28" s="278"/>
      <c r="H28" s="279" t="s">
        <v>17</v>
      </c>
      <c r="I28" s="278"/>
      <c r="J28" s="279" t="s">
        <v>18</v>
      </c>
      <c r="K28" s="278"/>
      <c r="L28" s="286" t="s">
        <v>19</v>
      </c>
      <c r="M28" s="286"/>
      <c r="N28" s="287" t="s">
        <v>276</v>
      </c>
      <c r="O28" s="288"/>
    </row>
    <row r="29" spans="1:17" ht="20.100000000000001" customHeight="1">
      <c r="A29" s="366" t="s">
        <v>235</v>
      </c>
      <c r="B29" s="367"/>
      <c r="C29" s="367"/>
      <c r="D29" s="367"/>
      <c r="E29" s="368"/>
      <c r="F29" s="387">
        <f>SUM(F30:G41)</f>
        <v>21</v>
      </c>
      <c r="G29" s="387"/>
      <c r="H29" s="387">
        <f>SUM(H30:I41)</f>
        <v>34</v>
      </c>
      <c r="I29" s="387"/>
      <c r="J29" s="387">
        <f>SUM(J30:K41)</f>
        <v>58</v>
      </c>
      <c r="K29" s="387"/>
      <c r="L29" s="387">
        <f>SUM(L30:M41)</f>
        <v>38</v>
      </c>
      <c r="M29" s="387"/>
      <c r="N29" s="388">
        <f>SUM(N30:O41)</f>
        <v>46</v>
      </c>
      <c r="O29" s="388"/>
    </row>
    <row r="30" spans="1:17" ht="15" customHeight="1">
      <c r="A30" s="178"/>
      <c r="B30" s="361" t="s">
        <v>236</v>
      </c>
      <c r="C30" s="362"/>
      <c r="D30" s="362"/>
      <c r="E30" s="363"/>
      <c r="F30" s="347">
        <v>3</v>
      </c>
      <c r="G30" s="348"/>
      <c r="H30" s="348">
        <v>1</v>
      </c>
      <c r="I30" s="348"/>
      <c r="J30" s="348">
        <v>7</v>
      </c>
      <c r="K30" s="348"/>
      <c r="L30" s="345">
        <v>2</v>
      </c>
      <c r="M30" s="345"/>
      <c r="N30" s="374">
        <v>7</v>
      </c>
      <c r="O30" s="375"/>
    </row>
    <row r="31" spans="1:17" ht="15" customHeight="1">
      <c r="A31" s="178"/>
      <c r="B31" s="361" t="s">
        <v>237</v>
      </c>
      <c r="C31" s="362"/>
      <c r="D31" s="362"/>
      <c r="E31" s="363"/>
      <c r="F31" s="347">
        <v>1</v>
      </c>
      <c r="G31" s="348"/>
      <c r="H31" s="348">
        <v>1</v>
      </c>
      <c r="I31" s="348"/>
      <c r="J31" s="348">
        <v>4</v>
      </c>
      <c r="K31" s="348"/>
      <c r="L31" s="345">
        <v>2</v>
      </c>
      <c r="M31" s="345"/>
      <c r="N31" s="374">
        <v>2</v>
      </c>
      <c r="O31" s="375"/>
    </row>
    <row r="32" spans="1:17" ht="15" customHeight="1">
      <c r="A32" s="178"/>
      <c r="B32" s="361" t="s">
        <v>238</v>
      </c>
      <c r="C32" s="362"/>
      <c r="D32" s="362"/>
      <c r="E32" s="363"/>
      <c r="F32" s="347">
        <v>2</v>
      </c>
      <c r="G32" s="348"/>
      <c r="H32" s="348">
        <v>5</v>
      </c>
      <c r="I32" s="348"/>
      <c r="J32" s="348">
        <v>4</v>
      </c>
      <c r="K32" s="348"/>
      <c r="L32" s="345">
        <v>2</v>
      </c>
      <c r="M32" s="345"/>
      <c r="N32" s="374">
        <v>2</v>
      </c>
      <c r="O32" s="375"/>
    </row>
    <row r="33" spans="1:17" ht="15" customHeight="1">
      <c r="A33" s="178"/>
      <c r="B33" s="361" t="s">
        <v>239</v>
      </c>
      <c r="C33" s="362"/>
      <c r="D33" s="362"/>
      <c r="E33" s="363"/>
      <c r="F33" s="347">
        <v>1</v>
      </c>
      <c r="G33" s="348"/>
      <c r="H33" s="262" t="s">
        <v>42</v>
      </c>
      <c r="I33" s="262"/>
      <c r="J33" s="348">
        <v>3</v>
      </c>
      <c r="K33" s="348"/>
      <c r="L33" s="345">
        <v>2</v>
      </c>
      <c r="M33" s="345"/>
      <c r="N33" s="374">
        <v>1</v>
      </c>
      <c r="O33" s="375"/>
    </row>
    <row r="34" spans="1:17" ht="15" customHeight="1">
      <c r="A34" s="178"/>
      <c r="B34" s="361" t="s">
        <v>240</v>
      </c>
      <c r="C34" s="362"/>
      <c r="D34" s="362"/>
      <c r="E34" s="363"/>
      <c r="F34" s="347">
        <v>2</v>
      </c>
      <c r="G34" s="348"/>
      <c r="H34" s="348">
        <v>3</v>
      </c>
      <c r="I34" s="348"/>
      <c r="J34" s="348">
        <v>4</v>
      </c>
      <c r="K34" s="348"/>
      <c r="L34" s="345">
        <v>2</v>
      </c>
      <c r="M34" s="345"/>
      <c r="N34" s="374">
        <v>2</v>
      </c>
      <c r="O34" s="375"/>
    </row>
    <row r="35" spans="1:17" ht="15" customHeight="1">
      <c r="A35" s="178"/>
      <c r="B35" s="361" t="s">
        <v>241</v>
      </c>
      <c r="C35" s="362"/>
      <c r="D35" s="362"/>
      <c r="E35" s="363"/>
      <c r="F35" s="347">
        <v>1</v>
      </c>
      <c r="G35" s="348"/>
      <c r="H35" s="348">
        <v>2</v>
      </c>
      <c r="I35" s="348"/>
      <c r="J35" s="348">
        <v>1</v>
      </c>
      <c r="K35" s="348"/>
      <c r="L35" s="345">
        <v>3</v>
      </c>
      <c r="M35" s="345"/>
      <c r="N35" s="374">
        <v>3</v>
      </c>
      <c r="O35" s="375"/>
    </row>
    <row r="36" spans="1:17" ht="15" customHeight="1">
      <c r="A36" s="178"/>
      <c r="B36" s="361" t="s">
        <v>242</v>
      </c>
      <c r="C36" s="362"/>
      <c r="D36" s="362"/>
      <c r="E36" s="363"/>
      <c r="F36" s="347">
        <v>5</v>
      </c>
      <c r="G36" s="348"/>
      <c r="H36" s="348">
        <v>2</v>
      </c>
      <c r="I36" s="348"/>
      <c r="J36" s="348">
        <v>5</v>
      </c>
      <c r="K36" s="348"/>
      <c r="L36" s="345">
        <v>3</v>
      </c>
      <c r="M36" s="345"/>
      <c r="N36" s="374">
        <v>5</v>
      </c>
      <c r="O36" s="375"/>
    </row>
    <row r="37" spans="1:17" ht="15" customHeight="1">
      <c r="A37" s="178"/>
      <c r="B37" s="361" t="s">
        <v>243</v>
      </c>
      <c r="C37" s="362"/>
      <c r="D37" s="362"/>
      <c r="E37" s="363"/>
      <c r="F37" s="347">
        <v>2</v>
      </c>
      <c r="G37" s="348"/>
      <c r="H37" s="348">
        <v>4</v>
      </c>
      <c r="I37" s="348"/>
      <c r="J37" s="348">
        <v>5</v>
      </c>
      <c r="K37" s="348"/>
      <c r="L37" s="345">
        <v>8</v>
      </c>
      <c r="M37" s="345"/>
      <c r="N37" s="374">
        <v>2</v>
      </c>
      <c r="O37" s="375"/>
    </row>
    <row r="38" spans="1:17" ht="15" customHeight="1">
      <c r="A38" s="178"/>
      <c r="B38" s="361" t="s">
        <v>244</v>
      </c>
      <c r="C38" s="362"/>
      <c r="D38" s="362"/>
      <c r="E38" s="363"/>
      <c r="F38" s="347">
        <v>2</v>
      </c>
      <c r="G38" s="348"/>
      <c r="H38" s="348">
        <v>3</v>
      </c>
      <c r="I38" s="348"/>
      <c r="J38" s="348">
        <v>8</v>
      </c>
      <c r="K38" s="348"/>
      <c r="L38" s="345">
        <v>4</v>
      </c>
      <c r="M38" s="345"/>
      <c r="N38" s="374">
        <v>7</v>
      </c>
      <c r="O38" s="375"/>
    </row>
    <row r="39" spans="1:17" ht="15" customHeight="1">
      <c r="A39" s="178"/>
      <c r="B39" s="361" t="s">
        <v>245</v>
      </c>
      <c r="C39" s="362"/>
      <c r="D39" s="362"/>
      <c r="E39" s="363"/>
      <c r="F39" s="382" t="s">
        <v>42</v>
      </c>
      <c r="G39" s="262"/>
      <c r="H39" s="348">
        <v>6</v>
      </c>
      <c r="I39" s="348"/>
      <c r="J39" s="348">
        <v>5</v>
      </c>
      <c r="K39" s="348"/>
      <c r="L39" s="345">
        <v>6</v>
      </c>
      <c r="M39" s="345"/>
      <c r="N39" s="374">
        <v>4</v>
      </c>
      <c r="O39" s="375"/>
    </row>
    <row r="40" spans="1:17" ht="15" customHeight="1">
      <c r="A40" s="178"/>
      <c r="B40" s="361" t="s">
        <v>246</v>
      </c>
      <c r="C40" s="362"/>
      <c r="D40" s="362"/>
      <c r="E40" s="363"/>
      <c r="F40" s="347">
        <v>1</v>
      </c>
      <c r="G40" s="348"/>
      <c r="H40" s="348">
        <v>7</v>
      </c>
      <c r="I40" s="348"/>
      <c r="J40" s="348">
        <v>7</v>
      </c>
      <c r="K40" s="348"/>
      <c r="L40" s="345">
        <v>1</v>
      </c>
      <c r="M40" s="345"/>
      <c r="N40" s="374">
        <v>6</v>
      </c>
      <c r="O40" s="375"/>
    </row>
    <row r="41" spans="1:17" ht="15" customHeight="1" thickBot="1">
      <c r="A41" s="179"/>
      <c r="B41" s="358" t="s">
        <v>247</v>
      </c>
      <c r="C41" s="359"/>
      <c r="D41" s="359"/>
      <c r="E41" s="360"/>
      <c r="F41" s="383">
        <v>1</v>
      </c>
      <c r="G41" s="384"/>
      <c r="H41" s="385" t="s">
        <v>42</v>
      </c>
      <c r="I41" s="385"/>
      <c r="J41" s="384">
        <v>5</v>
      </c>
      <c r="K41" s="384"/>
      <c r="L41" s="386">
        <v>3</v>
      </c>
      <c r="M41" s="386"/>
      <c r="N41" s="344">
        <v>5</v>
      </c>
      <c r="O41" s="340"/>
    </row>
    <row r="42" spans="1:17" ht="15" customHeight="1">
      <c r="A42" s="100"/>
      <c r="B42" s="100"/>
      <c r="C42" s="100"/>
      <c r="F42" s="100"/>
      <c r="G42" s="100"/>
      <c r="H42" s="100"/>
      <c r="I42" s="100"/>
      <c r="J42" s="100"/>
      <c r="K42" s="100"/>
      <c r="L42" s="100"/>
      <c r="M42" s="100"/>
      <c r="N42" s="100"/>
      <c r="O42" s="16" t="s">
        <v>69</v>
      </c>
      <c r="P42" s="16"/>
      <c r="Q42" s="16"/>
    </row>
    <row r="43" spans="1:17" ht="1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t="15" customHeight="1" thickBot="1">
      <c r="A44" s="100" t="s">
        <v>119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6" t="s">
        <v>32</v>
      </c>
      <c r="P44" s="16"/>
      <c r="Q44" s="16"/>
    </row>
    <row r="45" spans="1:17" ht="30" customHeight="1">
      <c r="A45" s="277" t="s">
        <v>120</v>
      </c>
      <c r="B45" s="278"/>
      <c r="C45" s="126" t="s">
        <v>121</v>
      </c>
      <c r="D45" s="126" t="s">
        <v>57</v>
      </c>
      <c r="E45" s="126" t="s">
        <v>58</v>
      </c>
      <c r="F45" s="126" t="s">
        <v>59</v>
      </c>
      <c r="G45" s="126" t="s">
        <v>60</v>
      </c>
      <c r="H45" s="126" t="s">
        <v>61</v>
      </c>
      <c r="I45" s="126" t="s">
        <v>62</v>
      </c>
      <c r="J45" s="126" t="s">
        <v>63</v>
      </c>
      <c r="K45" s="126" t="s">
        <v>64</v>
      </c>
      <c r="L45" s="126" t="s">
        <v>65</v>
      </c>
      <c r="M45" s="126" t="s">
        <v>66</v>
      </c>
      <c r="N45" s="126" t="s">
        <v>67</v>
      </c>
      <c r="O45" s="134" t="s">
        <v>68</v>
      </c>
      <c r="P45" s="129"/>
      <c r="Q45" s="129"/>
    </row>
    <row r="46" spans="1:17" ht="15" customHeight="1">
      <c r="A46" s="380" t="s">
        <v>277</v>
      </c>
      <c r="B46" s="381"/>
      <c r="C46" s="68">
        <f>SUM(D46:O46)</f>
        <v>276</v>
      </c>
      <c r="D46" s="12">
        <v>59</v>
      </c>
      <c r="E46" s="12">
        <v>49</v>
      </c>
      <c r="F46" s="12">
        <v>19</v>
      </c>
      <c r="G46" s="12" t="s">
        <v>42</v>
      </c>
      <c r="H46" s="12">
        <v>15</v>
      </c>
      <c r="I46" s="12">
        <v>55</v>
      </c>
      <c r="J46" s="12">
        <v>23</v>
      </c>
      <c r="K46" s="12">
        <v>15</v>
      </c>
      <c r="L46" s="12" t="s">
        <v>42</v>
      </c>
      <c r="M46" s="12" t="s">
        <v>42</v>
      </c>
      <c r="N46" s="12">
        <v>41</v>
      </c>
      <c r="O46" s="13" t="s">
        <v>42</v>
      </c>
      <c r="P46" s="12"/>
      <c r="Q46" s="12"/>
    </row>
    <row r="47" spans="1:17" ht="15" customHeight="1">
      <c r="A47" s="378" t="s">
        <v>43</v>
      </c>
      <c r="B47" s="379"/>
      <c r="C47" s="68">
        <f>SUM(D47:O47)</f>
        <v>333</v>
      </c>
      <c r="D47" s="12">
        <v>18</v>
      </c>
      <c r="E47" s="12">
        <v>12</v>
      </c>
      <c r="F47" s="12">
        <v>13</v>
      </c>
      <c r="G47" s="12">
        <v>22</v>
      </c>
      <c r="H47" s="12">
        <v>10</v>
      </c>
      <c r="I47" s="12">
        <v>14</v>
      </c>
      <c r="J47" s="12">
        <v>30</v>
      </c>
      <c r="K47" s="12">
        <v>12</v>
      </c>
      <c r="L47" s="12">
        <v>51</v>
      </c>
      <c r="M47" s="12">
        <v>42</v>
      </c>
      <c r="N47" s="12">
        <v>3</v>
      </c>
      <c r="O47" s="13">
        <v>106</v>
      </c>
      <c r="P47" s="12"/>
      <c r="Q47" s="12"/>
    </row>
    <row r="48" spans="1:17" ht="15" customHeight="1">
      <c r="A48" s="378" t="s">
        <v>44</v>
      </c>
      <c r="B48" s="379"/>
      <c r="C48" s="68">
        <f>SUM(D48:O48)</f>
        <v>551</v>
      </c>
      <c r="D48" s="12">
        <v>68</v>
      </c>
      <c r="E48" s="12">
        <v>56</v>
      </c>
      <c r="F48" s="12">
        <v>27</v>
      </c>
      <c r="G48" s="12">
        <v>96</v>
      </c>
      <c r="H48" s="12">
        <v>115</v>
      </c>
      <c r="I48" s="12">
        <v>21</v>
      </c>
      <c r="J48" s="12">
        <v>38</v>
      </c>
      <c r="K48" s="12">
        <v>32</v>
      </c>
      <c r="L48" s="12">
        <v>10</v>
      </c>
      <c r="M48" s="12">
        <v>29</v>
      </c>
      <c r="N48" s="12">
        <v>32</v>
      </c>
      <c r="O48" s="13">
        <v>27</v>
      </c>
      <c r="P48" s="12"/>
      <c r="Q48" s="12"/>
    </row>
    <row r="49" spans="1:17" ht="15" customHeight="1">
      <c r="A49" s="378" t="s">
        <v>275</v>
      </c>
      <c r="B49" s="379"/>
      <c r="C49" s="86">
        <f>SUM(D49:O49)</f>
        <v>418</v>
      </c>
      <c r="D49" s="84">
        <v>30</v>
      </c>
      <c r="E49" s="84">
        <v>58</v>
      </c>
      <c r="F49" s="84">
        <v>51</v>
      </c>
      <c r="G49" s="84">
        <v>54</v>
      </c>
      <c r="H49" s="84">
        <v>52</v>
      </c>
      <c r="I49" s="84">
        <v>2</v>
      </c>
      <c r="J49" s="84">
        <v>25</v>
      </c>
      <c r="K49" s="84">
        <v>12</v>
      </c>
      <c r="L49" s="84">
        <v>43</v>
      </c>
      <c r="M49" s="84">
        <v>41</v>
      </c>
      <c r="N49" s="84">
        <v>43</v>
      </c>
      <c r="O49" s="85">
        <v>7</v>
      </c>
      <c r="P49" s="12"/>
      <c r="Q49" s="12"/>
    </row>
    <row r="50" spans="1:17" ht="15" customHeight="1" thickBot="1">
      <c r="A50" s="376" t="s">
        <v>290</v>
      </c>
      <c r="B50" s="377"/>
      <c r="C50" s="64">
        <f>SUM(D50:O50)</f>
        <v>439</v>
      </c>
      <c r="D50" s="169">
        <v>63</v>
      </c>
      <c r="E50" s="169">
        <v>57</v>
      </c>
      <c r="F50" s="169">
        <v>52</v>
      </c>
      <c r="G50" s="169">
        <v>27</v>
      </c>
      <c r="H50" s="169">
        <v>30</v>
      </c>
      <c r="I50" s="169">
        <v>48</v>
      </c>
      <c r="J50" s="169">
        <v>23</v>
      </c>
      <c r="K50" s="169">
        <v>47</v>
      </c>
      <c r="L50" s="169">
        <v>51</v>
      </c>
      <c r="M50" s="169">
        <v>7</v>
      </c>
      <c r="N50" s="169">
        <v>34</v>
      </c>
      <c r="O50" s="170">
        <v>0</v>
      </c>
      <c r="P50" s="12"/>
      <c r="Q50" s="12"/>
    </row>
    <row r="51" spans="1:17" ht="15" customHeight="1">
      <c r="A51" s="180"/>
      <c r="B51" s="18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7" t="s">
        <v>69</v>
      </c>
      <c r="O51" s="17"/>
      <c r="P51" s="100"/>
      <c r="Q51" s="100"/>
    </row>
    <row r="52" spans="1:17" ht="15.95" customHeight="1">
      <c r="A52" s="167"/>
      <c r="B52" s="167"/>
    </row>
  </sheetData>
  <sheetProtection selectLockedCells="1" selectUnlockedCells="1"/>
  <mergeCells count="222"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28:G28"/>
    <mergeCell ref="H28:I28"/>
    <mergeCell ref="J28:K28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5" orientation="portrait" useFirstPageNumber="1" verticalDpi="300" r:id="rId1"/>
  <headerFooter alignWithMargins="0">
    <oddHeader>&amp;R警察及び消防</oddHeader>
    <oddFooter>&amp;C&amp;11－&amp;P－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6"/>
  <sheetViews>
    <sheetView view="pageBreakPreview" topLeftCell="A4" zoomScaleNormal="100" workbookViewId="0">
      <selection activeCell="E6" sqref="E6"/>
    </sheetView>
  </sheetViews>
  <sheetFormatPr defaultRowHeight="18.95" customHeight="1"/>
  <cols>
    <col min="1" max="1" width="13.7109375" style="17" customWidth="1"/>
    <col min="2" max="2" width="9.28515625" style="17" customWidth="1"/>
    <col min="3" max="5" width="6.7109375" style="17" customWidth="1"/>
    <col min="6" max="6" width="7" style="17" customWidth="1"/>
    <col min="7" max="8" width="6.7109375" style="17" customWidth="1"/>
    <col min="9" max="9" width="7" style="17" customWidth="1"/>
    <col min="10" max="11" width="6.7109375" style="17" customWidth="1"/>
    <col min="12" max="12" width="9.7109375" style="17" bestFit="1" customWidth="1"/>
    <col min="13" max="13" width="7" style="17" customWidth="1"/>
    <col min="14" max="16384" width="9.140625" style="17"/>
  </cols>
  <sheetData>
    <row r="1" spans="1:14" ht="5.0999999999999996" customHeight="1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6"/>
      <c r="N1" s="100"/>
    </row>
    <row r="2" spans="1:14" ht="15" customHeight="1">
      <c r="A2" s="100" t="s">
        <v>122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6" t="s">
        <v>32</v>
      </c>
      <c r="N2" s="100"/>
    </row>
    <row r="3" spans="1:14" ht="20.100000000000001" customHeight="1">
      <c r="A3" s="303" t="s">
        <v>123</v>
      </c>
      <c r="B3" s="291" t="s">
        <v>124</v>
      </c>
      <c r="C3" s="291" t="s">
        <v>125</v>
      </c>
      <c r="D3" s="172" t="s">
        <v>126</v>
      </c>
      <c r="E3" s="172" t="s">
        <v>127</v>
      </c>
      <c r="F3" s="172" t="s">
        <v>128</v>
      </c>
      <c r="G3" s="172" t="s">
        <v>129</v>
      </c>
      <c r="H3" s="172" t="s">
        <v>130</v>
      </c>
      <c r="I3" s="172" t="s">
        <v>131</v>
      </c>
      <c r="J3" s="291" t="s">
        <v>132</v>
      </c>
      <c r="K3" s="172" t="s">
        <v>133</v>
      </c>
      <c r="L3" s="291" t="s">
        <v>134</v>
      </c>
      <c r="M3" s="304" t="s">
        <v>41</v>
      </c>
    </row>
    <row r="4" spans="1:14" ht="20.100000000000001" customHeight="1">
      <c r="A4" s="303"/>
      <c r="B4" s="291"/>
      <c r="C4" s="291"/>
      <c r="D4" s="174" t="s">
        <v>135</v>
      </c>
      <c r="E4" s="174" t="s">
        <v>136</v>
      </c>
      <c r="F4" s="174" t="s">
        <v>136</v>
      </c>
      <c r="G4" s="174" t="s">
        <v>135</v>
      </c>
      <c r="H4" s="174" t="s">
        <v>137</v>
      </c>
      <c r="I4" s="174" t="s">
        <v>138</v>
      </c>
      <c r="J4" s="291"/>
      <c r="K4" s="174" t="s">
        <v>139</v>
      </c>
      <c r="L4" s="291"/>
      <c r="M4" s="304"/>
    </row>
    <row r="5" spans="1:14" ht="20.100000000000001" customHeight="1">
      <c r="A5" s="182" t="s">
        <v>277</v>
      </c>
      <c r="B5" s="18">
        <f>SUM(C5:M5)</f>
        <v>3930</v>
      </c>
      <c r="C5" s="19">
        <v>9</v>
      </c>
      <c r="D5" s="19">
        <v>1</v>
      </c>
      <c r="E5" s="19">
        <v>6</v>
      </c>
      <c r="F5" s="19">
        <v>429</v>
      </c>
      <c r="G5" s="19">
        <v>41</v>
      </c>
      <c r="H5" s="19">
        <v>21</v>
      </c>
      <c r="I5" s="19">
        <v>503</v>
      </c>
      <c r="J5" s="19">
        <v>29</v>
      </c>
      <c r="K5" s="19">
        <v>40</v>
      </c>
      <c r="L5" s="19">
        <v>2183</v>
      </c>
      <c r="M5" s="20">
        <v>668</v>
      </c>
    </row>
    <row r="6" spans="1:14" ht="20.100000000000001" customHeight="1">
      <c r="A6" s="183" t="s">
        <v>43</v>
      </c>
      <c r="B6" s="18">
        <f>SUM(C6:M6)</f>
        <v>3835</v>
      </c>
      <c r="C6" s="19">
        <v>2</v>
      </c>
      <c r="D6" s="19">
        <v>0</v>
      </c>
      <c r="E6" s="19">
        <v>5</v>
      </c>
      <c r="F6" s="19">
        <v>399</v>
      </c>
      <c r="G6" s="19">
        <v>39</v>
      </c>
      <c r="H6" s="19">
        <v>29</v>
      </c>
      <c r="I6" s="19">
        <v>474</v>
      </c>
      <c r="J6" s="19">
        <v>40</v>
      </c>
      <c r="K6" s="19">
        <v>47</v>
      </c>
      <c r="L6" s="19">
        <v>2103</v>
      </c>
      <c r="M6" s="20">
        <v>697</v>
      </c>
    </row>
    <row r="7" spans="1:14" ht="20.100000000000001" customHeight="1">
      <c r="A7" s="183" t="s">
        <v>44</v>
      </c>
      <c r="B7" s="18">
        <f>SUM(C7:M7)</f>
        <v>3961</v>
      </c>
      <c r="C7" s="19">
        <v>4</v>
      </c>
      <c r="D7" s="19">
        <v>0</v>
      </c>
      <c r="E7" s="19">
        <v>2</v>
      </c>
      <c r="F7" s="19">
        <v>463</v>
      </c>
      <c r="G7" s="19">
        <v>20</v>
      </c>
      <c r="H7" s="19">
        <v>22</v>
      </c>
      <c r="I7" s="19">
        <v>472</v>
      </c>
      <c r="J7" s="19">
        <v>39</v>
      </c>
      <c r="K7" s="19">
        <v>57</v>
      </c>
      <c r="L7" s="19">
        <v>2197</v>
      </c>
      <c r="M7" s="20">
        <v>685</v>
      </c>
    </row>
    <row r="8" spans="1:14" ht="20.100000000000001" customHeight="1">
      <c r="A8" s="183" t="s">
        <v>275</v>
      </c>
      <c r="B8" s="87">
        <f>SUM(C8:M8)</f>
        <v>4052</v>
      </c>
      <c r="C8" s="88">
        <v>4</v>
      </c>
      <c r="D8" s="88">
        <v>0</v>
      </c>
      <c r="E8" s="88">
        <v>2</v>
      </c>
      <c r="F8" s="88">
        <v>417</v>
      </c>
      <c r="G8" s="88">
        <v>19</v>
      </c>
      <c r="H8" s="88">
        <v>19</v>
      </c>
      <c r="I8" s="88">
        <v>535</v>
      </c>
      <c r="J8" s="88">
        <v>31</v>
      </c>
      <c r="K8" s="88">
        <v>63</v>
      </c>
      <c r="L8" s="88">
        <v>2338</v>
      </c>
      <c r="M8" s="89">
        <v>624</v>
      </c>
    </row>
    <row r="9" spans="1:14" ht="20.100000000000001" customHeight="1" thickBot="1">
      <c r="A9" s="93" t="s">
        <v>281</v>
      </c>
      <c r="B9" s="184">
        <f>SUM(C9:M9)</f>
        <v>4245</v>
      </c>
      <c r="C9" s="185">
        <v>4</v>
      </c>
      <c r="D9" s="186">
        <v>3</v>
      </c>
      <c r="E9" s="185">
        <v>3</v>
      </c>
      <c r="F9" s="185">
        <v>445</v>
      </c>
      <c r="G9" s="185">
        <v>23</v>
      </c>
      <c r="H9" s="185">
        <v>35</v>
      </c>
      <c r="I9" s="185">
        <v>545</v>
      </c>
      <c r="J9" s="185">
        <v>31</v>
      </c>
      <c r="K9" s="185">
        <v>52</v>
      </c>
      <c r="L9" s="185">
        <v>2527</v>
      </c>
      <c r="M9" s="187">
        <v>577</v>
      </c>
    </row>
    <row r="10" spans="1:14" ht="15" customHeight="1">
      <c r="A10" s="171"/>
      <c r="B10" s="100"/>
      <c r="C10" s="100"/>
      <c r="D10" s="100"/>
      <c r="E10" s="100"/>
      <c r="F10" s="100"/>
      <c r="G10" s="100"/>
      <c r="H10" s="100"/>
      <c r="I10" s="100"/>
      <c r="J10" s="395" t="s">
        <v>140</v>
      </c>
      <c r="K10" s="395"/>
      <c r="L10" s="395"/>
      <c r="M10" s="395"/>
      <c r="N10" s="100"/>
    </row>
    <row r="11" spans="1:14" ht="15" customHeight="1">
      <c r="A11" s="188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5" customHeight="1">
      <c r="A12" s="171" t="s">
        <v>282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6" t="s">
        <v>32</v>
      </c>
      <c r="N12" s="100"/>
    </row>
    <row r="13" spans="1:14" ht="20.100000000000001" customHeight="1">
      <c r="A13" s="396" t="s">
        <v>141</v>
      </c>
      <c r="B13" s="291" t="s">
        <v>124</v>
      </c>
      <c r="C13" s="291" t="s">
        <v>125</v>
      </c>
      <c r="D13" s="189" t="s">
        <v>126</v>
      </c>
      <c r="E13" s="189" t="s">
        <v>127</v>
      </c>
      <c r="F13" s="189" t="s">
        <v>128</v>
      </c>
      <c r="G13" s="189" t="s">
        <v>129</v>
      </c>
      <c r="H13" s="189" t="s">
        <v>130</v>
      </c>
      <c r="I13" s="189" t="s">
        <v>131</v>
      </c>
      <c r="J13" s="291" t="s">
        <v>132</v>
      </c>
      <c r="K13" s="189" t="s">
        <v>133</v>
      </c>
      <c r="L13" s="291" t="s">
        <v>134</v>
      </c>
      <c r="M13" s="304" t="s">
        <v>41</v>
      </c>
    </row>
    <row r="14" spans="1:14" ht="20.100000000000001" customHeight="1">
      <c r="A14" s="396"/>
      <c r="B14" s="291"/>
      <c r="C14" s="291"/>
      <c r="D14" s="150" t="s">
        <v>135</v>
      </c>
      <c r="E14" s="150" t="s">
        <v>136</v>
      </c>
      <c r="F14" s="150" t="s">
        <v>136</v>
      </c>
      <c r="G14" s="150" t="s">
        <v>135</v>
      </c>
      <c r="H14" s="150" t="s">
        <v>137</v>
      </c>
      <c r="I14" s="150" t="s">
        <v>138</v>
      </c>
      <c r="J14" s="291"/>
      <c r="K14" s="150" t="s">
        <v>139</v>
      </c>
      <c r="L14" s="291"/>
      <c r="M14" s="304"/>
    </row>
    <row r="15" spans="1:14" ht="20.100000000000001" customHeight="1">
      <c r="A15" s="190" t="s">
        <v>78</v>
      </c>
      <c r="B15" s="22">
        <f>SUM(B16:B27)</f>
        <v>4245</v>
      </c>
      <c r="C15" s="23">
        <f>SUM(C16:C27)</f>
        <v>4</v>
      </c>
      <c r="D15" s="23">
        <f>SUM(D16:D27)</f>
        <v>3</v>
      </c>
      <c r="E15" s="23">
        <f t="shared" ref="E15:M15" si="0">SUM(E16:E27)</f>
        <v>3</v>
      </c>
      <c r="F15" s="23">
        <f>SUM(F16:F27)</f>
        <v>445</v>
      </c>
      <c r="G15" s="23">
        <f t="shared" si="0"/>
        <v>23</v>
      </c>
      <c r="H15" s="23">
        <f t="shared" si="0"/>
        <v>35</v>
      </c>
      <c r="I15" s="23">
        <f t="shared" si="0"/>
        <v>545</v>
      </c>
      <c r="J15" s="23">
        <f t="shared" si="0"/>
        <v>31</v>
      </c>
      <c r="K15" s="23">
        <f t="shared" si="0"/>
        <v>52</v>
      </c>
      <c r="L15" s="23">
        <f t="shared" si="0"/>
        <v>2527</v>
      </c>
      <c r="M15" s="24">
        <f t="shared" si="0"/>
        <v>577</v>
      </c>
    </row>
    <row r="16" spans="1:14" ht="20.100000000000001" customHeight="1">
      <c r="A16" s="191" t="s">
        <v>142</v>
      </c>
      <c r="B16" s="25">
        <f>SUM(C16:M16)</f>
        <v>217</v>
      </c>
      <c r="C16" s="192">
        <v>2</v>
      </c>
      <c r="D16" s="19">
        <v>0</v>
      </c>
      <c r="E16" s="19">
        <v>0</v>
      </c>
      <c r="F16" s="192">
        <v>10</v>
      </c>
      <c r="G16" s="19">
        <v>0</v>
      </c>
      <c r="H16" s="19">
        <v>0</v>
      </c>
      <c r="I16" s="192">
        <v>38</v>
      </c>
      <c r="J16" s="192">
        <v>3</v>
      </c>
      <c r="K16" s="192">
        <v>4</v>
      </c>
      <c r="L16" s="192">
        <v>152</v>
      </c>
      <c r="M16" s="193">
        <v>8</v>
      </c>
    </row>
    <row r="17" spans="1:14" ht="20.100000000000001" customHeight="1">
      <c r="A17" s="128" t="s">
        <v>143</v>
      </c>
      <c r="B17" s="25">
        <f t="shared" ref="B17:B27" si="1">SUM(C17:M17)</f>
        <v>190</v>
      </c>
      <c r="C17" s="192">
        <v>0</v>
      </c>
      <c r="D17" s="19">
        <v>0</v>
      </c>
      <c r="E17" s="19">
        <v>1</v>
      </c>
      <c r="F17" s="192">
        <v>20</v>
      </c>
      <c r="G17" s="19">
        <v>1</v>
      </c>
      <c r="H17" s="19">
        <v>0</v>
      </c>
      <c r="I17" s="192">
        <v>28</v>
      </c>
      <c r="J17" s="192">
        <v>6</v>
      </c>
      <c r="K17" s="192">
        <v>1</v>
      </c>
      <c r="L17" s="192">
        <v>130</v>
      </c>
      <c r="M17" s="193">
        <v>3</v>
      </c>
    </row>
    <row r="18" spans="1:14" ht="20.100000000000001" customHeight="1">
      <c r="A18" s="128" t="s">
        <v>144</v>
      </c>
      <c r="B18" s="25">
        <f t="shared" si="1"/>
        <v>157</v>
      </c>
      <c r="C18" s="192">
        <v>0</v>
      </c>
      <c r="D18" s="19">
        <v>1</v>
      </c>
      <c r="E18" s="19">
        <v>0</v>
      </c>
      <c r="F18" s="192">
        <v>11</v>
      </c>
      <c r="G18" s="19">
        <v>0</v>
      </c>
      <c r="H18" s="19">
        <v>0</v>
      </c>
      <c r="I18" s="192">
        <v>24</v>
      </c>
      <c r="J18" s="192">
        <v>4</v>
      </c>
      <c r="K18" s="192">
        <v>1</v>
      </c>
      <c r="L18" s="192">
        <v>113</v>
      </c>
      <c r="M18" s="193">
        <v>3</v>
      </c>
    </row>
    <row r="19" spans="1:14" ht="20.100000000000001" customHeight="1">
      <c r="A19" s="128" t="s">
        <v>145</v>
      </c>
      <c r="B19" s="25">
        <f t="shared" si="1"/>
        <v>233</v>
      </c>
      <c r="C19" s="19">
        <v>0</v>
      </c>
      <c r="D19" s="19">
        <v>0</v>
      </c>
      <c r="E19" s="19">
        <v>0</v>
      </c>
      <c r="F19" s="192">
        <v>32</v>
      </c>
      <c r="G19" s="19">
        <v>2</v>
      </c>
      <c r="H19" s="19">
        <v>0</v>
      </c>
      <c r="I19" s="192">
        <v>34</v>
      </c>
      <c r="J19" s="192">
        <v>2</v>
      </c>
      <c r="K19" s="192">
        <v>5</v>
      </c>
      <c r="L19" s="192">
        <v>154</v>
      </c>
      <c r="M19" s="193">
        <v>4</v>
      </c>
    </row>
    <row r="20" spans="1:14" ht="20.100000000000001" customHeight="1">
      <c r="A20" s="128" t="s">
        <v>146</v>
      </c>
      <c r="B20" s="25">
        <f t="shared" si="1"/>
        <v>440</v>
      </c>
      <c r="C20" s="19">
        <v>1</v>
      </c>
      <c r="D20" s="19">
        <v>0</v>
      </c>
      <c r="E20" s="19">
        <v>1</v>
      </c>
      <c r="F20" s="192">
        <v>59</v>
      </c>
      <c r="G20" s="192">
        <v>3</v>
      </c>
      <c r="H20" s="19">
        <v>2</v>
      </c>
      <c r="I20" s="192">
        <v>53</v>
      </c>
      <c r="J20" s="192">
        <v>0</v>
      </c>
      <c r="K20" s="192">
        <v>2</v>
      </c>
      <c r="L20" s="192">
        <v>273</v>
      </c>
      <c r="M20" s="193">
        <v>46</v>
      </c>
    </row>
    <row r="21" spans="1:14" ht="20.100000000000001" customHeight="1">
      <c r="A21" s="128" t="s">
        <v>147</v>
      </c>
      <c r="B21" s="25">
        <f t="shared" si="1"/>
        <v>466</v>
      </c>
      <c r="C21" s="19">
        <v>1</v>
      </c>
      <c r="D21" s="19">
        <v>0</v>
      </c>
      <c r="E21" s="19">
        <v>0</v>
      </c>
      <c r="F21" s="192">
        <v>33</v>
      </c>
      <c r="G21" s="192">
        <v>5</v>
      </c>
      <c r="H21" s="192">
        <v>6</v>
      </c>
      <c r="I21" s="192">
        <v>57</v>
      </c>
      <c r="J21" s="192">
        <v>2</v>
      </c>
      <c r="K21" s="192">
        <v>4</v>
      </c>
      <c r="L21" s="192">
        <v>247</v>
      </c>
      <c r="M21" s="193">
        <v>111</v>
      </c>
    </row>
    <row r="22" spans="1:14" ht="20.100000000000001" customHeight="1">
      <c r="A22" s="128" t="s">
        <v>148</v>
      </c>
      <c r="B22" s="25">
        <f t="shared" si="1"/>
        <v>478</v>
      </c>
      <c r="C22" s="192">
        <v>0</v>
      </c>
      <c r="D22" s="19">
        <v>1</v>
      </c>
      <c r="E22" s="19">
        <v>0</v>
      </c>
      <c r="F22" s="192">
        <v>48</v>
      </c>
      <c r="G22" s="192">
        <v>4</v>
      </c>
      <c r="H22" s="192">
        <v>9</v>
      </c>
      <c r="I22" s="192">
        <v>49</v>
      </c>
      <c r="J22" s="19">
        <v>0</v>
      </c>
      <c r="K22" s="192">
        <v>3</v>
      </c>
      <c r="L22" s="192">
        <v>245</v>
      </c>
      <c r="M22" s="193">
        <v>119</v>
      </c>
    </row>
    <row r="23" spans="1:14" ht="20.100000000000001" customHeight="1">
      <c r="A23" s="128" t="s">
        <v>149</v>
      </c>
      <c r="B23" s="25">
        <f t="shared" si="1"/>
        <v>446</v>
      </c>
      <c r="C23" s="19">
        <v>0</v>
      </c>
      <c r="D23" s="19">
        <v>0</v>
      </c>
      <c r="E23" s="19">
        <v>1</v>
      </c>
      <c r="F23" s="192">
        <v>34</v>
      </c>
      <c r="G23" s="192">
        <v>6</v>
      </c>
      <c r="H23" s="192">
        <v>8</v>
      </c>
      <c r="I23" s="192">
        <v>45</v>
      </c>
      <c r="J23" s="192">
        <v>0</v>
      </c>
      <c r="K23" s="192">
        <v>5</v>
      </c>
      <c r="L23" s="192">
        <v>249</v>
      </c>
      <c r="M23" s="193">
        <v>98</v>
      </c>
    </row>
    <row r="24" spans="1:14" ht="20.100000000000001" customHeight="1">
      <c r="A24" s="128" t="s">
        <v>150</v>
      </c>
      <c r="B24" s="25">
        <f t="shared" si="1"/>
        <v>465</v>
      </c>
      <c r="C24" s="19">
        <v>0</v>
      </c>
      <c r="D24" s="19">
        <v>0</v>
      </c>
      <c r="E24" s="19">
        <v>0</v>
      </c>
      <c r="F24" s="192">
        <v>63</v>
      </c>
      <c r="G24" s="192">
        <v>2</v>
      </c>
      <c r="H24" s="192">
        <v>4</v>
      </c>
      <c r="I24" s="192">
        <v>63</v>
      </c>
      <c r="J24" s="192">
        <v>2</v>
      </c>
      <c r="K24" s="192">
        <v>6</v>
      </c>
      <c r="L24" s="192">
        <v>222</v>
      </c>
      <c r="M24" s="193">
        <v>103</v>
      </c>
    </row>
    <row r="25" spans="1:14" ht="20.100000000000001" customHeight="1">
      <c r="A25" s="128" t="s">
        <v>151</v>
      </c>
      <c r="B25" s="25">
        <f t="shared" si="1"/>
        <v>478</v>
      </c>
      <c r="C25" s="192">
        <v>0</v>
      </c>
      <c r="D25" s="19">
        <v>1</v>
      </c>
      <c r="E25" s="19">
        <v>0</v>
      </c>
      <c r="F25" s="192">
        <v>60</v>
      </c>
      <c r="G25" s="192">
        <v>0</v>
      </c>
      <c r="H25" s="192">
        <v>3</v>
      </c>
      <c r="I25" s="192">
        <v>67</v>
      </c>
      <c r="J25" s="192">
        <v>1</v>
      </c>
      <c r="K25" s="192">
        <v>10</v>
      </c>
      <c r="L25" s="192">
        <v>284</v>
      </c>
      <c r="M25" s="193">
        <v>52</v>
      </c>
    </row>
    <row r="26" spans="1:14" ht="20.100000000000001" customHeight="1">
      <c r="A26" s="128" t="s">
        <v>152</v>
      </c>
      <c r="B26" s="25">
        <f t="shared" si="1"/>
        <v>383</v>
      </c>
      <c r="C26" s="19">
        <v>0</v>
      </c>
      <c r="D26" s="19">
        <v>0</v>
      </c>
      <c r="E26" s="192">
        <v>0</v>
      </c>
      <c r="F26" s="192">
        <v>46</v>
      </c>
      <c r="G26" s="19">
        <v>0</v>
      </c>
      <c r="H26" s="19">
        <v>3</v>
      </c>
      <c r="I26" s="192">
        <v>51</v>
      </c>
      <c r="J26" s="192">
        <v>4</v>
      </c>
      <c r="K26" s="192">
        <v>4</v>
      </c>
      <c r="L26" s="192">
        <v>256</v>
      </c>
      <c r="M26" s="193">
        <v>19</v>
      </c>
    </row>
    <row r="27" spans="1:14" ht="20.100000000000001" customHeight="1" thickBot="1">
      <c r="A27" s="194" t="s">
        <v>153</v>
      </c>
      <c r="B27" s="26">
        <f t="shared" si="1"/>
        <v>292</v>
      </c>
      <c r="C27" s="195">
        <v>0</v>
      </c>
      <c r="D27" s="195">
        <v>0</v>
      </c>
      <c r="E27" s="195">
        <v>0</v>
      </c>
      <c r="F27" s="196">
        <v>29</v>
      </c>
      <c r="G27" s="196">
        <v>0</v>
      </c>
      <c r="H27" s="195">
        <v>0</v>
      </c>
      <c r="I27" s="196">
        <v>36</v>
      </c>
      <c r="J27" s="196">
        <v>7</v>
      </c>
      <c r="K27" s="196">
        <v>7</v>
      </c>
      <c r="L27" s="196">
        <v>202</v>
      </c>
      <c r="M27" s="197">
        <v>11</v>
      </c>
    </row>
    <row r="28" spans="1:14" ht="1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395" t="s">
        <v>140</v>
      </c>
      <c r="K28" s="395"/>
      <c r="L28" s="395"/>
      <c r="M28" s="395"/>
    </row>
    <row r="29" spans="1:14" ht="1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14" ht="15" customHeight="1">
      <c r="A30" s="198" t="s">
        <v>283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6" t="s">
        <v>14</v>
      </c>
      <c r="N30" s="100"/>
    </row>
    <row r="31" spans="1:14" ht="20.100000000000001" customHeight="1">
      <c r="A31" s="303" t="s">
        <v>154</v>
      </c>
      <c r="B31" s="291" t="s">
        <v>124</v>
      </c>
      <c r="C31" s="291" t="s">
        <v>125</v>
      </c>
      <c r="D31" s="189" t="s">
        <v>126</v>
      </c>
      <c r="E31" s="189" t="s">
        <v>127</v>
      </c>
      <c r="F31" s="189" t="s">
        <v>128</v>
      </c>
      <c r="G31" s="189" t="s">
        <v>129</v>
      </c>
      <c r="H31" s="189" t="s">
        <v>130</v>
      </c>
      <c r="I31" s="189" t="s">
        <v>131</v>
      </c>
      <c r="J31" s="291" t="s">
        <v>132</v>
      </c>
      <c r="K31" s="189" t="s">
        <v>133</v>
      </c>
      <c r="L31" s="291" t="s">
        <v>134</v>
      </c>
      <c r="M31" s="304" t="s">
        <v>41</v>
      </c>
      <c r="N31" s="100"/>
    </row>
    <row r="32" spans="1:14" ht="20.100000000000001" customHeight="1">
      <c r="A32" s="303"/>
      <c r="B32" s="291"/>
      <c r="C32" s="291"/>
      <c r="D32" s="150" t="s">
        <v>135</v>
      </c>
      <c r="E32" s="150" t="s">
        <v>136</v>
      </c>
      <c r="F32" s="150" t="s">
        <v>136</v>
      </c>
      <c r="G32" s="150" t="s">
        <v>135</v>
      </c>
      <c r="H32" s="150" t="s">
        <v>137</v>
      </c>
      <c r="I32" s="150" t="s">
        <v>138</v>
      </c>
      <c r="J32" s="291"/>
      <c r="K32" s="150" t="s">
        <v>139</v>
      </c>
      <c r="L32" s="291"/>
      <c r="M32" s="304"/>
      <c r="N32" s="100"/>
    </row>
    <row r="33" spans="1:14" ht="20.100000000000001" customHeight="1">
      <c r="A33" s="190" t="s">
        <v>78</v>
      </c>
      <c r="B33" s="22">
        <f>SUM(B34:B40)</f>
        <v>4245</v>
      </c>
      <c r="C33" s="23">
        <f t="shared" ref="C33:M33" si="2">SUM(C34:C40)</f>
        <v>4</v>
      </c>
      <c r="D33" s="70">
        <f t="shared" si="2"/>
        <v>3</v>
      </c>
      <c r="E33" s="23">
        <f t="shared" si="2"/>
        <v>3</v>
      </c>
      <c r="F33" s="23">
        <f t="shared" si="2"/>
        <v>445</v>
      </c>
      <c r="G33" s="23">
        <f t="shared" si="2"/>
        <v>23</v>
      </c>
      <c r="H33" s="23">
        <f t="shared" si="2"/>
        <v>35</v>
      </c>
      <c r="I33" s="23">
        <f t="shared" si="2"/>
        <v>545</v>
      </c>
      <c r="J33" s="23">
        <f t="shared" si="2"/>
        <v>31</v>
      </c>
      <c r="K33" s="23">
        <f t="shared" si="2"/>
        <v>52</v>
      </c>
      <c r="L33" s="23">
        <f t="shared" si="2"/>
        <v>2527</v>
      </c>
      <c r="M33" s="24">
        <f t="shared" si="2"/>
        <v>577</v>
      </c>
      <c r="N33" s="100"/>
    </row>
    <row r="34" spans="1:14" ht="20.100000000000001" customHeight="1">
      <c r="A34" s="128" t="s">
        <v>155</v>
      </c>
      <c r="B34" s="27">
        <f>SUM(C34:M34)</f>
        <v>662</v>
      </c>
      <c r="C34" s="19">
        <v>0</v>
      </c>
      <c r="D34" s="19">
        <v>0</v>
      </c>
      <c r="E34" s="19">
        <v>0</v>
      </c>
      <c r="F34" s="199">
        <v>71</v>
      </c>
      <c r="G34" s="199">
        <v>2</v>
      </c>
      <c r="H34" s="199">
        <v>6</v>
      </c>
      <c r="I34" s="199">
        <v>76</v>
      </c>
      <c r="J34" s="199">
        <v>4</v>
      </c>
      <c r="K34" s="199">
        <v>11</v>
      </c>
      <c r="L34" s="199">
        <v>402</v>
      </c>
      <c r="M34" s="200">
        <v>90</v>
      </c>
      <c r="N34" s="100"/>
    </row>
    <row r="35" spans="1:14" ht="20.100000000000001" customHeight="1">
      <c r="A35" s="128" t="s">
        <v>156</v>
      </c>
      <c r="B35" s="27">
        <f t="shared" ref="B35:B40" si="3">SUM(C35:M35)</f>
        <v>662</v>
      </c>
      <c r="C35" s="199">
        <v>0</v>
      </c>
      <c r="D35" s="19">
        <v>0</v>
      </c>
      <c r="E35" s="199">
        <v>1</v>
      </c>
      <c r="F35" s="199">
        <v>60</v>
      </c>
      <c r="G35" s="199">
        <v>4</v>
      </c>
      <c r="H35" s="19">
        <v>7</v>
      </c>
      <c r="I35" s="199">
        <v>77</v>
      </c>
      <c r="J35" s="199">
        <v>6</v>
      </c>
      <c r="K35" s="199">
        <v>8</v>
      </c>
      <c r="L35" s="199">
        <v>388</v>
      </c>
      <c r="M35" s="200">
        <v>111</v>
      </c>
      <c r="N35" s="100"/>
    </row>
    <row r="36" spans="1:14" ht="20.100000000000001" customHeight="1">
      <c r="A36" s="128" t="s">
        <v>157</v>
      </c>
      <c r="B36" s="27">
        <f t="shared" si="3"/>
        <v>596</v>
      </c>
      <c r="C36" s="19">
        <v>0</v>
      </c>
      <c r="D36" s="19">
        <v>1</v>
      </c>
      <c r="E36" s="19">
        <v>0</v>
      </c>
      <c r="F36" s="199">
        <v>60</v>
      </c>
      <c r="G36" s="199">
        <v>6</v>
      </c>
      <c r="H36" s="19">
        <v>3</v>
      </c>
      <c r="I36" s="199">
        <v>70</v>
      </c>
      <c r="J36" s="199">
        <v>3</v>
      </c>
      <c r="K36" s="199">
        <v>9</v>
      </c>
      <c r="L36" s="199">
        <v>369</v>
      </c>
      <c r="M36" s="200">
        <v>75</v>
      </c>
      <c r="N36" s="100"/>
    </row>
    <row r="37" spans="1:14" ht="20.100000000000001" customHeight="1">
      <c r="A37" s="128" t="s">
        <v>158</v>
      </c>
      <c r="B37" s="27">
        <f t="shared" si="3"/>
        <v>562</v>
      </c>
      <c r="C37" s="199">
        <v>0</v>
      </c>
      <c r="D37" s="19">
        <v>1</v>
      </c>
      <c r="E37" s="19">
        <v>0</v>
      </c>
      <c r="F37" s="199">
        <v>74</v>
      </c>
      <c r="G37" s="199">
        <v>0</v>
      </c>
      <c r="H37" s="19">
        <v>3</v>
      </c>
      <c r="I37" s="199">
        <v>71</v>
      </c>
      <c r="J37" s="199">
        <v>3</v>
      </c>
      <c r="K37" s="199">
        <v>4</v>
      </c>
      <c r="L37" s="199">
        <v>325</v>
      </c>
      <c r="M37" s="200">
        <v>81</v>
      </c>
      <c r="N37" s="100"/>
    </row>
    <row r="38" spans="1:14" ht="20.100000000000001" customHeight="1">
      <c r="A38" s="128" t="s">
        <v>159</v>
      </c>
      <c r="B38" s="27">
        <f t="shared" si="3"/>
        <v>589</v>
      </c>
      <c r="C38" s="19">
        <v>0</v>
      </c>
      <c r="D38" s="19">
        <v>1</v>
      </c>
      <c r="E38" s="19">
        <v>2</v>
      </c>
      <c r="F38" s="199">
        <v>67</v>
      </c>
      <c r="G38" s="199">
        <v>7</v>
      </c>
      <c r="H38" s="199">
        <v>0</v>
      </c>
      <c r="I38" s="199">
        <v>67</v>
      </c>
      <c r="J38" s="199">
        <v>4</v>
      </c>
      <c r="K38" s="199">
        <v>9</v>
      </c>
      <c r="L38" s="199">
        <v>342</v>
      </c>
      <c r="M38" s="200">
        <v>90</v>
      </c>
      <c r="N38" s="100"/>
    </row>
    <row r="39" spans="1:14" ht="20.100000000000001" customHeight="1">
      <c r="A39" s="128" t="s">
        <v>160</v>
      </c>
      <c r="B39" s="27">
        <f t="shared" si="3"/>
        <v>610</v>
      </c>
      <c r="C39" s="19">
        <v>3</v>
      </c>
      <c r="D39" s="19">
        <v>0</v>
      </c>
      <c r="E39" s="19">
        <v>0</v>
      </c>
      <c r="F39" s="199">
        <v>57</v>
      </c>
      <c r="G39" s="199">
        <v>4</v>
      </c>
      <c r="H39" s="199">
        <v>5</v>
      </c>
      <c r="I39" s="199">
        <v>82</v>
      </c>
      <c r="J39" s="199">
        <v>7</v>
      </c>
      <c r="K39" s="199">
        <v>5</v>
      </c>
      <c r="L39" s="199">
        <v>354</v>
      </c>
      <c r="M39" s="200">
        <v>93</v>
      </c>
      <c r="N39" s="100"/>
    </row>
    <row r="40" spans="1:14" ht="20.100000000000001" customHeight="1" thickBot="1">
      <c r="A40" s="194" t="s">
        <v>161</v>
      </c>
      <c r="B40" s="28">
        <f t="shared" si="3"/>
        <v>564</v>
      </c>
      <c r="C40" s="201">
        <v>1</v>
      </c>
      <c r="D40" s="195">
        <v>0</v>
      </c>
      <c r="E40" s="195">
        <v>0</v>
      </c>
      <c r="F40" s="201">
        <v>56</v>
      </c>
      <c r="G40" s="201">
        <v>0</v>
      </c>
      <c r="H40" s="201">
        <v>11</v>
      </c>
      <c r="I40" s="201">
        <v>102</v>
      </c>
      <c r="J40" s="201">
        <v>4</v>
      </c>
      <c r="K40" s="201">
        <v>6</v>
      </c>
      <c r="L40" s="201">
        <v>347</v>
      </c>
      <c r="M40" s="202">
        <v>37</v>
      </c>
      <c r="N40" s="100"/>
    </row>
    <row r="41" spans="1:14" ht="18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395" t="s">
        <v>140</v>
      </c>
      <c r="K41" s="395"/>
      <c r="L41" s="395"/>
      <c r="M41" s="395"/>
      <c r="N41" s="100"/>
    </row>
    <row r="42" spans="1:14" ht="18.9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 ht="18.9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</row>
    <row r="44" spans="1:14" ht="18.9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</row>
    <row r="45" spans="1:14" ht="18.95" customHeigh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</row>
    <row r="46" spans="1:14" ht="18.9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</sheetData>
  <sheetProtection selectLockedCells="1" selectUnlockedCells="1"/>
  <mergeCells count="21"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  <mergeCell ref="C31:C32"/>
    <mergeCell ref="J31:J32"/>
    <mergeCell ref="J41:M41"/>
    <mergeCell ref="L31:L32"/>
    <mergeCell ref="M31:M32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6" orientation="portrait" useFirstPageNumber="1" verticalDpi="300" r:id="rId1"/>
  <headerFooter alignWithMargins="0">
    <oddHeader>&amp;L警察及び消防</oddHeader>
    <oddFooter>&amp;C&amp;11－&amp;P－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6"/>
  <sheetViews>
    <sheetView view="pageBreakPreview" topLeftCell="A25" zoomScale="115" zoomScaleNormal="100" zoomScaleSheetLayoutView="115" workbookViewId="0">
      <selection activeCell="AK38" sqref="AK38"/>
    </sheetView>
  </sheetViews>
  <sheetFormatPr defaultRowHeight="17.45" customHeight="1"/>
  <cols>
    <col min="1" max="1" width="9" style="42" customWidth="1"/>
    <col min="2" max="2" width="4.5703125" style="42" customWidth="1"/>
    <col min="3" max="3" width="4.42578125" style="42" customWidth="1"/>
    <col min="4" max="4" width="4.140625" style="42" customWidth="1"/>
    <col min="5" max="5" width="4.28515625" style="42" customWidth="1"/>
    <col min="6" max="6" width="3.85546875" style="42" customWidth="1"/>
    <col min="7" max="7" width="5" style="42" customWidth="1"/>
    <col min="8" max="8" width="2.140625" style="42" customWidth="1"/>
    <col min="9" max="9" width="2.28515625" style="42" customWidth="1"/>
    <col min="10" max="10" width="1.28515625" style="42" customWidth="1"/>
    <col min="11" max="11" width="3.140625" style="42" customWidth="1"/>
    <col min="12" max="12" width="3.7109375" style="42" customWidth="1"/>
    <col min="13" max="13" width="3.28515625" style="42" customWidth="1"/>
    <col min="14" max="14" width="1.28515625" style="42" customWidth="1"/>
    <col min="15" max="15" width="1.140625" style="42" customWidth="1"/>
    <col min="16" max="16" width="3.42578125" style="42" customWidth="1"/>
    <col min="17" max="17" width="2.42578125" style="42" customWidth="1"/>
    <col min="18" max="18" width="2" style="42" customWidth="1"/>
    <col min="19" max="20" width="2.28515625" style="42" customWidth="1"/>
    <col min="21" max="23" width="1.5703125" style="42" customWidth="1"/>
    <col min="24" max="24" width="1" style="42" customWidth="1"/>
    <col min="25" max="25" width="3.5703125" style="42" customWidth="1"/>
    <col min="26" max="26" width="1.85546875" style="42" customWidth="1"/>
    <col min="27" max="27" width="2.42578125" style="42" customWidth="1"/>
    <col min="28" max="28" width="2" style="42" customWidth="1"/>
    <col min="29" max="29" width="2.28515625" style="42" customWidth="1"/>
    <col min="30" max="30" width="2.5703125" style="42" customWidth="1"/>
    <col min="31" max="31" width="2.140625" style="42" customWidth="1"/>
    <col min="32" max="33" width="2.28515625" style="42" customWidth="1"/>
    <col min="34" max="34" width="1.85546875" style="42" customWidth="1"/>
    <col min="35" max="35" width="5.28515625" style="42" customWidth="1"/>
    <col min="36" max="16384" width="9.140625" style="42"/>
  </cols>
  <sheetData>
    <row r="1" spans="1:37" ht="5.0999999999999996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6"/>
      <c r="AJ1" s="167"/>
      <c r="AK1" s="167"/>
    </row>
    <row r="2" spans="1:37" ht="15" customHeight="1" thickBot="1">
      <c r="A2" s="203" t="s">
        <v>284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6" t="s">
        <v>32</v>
      </c>
      <c r="AJ2" s="167"/>
      <c r="AK2" s="167"/>
    </row>
    <row r="3" spans="1:37" ht="15" customHeight="1">
      <c r="A3" s="204"/>
      <c r="B3" s="205"/>
      <c r="C3" s="205"/>
      <c r="D3" s="205"/>
      <c r="E3" s="205"/>
      <c r="F3" s="520" t="s">
        <v>301</v>
      </c>
      <c r="G3" s="521"/>
      <c r="H3" s="513" t="s">
        <v>313</v>
      </c>
      <c r="I3" s="446"/>
      <c r="J3" s="444"/>
      <c r="K3" s="513" t="s">
        <v>312</v>
      </c>
      <c r="L3" s="423"/>
      <c r="M3" s="422" t="s">
        <v>311</v>
      </c>
      <c r="N3" s="446"/>
      <c r="O3" s="423"/>
      <c r="P3" s="422" t="s">
        <v>310</v>
      </c>
      <c r="Q3" s="444"/>
      <c r="R3" s="513" t="s">
        <v>309</v>
      </c>
      <c r="S3" s="446"/>
      <c r="T3" s="423"/>
      <c r="U3" s="422" t="s">
        <v>308</v>
      </c>
      <c r="V3" s="446"/>
      <c r="W3" s="446"/>
      <c r="X3" s="423"/>
      <c r="Y3" s="422" t="s">
        <v>307</v>
      </c>
      <c r="Z3" s="444"/>
      <c r="AA3" s="513" t="s">
        <v>306</v>
      </c>
      <c r="AB3" s="446"/>
      <c r="AC3" s="423"/>
      <c r="AD3" s="422" t="s">
        <v>305</v>
      </c>
      <c r="AE3" s="446"/>
      <c r="AF3" s="446" t="s">
        <v>304</v>
      </c>
      <c r="AG3" s="446"/>
      <c r="AH3" s="444"/>
      <c r="AI3" s="449" t="s">
        <v>269</v>
      </c>
      <c r="AJ3" s="167"/>
      <c r="AK3" s="167"/>
    </row>
    <row r="4" spans="1:37" ht="15" customHeight="1">
      <c r="A4" s="206"/>
      <c r="B4" s="167"/>
      <c r="C4" s="167"/>
      <c r="D4" s="167"/>
      <c r="E4" s="167"/>
      <c r="F4" s="522"/>
      <c r="G4" s="523"/>
      <c r="H4" s="436"/>
      <c r="I4" s="437"/>
      <c r="J4" s="438"/>
      <c r="K4" s="436"/>
      <c r="L4" s="425"/>
      <c r="M4" s="424"/>
      <c r="N4" s="437"/>
      <c r="O4" s="425"/>
      <c r="P4" s="424"/>
      <c r="Q4" s="438"/>
      <c r="R4" s="436"/>
      <c r="S4" s="437"/>
      <c r="T4" s="425"/>
      <c r="U4" s="424"/>
      <c r="V4" s="437"/>
      <c r="W4" s="437"/>
      <c r="X4" s="425"/>
      <c r="Y4" s="424"/>
      <c r="Z4" s="438"/>
      <c r="AA4" s="436"/>
      <c r="AB4" s="437"/>
      <c r="AC4" s="425"/>
      <c r="AD4" s="424"/>
      <c r="AE4" s="437"/>
      <c r="AF4" s="437"/>
      <c r="AG4" s="437"/>
      <c r="AH4" s="438"/>
      <c r="AI4" s="450"/>
    </row>
    <row r="5" spans="1:37" ht="15" customHeight="1">
      <c r="A5" s="515" t="s">
        <v>162</v>
      </c>
      <c r="B5" s="516"/>
      <c r="C5" s="516"/>
      <c r="D5" s="516"/>
      <c r="E5" s="516"/>
      <c r="F5" s="522"/>
      <c r="G5" s="523"/>
      <c r="H5" s="436"/>
      <c r="I5" s="437"/>
      <c r="J5" s="438"/>
      <c r="K5" s="436"/>
      <c r="L5" s="425"/>
      <c r="M5" s="424"/>
      <c r="N5" s="437"/>
      <c r="O5" s="425"/>
      <c r="P5" s="424"/>
      <c r="Q5" s="438"/>
      <c r="R5" s="436"/>
      <c r="S5" s="437"/>
      <c r="T5" s="425"/>
      <c r="U5" s="424"/>
      <c r="V5" s="437"/>
      <c r="W5" s="437"/>
      <c r="X5" s="425"/>
      <c r="Y5" s="424"/>
      <c r="Z5" s="438"/>
      <c r="AA5" s="436"/>
      <c r="AB5" s="437"/>
      <c r="AC5" s="425"/>
      <c r="AD5" s="424"/>
      <c r="AE5" s="437"/>
      <c r="AF5" s="437"/>
      <c r="AG5" s="437"/>
      <c r="AH5" s="438"/>
      <c r="AI5" s="450"/>
      <c r="AJ5" s="167"/>
    </row>
    <row r="6" spans="1:37" ht="15" customHeight="1">
      <c r="A6" s="207"/>
      <c r="B6" s="167"/>
      <c r="C6" s="167"/>
      <c r="D6" s="167"/>
      <c r="E6" s="167"/>
      <c r="F6" s="524"/>
      <c r="G6" s="525"/>
      <c r="H6" s="526"/>
      <c r="I6" s="447"/>
      <c r="J6" s="445"/>
      <c r="K6" s="526"/>
      <c r="L6" s="427"/>
      <c r="M6" s="426"/>
      <c r="N6" s="447"/>
      <c r="O6" s="427"/>
      <c r="P6" s="426"/>
      <c r="Q6" s="445"/>
      <c r="R6" s="526"/>
      <c r="S6" s="447"/>
      <c r="T6" s="427"/>
      <c r="U6" s="426"/>
      <c r="V6" s="447"/>
      <c r="W6" s="447"/>
      <c r="X6" s="427"/>
      <c r="Y6" s="512"/>
      <c r="Z6" s="441"/>
      <c r="AA6" s="439"/>
      <c r="AB6" s="440"/>
      <c r="AC6" s="514"/>
      <c r="AD6" s="512"/>
      <c r="AE6" s="440"/>
      <c r="AF6" s="447"/>
      <c r="AG6" s="447"/>
      <c r="AH6" s="445"/>
      <c r="AI6" s="451"/>
    </row>
    <row r="7" spans="1:37" ht="24.95" customHeight="1">
      <c r="A7" s="517" t="s">
        <v>221</v>
      </c>
      <c r="B7" s="518"/>
      <c r="C7" s="518"/>
      <c r="D7" s="518"/>
      <c r="E7" s="519"/>
      <c r="F7" s="479">
        <f>SUM(H7:AI7)</f>
        <v>4245</v>
      </c>
      <c r="G7" s="472"/>
      <c r="H7" s="472">
        <f>SUM(H8:J17)</f>
        <v>4</v>
      </c>
      <c r="I7" s="472"/>
      <c r="J7" s="472"/>
      <c r="K7" s="472">
        <f>SUM(K8:L17)</f>
        <v>3</v>
      </c>
      <c r="L7" s="472"/>
      <c r="M7" s="472">
        <f>SUM(M8:O17)</f>
        <v>3</v>
      </c>
      <c r="N7" s="472"/>
      <c r="O7" s="472"/>
      <c r="P7" s="416">
        <f>SUM(P8:Q17)</f>
        <v>445</v>
      </c>
      <c r="Q7" s="416"/>
      <c r="R7" s="416">
        <f>SUM(R8:S17)</f>
        <v>23</v>
      </c>
      <c r="S7" s="416"/>
      <c r="T7" s="416"/>
      <c r="U7" s="416">
        <f>SUM(U8:X17)</f>
        <v>35</v>
      </c>
      <c r="V7" s="416"/>
      <c r="W7" s="416"/>
      <c r="X7" s="416"/>
      <c r="Y7" s="443">
        <f>SUM(Y8:Z17)</f>
        <v>545</v>
      </c>
      <c r="Z7" s="443"/>
      <c r="AA7" s="443">
        <f>SUM(AA8:AC17)</f>
        <v>31</v>
      </c>
      <c r="AB7" s="443"/>
      <c r="AC7" s="443"/>
      <c r="AD7" s="443">
        <f>SUM(AD8:AE17)</f>
        <v>52</v>
      </c>
      <c r="AE7" s="443"/>
      <c r="AF7" s="416">
        <f>SUM(AF8:AH17)</f>
        <v>2527</v>
      </c>
      <c r="AG7" s="416"/>
      <c r="AH7" s="416"/>
      <c r="AI7" s="72">
        <f>SUM(AI8:AI17)</f>
        <v>577</v>
      </c>
    </row>
    <row r="8" spans="1:37" ht="20.100000000000001" customHeight="1">
      <c r="A8" s="511" t="s">
        <v>163</v>
      </c>
      <c r="B8" s="503"/>
      <c r="C8" s="503"/>
      <c r="D8" s="503"/>
      <c r="E8" s="503"/>
      <c r="F8" s="477">
        <f>SUM(H8:AI9)</f>
        <v>28</v>
      </c>
      <c r="G8" s="478"/>
      <c r="H8" s="448" t="s">
        <v>224</v>
      </c>
      <c r="I8" s="448"/>
      <c r="J8" s="448"/>
      <c r="K8" s="448" t="s">
        <v>224</v>
      </c>
      <c r="L8" s="448"/>
      <c r="M8" s="448" t="s">
        <v>224</v>
      </c>
      <c r="N8" s="448"/>
      <c r="O8" s="448"/>
      <c r="P8" s="448" t="s">
        <v>224</v>
      </c>
      <c r="Q8" s="448"/>
      <c r="R8" s="448" t="s">
        <v>224</v>
      </c>
      <c r="S8" s="448"/>
      <c r="T8" s="448"/>
      <c r="U8" s="448" t="s">
        <v>224</v>
      </c>
      <c r="V8" s="448"/>
      <c r="W8" s="448"/>
      <c r="X8" s="448"/>
      <c r="Y8" s="448" t="s">
        <v>224</v>
      </c>
      <c r="Z8" s="448"/>
      <c r="AA8" s="448" t="s">
        <v>224</v>
      </c>
      <c r="AB8" s="448"/>
      <c r="AC8" s="448"/>
      <c r="AD8" s="448" t="s">
        <v>224</v>
      </c>
      <c r="AE8" s="448"/>
      <c r="AF8" s="448">
        <v>3</v>
      </c>
      <c r="AG8" s="448"/>
      <c r="AH8" s="448"/>
      <c r="AI8" s="452">
        <v>25</v>
      </c>
    </row>
    <row r="9" spans="1:37" ht="20.100000000000001" customHeight="1">
      <c r="A9" s="509" t="s">
        <v>164</v>
      </c>
      <c r="B9" s="510"/>
      <c r="C9" s="510"/>
      <c r="D9" s="510"/>
      <c r="E9" s="510"/>
      <c r="F9" s="477"/>
      <c r="G9" s="47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/>
      <c r="AI9" s="452"/>
    </row>
    <row r="10" spans="1:37" ht="20.100000000000001" customHeight="1">
      <c r="A10" s="502" t="s">
        <v>220</v>
      </c>
      <c r="B10" s="503"/>
      <c r="C10" s="503"/>
      <c r="D10" s="503"/>
      <c r="E10" s="503"/>
      <c r="F10" s="477">
        <f>SUM(H10:AI11)</f>
        <v>260</v>
      </c>
      <c r="G10" s="478"/>
      <c r="H10" s="448" t="s">
        <v>224</v>
      </c>
      <c r="I10" s="448"/>
      <c r="J10" s="448"/>
      <c r="K10" s="448" t="s">
        <v>224</v>
      </c>
      <c r="L10" s="448"/>
      <c r="M10" s="448" t="s">
        <v>224</v>
      </c>
      <c r="N10" s="448"/>
      <c r="O10" s="448"/>
      <c r="P10" s="448">
        <v>20</v>
      </c>
      <c r="Q10" s="448"/>
      <c r="R10" s="448" t="s">
        <v>224</v>
      </c>
      <c r="S10" s="448"/>
      <c r="T10" s="448"/>
      <c r="U10" s="448" t="s">
        <v>224</v>
      </c>
      <c r="V10" s="448"/>
      <c r="W10" s="448"/>
      <c r="X10" s="448"/>
      <c r="Y10" s="448">
        <v>51</v>
      </c>
      <c r="Z10" s="448"/>
      <c r="AA10" s="448" t="s">
        <v>224</v>
      </c>
      <c r="AB10" s="448"/>
      <c r="AC10" s="448"/>
      <c r="AD10" s="448" t="s">
        <v>224</v>
      </c>
      <c r="AE10" s="448"/>
      <c r="AF10" s="448">
        <v>172</v>
      </c>
      <c r="AG10" s="448"/>
      <c r="AH10" s="448"/>
      <c r="AI10" s="452">
        <v>17</v>
      </c>
    </row>
    <row r="11" spans="1:37" ht="20.100000000000001" customHeight="1">
      <c r="A11" s="504" t="s">
        <v>165</v>
      </c>
      <c r="B11" s="505"/>
      <c r="C11" s="505"/>
      <c r="D11" s="505"/>
      <c r="E11" s="505"/>
      <c r="F11" s="477"/>
      <c r="G11" s="47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52"/>
    </row>
    <row r="12" spans="1:37" ht="20.100000000000001" customHeight="1">
      <c r="A12" s="502" t="s">
        <v>217</v>
      </c>
      <c r="B12" s="503"/>
      <c r="C12" s="503"/>
      <c r="D12" s="503"/>
      <c r="E12" s="503"/>
      <c r="F12" s="477">
        <f>SUM(H12:AI13)</f>
        <v>269</v>
      </c>
      <c r="G12" s="478"/>
      <c r="H12" s="448" t="s">
        <v>224</v>
      </c>
      <c r="I12" s="448"/>
      <c r="J12" s="448"/>
      <c r="K12" s="448" t="s">
        <v>224</v>
      </c>
      <c r="L12" s="448"/>
      <c r="M12" s="448">
        <v>1</v>
      </c>
      <c r="N12" s="448"/>
      <c r="O12" s="448"/>
      <c r="P12" s="448">
        <v>71</v>
      </c>
      <c r="Q12" s="448"/>
      <c r="R12" s="448" t="s">
        <v>224</v>
      </c>
      <c r="S12" s="448"/>
      <c r="T12" s="448"/>
      <c r="U12" s="448">
        <v>24</v>
      </c>
      <c r="V12" s="448"/>
      <c r="W12" s="448"/>
      <c r="X12" s="448"/>
      <c r="Y12" s="448">
        <v>48</v>
      </c>
      <c r="Z12" s="448"/>
      <c r="AA12" s="448">
        <v>4</v>
      </c>
      <c r="AB12" s="448"/>
      <c r="AC12" s="448"/>
      <c r="AD12" s="448">
        <v>2</v>
      </c>
      <c r="AE12" s="448"/>
      <c r="AF12" s="448">
        <v>109</v>
      </c>
      <c r="AG12" s="448"/>
      <c r="AH12" s="448"/>
      <c r="AI12" s="452">
        <v>10</v>
      </c>
    </row>
    <row r="13" spans="1:37" ht="20.100000000000001" customHeight="1">
      <c r="A13" s="504" t="s">
        <v>166</v>
      </c>
      <c r="B13" s="505"/>
      <c r="C13" s="505"/>
      <c r="D13" s="505"/>
      <c r="E13" s="505"/>
      <c r="F13" s="477"/>
      <c r="G13" s="47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52"/>
    </row>
    <row r="14" spans="1:37" ht="20.100000000000001" customHeight="1">
      <c r="A14" s="502" t="s">
        <v>218</v>
      </c>
      <c r="B14" s="503"/>
      <c r="C14" s="503"/>
      <c r="D14" s="503"/>
      <c r="E14" s="503"/>
      <c r="F14" s="477">
        <f>SUM(H14:AI15)</f>
        <v>1830</v>
      </c>
      <c r="G14" s="478"/>
      <c r="H14" s="448">
        <v>3</v>
      </c>
      <c r="I14" s="448"/>
      <c r="J14" s="448"/>
      <c r="K14" s="448">
        <v>3</v>
      </c>
      <c r="L14" s="448"/>
      <c r="M14" s="448">
        <v>1</v>
      </c>
      <c r="N14" s="448"/>
      <c r="O14" s="448"/>
      <c r="P14" s="506">
        <v>306</v>
      </c>
      <c r="Q14" s="506"/>
      <c r="R14" s="448">
        <v>20</v>
      </c>
      <c r="S14" s="448"/>
      <c r="T14" s="448"/>
      <c r="U14" s="448">
        <v>11</v>
      </c>
      <c r="V14" s="448"/>
      <c r="W14" s="448"/>
      <c r="X14" s="448"/>
      <c r="Y14" s="448">
        <v>161</v>
      </c>
      <c r="Z14" s="448"/>
      <c r="AA14" s="448">
        <v>26</v>
      </c>
      <c r="AB14" s="448"/>
      <c r="AC14" s="448"/>
      <c r="AD14" s="448">
        <v>42</v>
      </c>
      <c r="AE14" s="448"/>
      <c r="AF14" s="448">
        <v>1034</v>
      </c>
      <c r="AG14" s="448"/>
      <c r="AH14" s="448"/>
      <c r="AI14" s="452">
        <v>223</v>
      </c>
    </row>
    <row r="15" spans="1:37" ht="20.100000000000001" customHeight="1">
      <c r="A15" s="504" t="s">
        <v>167</v>
      </c>
      <c r="B15" s="505"/>
      <c r="C15" s="505"/>
      <c r="D15" s="505"/>
      <c r="E15" s="505"/>
      <c r="F15" s="477"/>
      <c r="G15" s="478"/>
      <c r="H15" s="448"/>
      <c r="I15" s="448"/>
      <c r="J15" s="448"/>
      <c r="K15" s="448"/>
      <c r="L15" s="448"/>
      <c r="M15" s="448"/>
      <c r="N15" s="448"/>
      <c r="O15" s="448"/>
      <c r="P15" s="506"/>
      <c r="Q15" s="506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52"/>
    </row>
    <row r="16" spans="1:37" ht="20.100000000000001" customHeight="1">
      <c r="A16" s="502" t="s">
        <v>219</v>
      </c>
      <c r="B16" s="503"/>
      <c r="C16" s="503"/>
      <c r="D16" s="503"/>
      <c r="E16" s="503"/>
      <c r="F16" s="477">
        <f>SUM(H16:AI17)</f>
        <v>1858</v>
      </c>
      <c r="G16" s="478"/>
      <c r="H16" s="448">
        <v>1</v>
      </c>
      <c r="I16" s="448"/>
      <c r="J16" s="448"/>
      <c r="K16" s="448" t="s">
        <v>224</v>
      </c>
      <c r="L16" s="448"/>
      <c r="M16" s="448">
        <v>1</v>
      </c>
      <c r="N16" s="448"/>
      <c r="O16" s="448"/>
      <c r="P16" s="448">
        <v>48</v>
      </c>
      <c r="Q16" s="448"/>
      <c r="R16" s="448">
        <v>3</v>
      </c>
      <c r="S16" s="448"/>
      <c r="T16" s="448"/>
      <c r="U16" s="448" t="s">
        <v>224</v>
      </c>
      <c r="V16" s="448"/>
      <c r="W16" s="448"/>
      <c r="X16" s="448"/>
      <c r="Y16" s="448">
        <v>285</v>
      </c>
      <c r="Z16" s="448"/>
      <c r="AA16" s="448">
        <v>1</v>
      </c>
      <c r="AB16" s="448"/>
      <c r="AC16" s="448"/>
      <c r="AD16" s="448">
        <v>8</v>
      </c>
      <c r="AE16" s="448"/>
      <c r="AF16" s="448">
        <v>1209</v>
      </c>
      <c r="AG16" s="448"/>
      <c r="AH16" s="448"/>
      <c r="AI16" s="452">
        <v>302</v>
      </c>
    </row>
    <row r="17" spans="1:35" ht="20.100000000000001" customHeight="1" thickBot="1">
      <c r="A17" s="507" t="s">
        <v>168</v>
      </c>
      <c r="B17" s="508"/>
      <c r="C17" s="508"/>
      <c r="D17" s="508"/>
      <c r="E17" s="508"/>
      <c r="F17" s="488"/>
      <c r="G17" s="414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3"/>
    </row>
    <row r="18" spans="1:35" ht="1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AC18" s="100"/>
      <c r="AD18" s="100"/>
      <c r="AE18" s="100"/>
      <c r="AF18" s="100"/>
      <c r="AG18" s="100"/>
      <c r="AH18" s="100"/>
      <c r="AI18" s="16" t="s">
        <v>169</v>
      </c>
    </row>
    <row r="19" spans="1:35" ht="1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</row>
    <row r="20" spans="1:35" ht="15" customHeight="1" thickBot="1">
      <c r="A20" s="100" t="s">
        <v>170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6" t="s">
        <v>32</v>
      </c>
    </row>
    <row r="21" spans="1:35" ht="20.100000000000001" customHeight="1">
      <c r="A21" s="204"/>
      <c r="B21" s="208"/>
      <c r="C21" s="209"/>
      <c r="D21" s="205"/>
      <c r="E21" s="208"/>
      <c r="F21" s="205"/>
      <c r="G21" s="208"/>
      <c r="H21" s="210"/>
      <c r="I21" s="420"/>
      <c r="J21" s="420"/>
      <c r="K21" s="482"/>
      <c r="L21" s="208"/>
      <c r="M21" s="210"/>
      <c r="N21" s="473"/>
      <c r="O21" s="420"/>
      <c r="P21" s="420"/>
      <c r="Q21" s="421"/>
      <c r="R21" s="417"/>
      <c r="S21" s="418"/>
      <c r="T21" s="418"/>
      <c r="U21" s="419"/>
      <c r="V21" s="417"/>
      <c r="W21" s="418"/>
      <c r="X21" s="418"/>
      <c r="Y21" s="419"/>
      <c r="Z21" s="420"/>
      <c r="AA21" s="420"/>
      <c r="AB21" s="420"/>
      <c r="AC21" s="421"/>
      <c r="AD21" s="455" t="s">
        <v>171</v>
      </c>
      <c r="AE21" s="456"/>
      <c r="AF21" s="456"/>
      <c r="AG21" s="457"/>
      <c r="AH21" s="459" t="s">
        <v>268</v>
      </c>
      <c r="AI21" s="460"/>
    </row>
    <row r="22" spans="1:35" ht="20.100000000000001" customHeight="1">
      <c r="A22" s="211" t="s">
        <v>120</v>
      </c>
      <c r="B22" s="497" t="s">
        <v>172</v>
      </c>
      <c r="C22" s="497"/>
      <c r="D22" s="497"/>
      <c r="E22" s="480" t="s">
        <v>173</v>
      </c>
      <c r="F22" s="480"/>
      <c r="G22" s="480" t="s">
        <v>174</v>
      </c>
      <c r="H22" s="481"/>
      <c r="I22" s="411" t="s">
        <v>175</v>
      </c>
      <c r="J22" s="411"/>
      <c r="K22" s="501"/>
      <c r="L22" s="480" t="s">
        <v>176</v>
      </c>
      <c r="M22" s="481"/>
      <c r="N22" s="466" t="s">
        <v>177</v>
      </c>
      <c r="O22" s="411"/>
      <c r="P22" s="411"/>
      <c r="Q22" s="467"/>
      <c r="R22" s="401" t="s">
        <v>178</v>
      </c>
      <c r="S22" s="402"/>
      <c r="T22" s="402"/>
      <c r="U22" s="403"/>
      <c r="V22" s="401" t="s">
        <v>179</v>
      </c>
      <c r="W22" s="402"/>
      <c r="X22" s="402"/>
      <c r="Y22" s="403"/>
      <c r="Z22" s="402" t="s">
        <v>41</v>
      </c>
      <c r="AA22" s="402"/>
      <c r="AB22" s="402"/>
      <c r="AC22" s="403"/>
      <c r="AD22" s="402" t="s">
        <v>180</v>
      </c>
      <c r="AE22" s="402"/>
      <c r="AF22" s="402"/>
      <c r="AG22" s="454"/>
      <c r="AH22" s="461"/>
      <c r="AI22" s="462"/>
    </row>
    <row r="23" spans="1:35" ht="20.100000000000001" customHeight="1">
      <c r="A23" s="207"/>
      <c r="B23" s="496"/>
      <c r="C23" s="496"/>
      <c r="D23" s="496"/>
      <c r="E23" s="342"/>
      <c r="F23" s="342"/>
      <c r="G23" s="342"/>
      <c r="H23" s="342"/>
      <c r="I23" s="499"/>
      <c r="J23" s="409"/>
      <c r="K23" s="500"/>
      <c r="L23" s="342"/>
      <c r="M23" s="342"/>
      <c r="N23" s="468"/>
      <c r="O23" s="469"/>
      <c r="P23" s="469"/>
      <c r="Q23" s="470"/>
      <c r="R23" s="408"/>
      <c r="S23" s="409"/>
      <c r="T23" s="409"/>
      <c r="U23" s="410"/>
      <c r="V23" s="408"/>
      <c r="W23" s="409"/>
      <c r="X23" s="409"/>
      <c r="Y23" s="410"/>
      <c r="Z23" s="409"/>
      <c r="AA23" s="409"/>
      <c r="AB23" s="409"/>
      <c r="AC23" s="410"/>
      <c r="AD23" s="405" t="s">
        <v>181</v>
      </c>
      <c r="AE23" s="406"/>
      <c r="AF23" s="406"/>
      <c r="AG23" s="407"/>
      <c r="AH23" s="463"/>
      <c r="AI23" s="464"/>
    </row>
    <row r="24" spans="1:35" ht="20.100000000000001" customHeight="1">
      <c r="A24" s="212" t="s">
        <v>278</v>
      </c>
      <c r="B24" s="494">
        <f>SUM(E24:AC24)</f>
        <v>97</v>
      </c>
      <c r="C24" s="495"/>
      <c r="D24" s="495"/>
      <c r="E24" s="404">
        <v>1</v>
      </c>
      <c r="F24" s="404"/>
      <c r="G24" s="404" t="s">
        <v>42</v>
      </c>
      <c r="H24" s="404"/>
      <c r="I24" s="471">
        <v>6</v>
      </c>
      <c r="J24" s="471"/>
      <c r="K24" s="471"/>
      <c r="L24" s="404">
        <v>31</v>
      </c>
      <c r="M24" s="404"/>
      <c r="N24" s="404">
        <v>23</v>
      </c>
      <c r="O24" s="404"/>
      <c r="P24" s="404"/>
      <c r="Q24" s="404"/>
      <c r="R24" s="404">
        <v>11</v>
      </c>
      <c r="S24" s="404"/>
      <c r="T24" s="404"/>
      <c r="U24" s="404"/>
      <c r="V24" s="404">
        <v>24</v>
      </c>
      <c r="W24" s="404"/>
      <c r="X24" s="404"/>
      <c r="Y24" s="404"/>
      <c r="Z24" s="404">
        <v>1</v>
      </c>
      <c r="AA24" s="404"/>
      <c r="AB24" s="404"/>
      <c r="AC24" s="404"/>
      <c r="AD24" s="404">
        <v>1101</v>
      </c>
      <c r="AE24" s="404"/>
      <c r="AF24" s="404"/>
      <c r="AG24" s="404"/>
      <c r="AH24" s="404">
        <v>24</v>
      </c>
      <c r="AI24" s="465"/>
    </row>
    <row r="25" spans="1:35" ht="20.100000000000001" customHeight="1">
      <c r="A25" s="212" t="s">
        <v>222</v>
      </c>
      <c r="B25" s="498">
        <f>SUM(E25:AC25)</f>
        <v>97</v>
      </c>
      <c r="C25" s="498"/>
      <c r="D25" s="498"/>
      <c r="E25" s="400">
        <v>1</v>
      </c>
      <c r="F25" s="400"/>
      <c r="G25" s="400" t="s">
        <v>42</v>
      </c>
      <c r="H25" s="400"/>
      <c r="I25" s="415">
        <v>5</v>
      </c>
      <c r="J25" s="415"/>
      <c r="K25" s="415"/>
      <c r="L25" s="400">
        <v>30</v>
      </c>
      <c r="M25" s="400"/>
      <c r="N25" s="400">
        <v>25</v>
      </c>
      <c r="O25" s="400"/>
      <c r="P25" s="400"/>
      <c r="Q25" s="400"/>
      <c r="R25" s="400">
        <v>14</v>
      </c>
      <c r="S25" s="400"/>
      <c r="T25" s="400"/>
      <c r="U25" s="400"/>
      <c r="V25" s="400">
        <v>20</v>
      </c>
      <c r="W25" s="400"/>
      <c r="X25" s="400"/>
      <c r="Y25" s="400"/>
      <c r="Z25" s="400">
        <v>2</v>
      </c>
      <c r="AA25" s="400"/>
      <c r="AB25" s="400"/>
      <c r="AC25" s="400"/>
      <c r="AD25" s="400">
        <v>1120</v>
      </c>
      <c r="AE25" s="400"/>
      <c r="AF25" s="400"/>
      <c r="AG25" s="400"/>
      <c r="AH25" s="400">
        <v>26</v>
      </c>
      <c r="AI25" s="430"/>
    </row>
    <row r="26" spans="1:35" ht="20.100000000000001" customHeight="1">
      <c r="A26" s="212" t="s">
        <v>223</v>
      </c>
      <c r="B26" s="492">
        <f>SUM(E26:AC26)</f>
        <v>96</v>
      </c>
      <c r="C26" s="492"/>
      <c r="D26" s="492"/>
      <c r="E26" s="400">
        <v>1</v>
      </c>
      <c r="F26" s="400"/>
      <c r="G26" s="400" t="s">
        <v>42</v>
      </c>
      <c r="H26" s="400"/>
      <c r="I26" s="415">
        <v>15</v>
      </c>
      <c r="J26" s="415"/>
      <c r="K26" s="415"/>
      <c r="L26" s="400">
        <v>30</v>
      </c>
      <c r="M26" s="400"/>
      <c r="N26" s="400">
        <v>11</v>
      </c>
      <c r="O26" s="400"/>
      <c r="P26" s="400"/>
      <c r="Q26" s="400"/>
      <c r="R26" s="400">
        <v>18</v>
      </c>
      <c r="S26" s="400"/>
      <c r="T26" s="400"/>
      <c r="U26" s="400"/>
      <c r="V26" s="400">
        <v>19</v>
      </c>
      <c r="W26" s="400"/>
      <c r="X26" s="400"/>
      <c r="Y26" s="400"/>
      <c r="Z26" s="400">
        <v>2</v>
      </c>
      <c r="AA26" s="400"/>
      <c r="AB26" s="400"/>
      <c r="AC26" s="400"/>
      <c r="AD26" s="400">
        <v>1148</v>
      </c>
      <c r="AE26" s="400"/>
      <c r="AF26" s="400"/>
      <c r="AG26" s="400"/>
      <c r="AH26" s="400">
        <v>30</v>
      </c>
      <c r="AI26" s="430"/>
    </row>
    <row r="27" spans="1:35" ht="20.100000000000001" customHeight="1">
      <c r="A27" s="213" t="s">
        <v>279</v>
      </c>
      <c r="B27" s="493">
        <f>SUM(E27:AC27)</f>
        <v>96</v>
      </c>
      <c r="C27" s="493"/>
      <c r="D27" s="493"/>
      <c r="E27" s="415">
        <v>1</v>
      </c>
      <c r="F27" s="415"/>
      <c r="G27" s="415" t="s">
        <v>224</v>
      </c>
      <c r="H27" s="415"/>
      <c r="I27" s="415">
        <v>23</v>
      </c>
      <c r="J27" s="415"/>
      <c r="K27" s="415"/>
      <c r="L27" s="415">
        <v>26</v>
      </c>
      <c r="M27" s="415"/>
      <c r="N27" s="415">
        <v>17</v>
      </c>
      <c r="O27" s="415"/>
      <c r="P27" s="415"/>
      <c r="Q27" s="415"/>
      <c r="R27" s="415">
        <v>8</v>
      </c>
      <c r="S27" s="415"/>
      <c r="T27" s="415"/>
      <c r="U27" s="415"/>
      <c r="V27" s="415">
        <v>19</v>
      </c>
      <c r="W27" s="415"/>
      <c r="X27" s="415"/>
      <c r="Y27" s="415"/>
      <c r="Z27" s="415">
        <v>2</v>
      </c>
      <c r="AA27" s="415"/>
      <c r="AB27" s="415"/>
      <c r="AC27" s="415"/>
      <c r="AD27" s="415">
        <v>1162</v>
      </c>
      <c r="AE27" s="415"/>
      <c r="AF27" s="415"/>
      <c r="AG27" s="415"/>
      <c r="AH27" s="415">
        <v>37</v>
      </c>
      <c r="AI27" s="429"/>
    </row>
    <row r="28" spans="1:35" ht="20.100000000000001" customHeight="1" thickBot="1">
      <c r="A28" s="214" t="s">
        <v>285</v>
      </c>
      <c r="B28" s="488">
        <f>SUM(E28:AC28)</f>
        <v>97</v>
      </c>
      <c r="C28" s="488"/>
      <c r="D28" s="488"/>
      <c r="E28" s="414">
        <v>1</v>
      </c>
      <c r="F28" s="414"/>
      <c r="G28" s="414" t="s">
        <v>224</v>
      </c>
      <c r="H28" s="414"/>
      <c r="I28" s="414">
        <v>17</v>
      </c>
      <c r="J28" s="414"/>
      <c r="K28" s="414"/>
      <c r="L28" s="414">
        <v>27</v>
      </c>
      <c r="M28" s="414"/>
      <c r="N28" s="414">
        <v>20</v>
      </c>
      <c r="O28" s="414"/>
      <c r="P28" s="414"/>
      <c r="Q28" s="414"/>
      <c r="R28" s="414">
        <v>4</v>
      </c>
      <c r="S28" s="414"/>
      <c r="T28" s="414"/>
      <c r="U28" s="414"/>
      <c r="V28" s="414">
        <v>26</v>
      </c>
      <c r="W28" s="414"/>
      <c r="X28" s="414"/>
      <c r="Y28" s="414"/>
      <c r="Z28" s="414">
        <v>2</v>
      </c>
      <c r="AA28" s="414"/>
      <c r="AB28" s="414"/>
      <c r="AC28" s="414"/>
      <c r="AD28" s="414">
        <v>1115</v>
      </c>
      <c r="AE28" s="414"/>
      <c r="AF28" s="414"/>
      <c r="AG28" s="414"/>
      <c r="AH28" s="414">
        <v>37</v>
      </c>
      <c r="AI28" s="428"/>
    </row>
    <row r="29" spans="1:35" ht="15" customHeight="1">
      <c r="A29" s="100" t="s">
        <v>185</v>
      </c>
      <c r="B29" s="100"/>
      <c r="C29" s="100"/>
      <c r="D29" s="100"/>
      <c r="AI29" s="16" t="s">
        <v>169</v>
      </c>
    </row>
    <row r="30" spans="1:35" ht="1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</row>
    <row r="31" spans="1:35" ht="15" customHeight="1" thickBot="1">
      <c r="A31" s="100" t="s">
        <v>186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6" t="s">
        <v>187</v>
      </c>
    </row>
    <row r="32" spans="1:35" ht="15" customHeight="1">
      <c r="A32" s="204"/>
      <c r="B32" s="489" t="s">
        <v>314</v>
      </c>
      <c r="C32" s="474" t="s">
        <v>266</v>
      </c>
      <c r="D32" s="474" t="s">
        <v>248</v>
      </c>
      <c r="E32" s="474" t="s">
        <v>249</v>
      </c>
      <c r="F32" s="474" t="s">
        <v>250</v>
      </c>
      <c r="G32" s="474" t="s">
        <v>251</v>
      </c>
      <c r="H32" s="422" t="s">
        <v>252</v>
      </c>
      <c r="I32" s="423"/>
      <c r="J32" s="422" t="s">
        <v>253</v>
      </c>
      <c r="K32" s="423"/>
      <c r="L32" s="474" t="s">
        <v>254</v>
      </c>
      <c r="M32" s="422" t="s">
        <v>255</v>
      </c>
      <c r="N32" s="446"/>
      <c r="O32" s="422" t="s">
        <v>256</v>
      </c>
      <c r="P32" s="423"/>
      <c r="Q32" s="422" t="s">
        <v>257</v>
      </c>
      <c r="R32" s="423"/>
      <c r="S32" s="422" t="s">
        <v>258</v>
      </c>
      <c r="T32" s="423"/>
      <c r="U32" s="422" t="s">
        <v>259</v>
      </c>
      <c r="V32" s="446"/>
      <c r="W32" s="423"/>
      <c r="X32" s="422" t="s">
        <v>260</v>
      </c>
      <c r="Y32" s="423"/>
      <c r="Z32" s="422" t="s">
        <v>261</v>
      </c>
      <c r="AA32" s="423"/>
      <c r="AB32" s="422" t="s">
        <v>262</v>
      </c>
      <c r="AC32" s="423"/>
      <c r="AD32" s="422" t="s">
        <v>263</v>
      </c>
      <c r="AE32" s="444"/>
      <c r="AF32" s="420"/>
      <c r="AG32" s="420"/>
      <c r="AH32" s="420"/>
      <c r="AI32" s="442"/>
    </row>
    <row r="33" spans="1:35" ht="15" customHeight="1">
      <c r="A33" s="206"/>
      <c r="B33" s="490"/>
      <c r="C33" s="475"/>
      <c r="D33" s="475"/>
      <c r="E33" s="475"/>
      <c r="F33" s="475"/>
      <c r="G33" s="475"/>
      <c r="H33" s="424"/>
      <c r="I33" s="425"/>
      <c r="J33" s="424"/>
      <c r="K33" s="425"/>
      <c r="L33" s="475"/>
      <c r="M33" s="424"/>
      <c r="N33" s="437"/>
      <c r="O33" s="424"/>
      <c r="P33" s="425"/>
      <c r="Q33" s="424"/>
      <c r="R33" s="425"/>
      <c r="S33" s="424"/>
      <c r="T33" s="425"/>
      <c r="U33" s="424"/>
      <c r="V33" s="437"/>
      <c r="W33" s="425"/>
      <c r="X33" s="424"/>
      <c r="Y33" s="425"/>
      <c r="Z33" s="424"/>
      <c r="AA33" s="425"/>
      <c r="AB33" s="424"/>
      <c r="AC33" s="425"/>
      <c r="AD33" s="424"/>
      <c r="AE33" s="438"/>
      <c r="AF33" s="401" t="s">
        <v>188</v>
      </c>
      <c r="AG33" s="431"/>
      <c r="AH33" s="431"/>
      <c r="AI33" s="432"/>
    </row>
    <row r="34" spans="1:35" ht="15" customHeight="1">
      <c r="A34" s="206"/>
      <c r="B34" s="490"/>
      <c r="C34" s="475"/>
      <c r="D34" s="475"/>
      <c r="E34" s="475"/>
      <c r="F34" s="475"/>
      <c r="G34" s="475"/>
      <c r="H34" s="424"/>
      <c r="I34" s="425"/>
      <c r="J34" s="424"/>
      <c r="K34" s="425"/>
      <c r="L34" s="475"/>
      <c r="M34" s="424"/>
      <c r="N34" s="437"/>
      <c r="O34" s="424"/>
      <c r="P34" s="425"/>
      <c r="Q34" s="424"/>
      <c r="R34" s="425"/>
      <c r="S34" s="424"/>
      <c r="T34" s="425"/>
      <c r="U34" s="424"/>
      <c r="V34" s="437"/>
      <c r="W34" s="425"/>
      <c r="X34" s="424"/>
      <c r="Y34" s="425"/>
      <c r="Z34" s="424"/>
      <c r="AA34" s="425"/>
      <c r="AB34" s="424"/>
      <c r="AC34" s="425"/>
      <c r="AD34" s="424"/>
      <c r="AE34" s="438"/>
      <c r="AF34" s="411"/>
      <c r="AG34" s="411"/>
      <c r="AH34" s="411"/>
      <c r="AI34" s="412"/>
    </row>
    <row r="35" spans="1:35" ht="15" customHeight="1">
      <c r="A35" s="255" t="s">
        <v>299</v>
      </c>
      <c r="B35" s="490"/>
      <c r="C35" s="475"/>
      <c r="D35" s="475"/>
      <c r="E35" s="475"/>
      <c r="F35" s="475"/>
      <c r="G35" s="475"/>
      <c r="H35" s="424"/>
      <c r="I35" s="425"/>
      <c r="J35" s="424"/>
      <c r="K35" s="425"/>
      <c r="L35" s="475"/>
      <c r="M35" s="424"/>
      <c r="N35" s="437"/>
      <c r="O35" s="424"/>
      <c r="P35" s="425"/>
      <c r="Q35" s="424"/>
      <c r="R35" s="425"/>
      <c r="S35" s="424"/>
      <c r="T35" s="425"/>
      <c r="U35" s="424"/>
      <c r="V35" s="437"/>
      <c r="W35" s="425"/>
      <c r="X35" s="424"/>
      <c r="Y35" s="425"/>
      <c r="Z35" s="424"/>
      <c r="AA35" s="425"/>
      <c r="AB35" s="424"/>
      <c r="AC35" s="425"/>
      <c r="AD35" s="424"/>
      <c r="AE35" s="438"/>
      <c r="AF35" s="433" t="s">
        <v>264</v>
      </c>
      <c r="AG35" s="434"/>
      <c r="AH35" s="435"/>
      <c r="AI35" s="483" t="s">
        <v>265</v>
      </c>
    </row>
    <row r="36" spans="1:35" ht="15" customHeight="1">
      <c r="A36" s="206"/>
      <c r="B36" s="490"/>
      <c r="C36" s="475"/>
      <c r="D36" s="475"/>
      <c r="E36" s="475"/>
      <c r="F36" s="475"/>
      <c r="G36" s="475"/>
      <c r="H36" s="424"/>
      <c r="I36" s="425"/>
      <c r="J36" s="424"/>
      <c r="K36" s="425"/>
      <c r="L36" s="475"/>
      <c r="M36" s="424"/>
      <c r="N36" s="437"/>
      <c r="O36" s="424"/>
      <c r="P36" s="425"/>
      <c r="Q36" s="424"/>
      <c r="R36" s="425"/>
      <c r="S36" s="424"/>
      <c r="T36" s="425"/>
      <c r="U36" s="424"/>
      <c r="V36" s="437"/>
      <c r="W36" s="425"/>
      <c r="X36" s="424"/>
      <c r="Y36" s="425"/>
      <c r="Z36" s="424"/>
      <c r="AA36" s="425"/>
      <c r="AB36" s="424"/>
      <c r="AC36" s="425"/>
      <c r="AD36" s="424"/>
      <c r="AE36" s="438"/>
      <c r="AF36" s="436"/>
      <c r="AG36" s="437"/>
      <c r="AH36" s="438"/>
      <c r="AI36" s="484"/>
    </row>
    <row r="37" spans="1:35" ht="15" customHeight="1">
      <c r="A37" s="206"/>
      <c r="B37" s="490"/>
      <c r="C37" s="475"/>
      <c r="D37" s="475"/>
      <c r="E37" s="475"/>
      <c r="F37" s="475"/>
      <c r="G37" s="475"/>
      <c r="H37" s="424"/>
      <c r="I37" s="425"/>
      <c r="J37" s="424"/>
      <c r="K37" s="425"/>
      <c r="L37" s="475"/>
      <c r="M37" s="424"/>
      <c r="N37" s="437"/>
      <c r="O37" s="424"/>
      <c r="P37" s="425"/>
      <c r="Q37" s="424"/>
      <c r="R37" s="425"/>
      <c r="S37" s="424"/>
      <c r="T37" s="425"/>
      <c r="U37" s="424"/>
      <c r="V37" s="437"/>
      <c r="W37" s="425"/>
      <c r="X37" s="424"/>
      <c r="Y37" s="425"/>
      <c r="Z37" s="424"/>
      <c r="AA37" s="425"/>
      <c r="AB37" s="424"/>
      <c r="AC37" s="425"/>
      <c r="AD37" s="424"/>
      <c r="AE37" s="438"/>
      <c r="AF37" s="436"/>
      <c r="AG37" s="437"/>
      <c r="AH37" s="438"/>
      <c r="AI37" s="484"/>
    </row>
    <row r="38" spans="1:35" ht="15" customHeight="1">
      <c r="A38" s="207"/>
      <c r="B38" s="491"/>
      <c r="C38" s="476"/>
      <c r="D38" s="476"/>
      <c r="E38" s="476"/>
      <c r="F38" s="476"/>
      <c r="G38" s="476"/>
      <c r="H38" s="426"/>
      <c r="I38" s="427"/>
      <c r="J38" s="426"/>
      <c r="K38" s="427"/>
      <c r="L38" s="476"/>
      <c r="M38" s="426"/>
      <c r="N38" s="447"/>
      <c r="O38" s="426"/>
      <c r="P38" s="427"/>
      <c r="Q38" s="426"/>
      <c r="R38" s="427"/>
      <c r="S38" s="426"/>
      <c r="T38" s="427"/>
      <c r="U38" s="426"/>
      <c r="V38" s="447"/>
      <c r="W38" s="427"/>
      <c r="X38" s="426"/>
      <c r="Y38" s="427"/>
      <c r="Z38" s="426"/>
      <c r="AA38" s="427"/>
      <c r="AB38" s="426"/>
      <c r="AC38" s="427"/>
      <c r="AD38" s="426"/>
      <c r="AE38" s="445"/>
      <c r="AF38" s="439"/>
      <c r="AG38" s="440"/>
      <c r="AH38" s="441"/>
      <c r="AI38" s="485"/>
    </row>
    <row r="39" spans="1:35" ht="20.100000000000001" customHeight="1">
      <c r="A39" s="215" t="s">
        <v>280</v>
      </c>
      <c r="B39" s="63">
        <f>SUM(C39:AE39)</f>
        <v>29</v>
      </c>
      <c r="C39" s="63">
        <v>1</v>
      </c>
      <c r="D39" s="63">
        <v>1</v>
      </c>
      <c r="E39" s="63">
        <v>2</v>
      </c>
      <c r="F39" s="63">
        <v>1</v>
      </c>
      <c r="G39" s="63">
        <v>1</v>
      </c>
      <c r="H39" s="404">
        <v>6</v>
      </c>
      <c r="I39" s="404"/>
      <c r="J39" s="404">
        <v>1</v>
      </c>
      <c r="K39" s="404"/>
      <c r="L39" s="63" t="s">
        <v>42</v>
      </c>
      <c r="M39" s="404">
        <v>1</v>
      </c>
      <c r="N39" s="404"/>
      <c r="O39" s="404">
        <v>3</v>
      </c>
      <c r="P39" s="404"/>
      <c r="Q39" s="404">
        <v>2</v>
      </c>
      <c r="R39" s="404"/>
      <c r="S39" s="404">
        <v>2</v>
      </c>
      <c r="T39" s="404"/>
      <c r="U39" s="404">
        <v>1</v>
      </c>
      <c r="V39" s="404"/>
      <c r="W39" s="404"/>
      <c r="X39" s="404">
        <v>4</v>
      </c>
      <c r="Y39" s="404"/>
      <c r="Z39" s="404">
        <v>1</v>
      </c>
      <c r="AA39" s="404"/>
      <c r="AB39" s="404">
        <v>1</v>
      </c>
      <c r="AC39" s="404"/>
      <c r="AD39" s="404">
        <v>1</v>
      </c>
      <c r="AE39" s="404"/>
      <c r="AF39" s="487">
        <v>566</v>
      </c>
      <c r="AG39" s="487"/>
      <c r="AH39" s="487"/>
      <c r="AI39" s="90">
        <v>21</v>
      </c>
    </row>
    <row r="40" spans="1:35" ht="20.100000000000001" customHeight="1">
      <c r="A40" s="216" t="s">
        <v>182</v>
      </c>
      <c r="B40" s="217">
        <f>SUM(C40:AE40)</f>
        <v>29</v>
      </c>
      <c r="C40" s="63">
        <v>1</v>
      </c>
      <c r="D40" s="63">
        <v>1</v>
      </c>
      <c r="E40" s="63">
        <v>2</v>
      </c>
      <c r="F40" s="63">
        <v>1</v>
      </c>
      <c r="G40" s="63">
        <v>1</v>
      </c>
      <c r="H40" s="400">
        <v>6</v>
      </c>
      <c r="I40" s="400"/>
      <c r="J40" s="400">
        <v>1</v>
      </c>
      <c r="K40" s="400"/>
      <c r="L40" s="63" t="s">
        <v>42</v>
      </c>
      <c r="M40" s="400">
        <v>1</v>
      </c>
      <c r="N40" s="400"/>
      <c r="O40" s="400">
        <v>3</v>
      </c>
      <c r="P40" s="400"/>
      <c r="Q40" s="400">
        <v>2</v>
      </c>
      <c r="R40" s="400"/>
      <c r="S40" s="400">
        <v>2</v>
      </c>
      <c r="T40" s="400"/>
      <c r="U40" s="486" t="s">
        <v>224</v>
      </c>
      <c r="V40" s="486"/>
      <c r="W40" s="486"/>
      <c r="X40" s="400">
        <v>4</v>
      </c>
      <c r="Y40" s="400"/>
      <c r="Z40" s="400">
        <v>2</v>
      </c>
      <c r="AA40" s="400"/>
      <c r="AB40" s="400">
        <v>1</v>
      </c>
      <c r="AC40" s="400"/>
      <c r="AD40" s="400">
        <v>1</v>
      </c>
      <c r="AE40" s="400"/>
      <c r="AF40" s="399">
        <v>588</v>
      </c>
      <c r="AG40" s="399"/>
      <c r="AH40" s="399"/>
      <c r="AI40" s="90">
        <v>21</v>
      </c>
    </row>
    <row r="41" spans="1:35" ht="20.100000000000001" customHeight="1">
      <c r="A41" s="216" t="s">
        <v>183</v>
      </c>
      <c r="B41" s="94">
        <f>SUM(C41:AE41)</f>
        <v>29</v>
      </c>
      <c r="C41" s="63">
        <v>1</v>
      </c>
      <c r="D41" s="63">
        <v>1</v>
      </c>
      <c r="E41" s="63">
        <v>2</v>
      </c>
      <c r="F41" s="63">
        <v>1</v>
      </c>
      <c r="G41" s="63">
        <v>1</v>
      </c>
      <c r="H41" s="400">
        <v>6</v>
      </c>
      <c r="I41" s="400"/>
      <c r="J41" s="400">
        <v>1</v>
      </c>
      <c r="K41" s="400"/>
      <c r="L41" s="63" t="s">
        <v>42</v>
      </c>
      <c r="M41" s="400">
        <v>1</v>
      </c>
      <c r="N41" s="400"/>
      <c r="O41" s="400">
        <v>3</v>
      </c>
      <c r="P41" s="400"/>
      <c r="Q41" s="400">
        <v>2</v>
      </c>
      <c r="R41" s="400"/>
      <c r="S41" s="400">
        <v>2</v>
      </c>
      <c r="T41" s="400"/>
      <c r="U41" s="486" t="s">
        <v>224</v>
      </c>
      <c r="V41" s="486"/>
      <c r="W41" s="486"/>
      <c r="X41" s="400">
        <v>4</v>
      </c>
      <c r="Y41" s="400"/>
      <c r="Z41" s="400">
        <v>2</v>
      </c>
      <c r="AA41" s="400"/>
      <c r="AB41" s="400">
        <v>1</v>
      </c>
      <c r="AC41" s="400"/>
      <c r="AD41" s="400">
        <v>1</v>
      </c>
      <c r="AE41" s="400"/>
      <c r="AF41" s="399">
        <v>599</v>
      </c>
      <c r="AG41" s="399"/>
      <c r="AH41" s="399"/>
      <c r="AI41" s="90">
        <v>21</v>
      </c>
    </row>
    <row r="42" spans="1:35" ht="20.100000000000001" customHeight="1">
      <c r="A42" s="218" t="s">
        <v>184</v>
      </c>
      <c r="B42" s="91">
        <f>SUM(C42:AE42)</f>
        <v>28</v>
      </c>
      <c r="C42" s="97">
        <v>1</v>
      </c>
      <c r="D42" s="97">
        <v>1</v>
      </c>
      <c r="E42" s="97">
        <v>2</v>
      </c>
      <c r="F42" s="97">
        <v>1</v>
      </c>
      <c r="G42" s="97">
        <v>1</v>
      </c>
      <c r="H42" s="415">
        <v>5</v>
      </c>
      <c r="I42" s="415"/>
      <c r="J42" s="415">
        <v>1</v>
      </c>
      <c r="K42" s="415"/>
      <c r="L42" s="97" t="s">
        <v>224</v>
      </c>
      <c r="M42" s="415">
        <v>1</v>
      </c>
      <c r="N42" s="415"/>
      <c r="O42" s="415">
        <v>3</v>
      </c>
      <c r="P42" s="415"/>
      <c r="Q42" s="415">
        <v>2</v>
      </c>
      <c r="R42" s="415"/>
      <c r="S42" s="415">
        <v>2</v>
      </c>
      <c r="T42" s="415"/>
      <c r="U42" s="309" t="s">
        <v>224</v>
      </c>
      <c r="V42" s="309"/>
      <c r="W42" s="309"/>
      <c r="X42" s="415">
        <v>4</v>
      </c>
      <c r="Y42" s="415"/>
      <c r="Z42" s="415">
        <v>2</v>
      </c>
      <c r="AA42" s="415"/>
      <c r="AB42" s="415">
        <v>1</v>
      </c>
      <c r="AC42" s="415"/>
      <c r="AD42" s="415">
        <v>1</v>
      </c>
      <c r="AE42" s="415"/>
      <c r="AF42" s="398">
        <v>599</v>
      </c>
      <c r="AG42" s="398"/>
      <c r="AH42" s="398"/>
      <c r="AI42" s="92">
        <v>21</v>
      </c>
    </row>
    <row r="43" spans="1:35" ht="20.100000000000001" customHeight="1" thickBot="1">
      <c r="A43" s="219" t="s">
        <v>286</v>
      </c>
      <c r="B43" s="98">
        <f>SUM(C43:AE43)</f>
        <v>28</v>
      </c>
      <c r="C43" s="99">
        <v>1</v>
      </c>
      <c r="D43" s="99">
        <v>1</v>
      </c>
      <c r="E43" s="99">
        <v>2</v>
      </c>
      <c r="F43" s="99">
        <v>1</v>
      </c>
      <c r="G43" s="99">
        <v>1</v>
      </c>
      <c r="H43" s="414">
        <v>5</v>
      </c>
      <c r="I43" s="414"/>
      <c r="J43" s="414">
        <v>1</v>
      </c>
      <c r="K43" s="414"/>
      <c r="L43" s="99" t="s">
        <v>287</v>
      </c>
      <c r="M43" s="414">
        <v>1</v>
      </c>
      <c r="N43" s="414"/>
      <c r="O43" s="414">
        <v>3</v>
      </c>
      <c r="P43" s="414"/>
      <c r="Q43" s="414">
        <v>2</v>
      </c>
      <c r="R43" s="414"/>
      <c r="S43" s="414">
        <v>2</v>
      </c>
      <c r="T43" s="414"/>
      <c r="U43" s="413" t="s">
        <v>287</v>
      </c>
      <c r="V43" s="413"/>
      <c r="W43" s="413"/>
      <c r="X43" s="414">
        <v>4</v>
      </c>
      <c r="Y43" s="414"/>
      <c r="Z43" s="414">
        <v>2</v>
      </c>
      <c r="AA43" s="414"/>
      <c r="AB43" s="414">
        <v>1</v>
      </c>
      <c r="AC43" s="414"/>
      <c r="AD43" s="414">
        <v>1</v>
      </c>
      <c r="AE43" s="414"/>
      <c r="AF43" s="397">
        <v>622</v>
      </c>
      <c r="AG43" s="397"/>
      <c r="AH43" s="397"/>
      <c r="AI43" s="220">
        <v>23</v>
      </c>
    </row>
    <row r="44" spans="1:35" ht="1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AC44" s="100"/>
      <c r="AD44" s="100"/>
      <c r="AE44" s="100"/>
      <c r="AF44" s="100"/>
      <c r="AG44" s="100"/>
      <c r="AH44" s="100"/>
      <c r="AI44" s="16" t="s">
        <v>169</v>
      </c>
    </row>
    <row r="45" spans="1:35" ht="17.45" customHeight="1">
      <c r="A45" s="100"/>
      <c r="B45" s="100"/>
      <c r="C45" s="100"/>
      <c r="D45" s="13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</row>
    <row r="46" spans="1:35" ht="17.45" customHeight="1">
      <c r="D46" s="167"/>
    </row>
  </sheetData>
  <sheetProtection selectLockedCells="1" selectUnlockedCells="1"/>
  <mergeCells count="260">
    <mergeCell ref="AD3:AE6"/>
    <mergeCell ref="AA3:AC6"/>
    <mergeCell ref="A5:E5"/>
    <mergeCell ref="P10:Q11"/>
    <mergeCell ref="A11:E11"/>
    <mergeCell ref="M8:O9"/>
    <mergeCell ref="A7:E7"/>
    <mergeCell ref="P7:Q7"/>
    <mergeCell ref="Y3:Z6"/>
    <mergeCell ref="F3:G6"/>
    <mergeCell ref="P3:Q6"/>
    <mergeCell ref="M3:O6"/>
    <mergeCell ref="K3:L6"/>
    <mergeCell ref="H3:J6"/>
    <mergeCell ref="U3:X6"/>
    <mergeCell ref="R3:T6"/>
    <mergeCell ref="H7:J7"/>
    <mergeCell ref="K7:L7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B32:B3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S39:T39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L32:L38"/>
    <mergeCell ref="M32:N38"/>
    <mergeCell ref="AI3:AI6"/>
    <mergeCell ref="AI16:AI17"/>
    <mergeCell ref="AI14:AI15"/>
    <mergeCell ref="AI12:AI13"/>
    <mergeCell ref="AI10:AI11"/>
    <mergeCell ref="AI8:AI9"/>
    <mergeCell ref="AD8:AE9"/>
    <mergeCell ref="Z24:AC24"/>
    <mergeCell ref="AD12:AE13"/>
    <mergeCell ref="AD22:AG22"/>
    <mergeCell ref="AD21:AG21"/>
    <mergeCell ref="AD16:AE17"/>
    <mergeCell ref="AD14:AE15"/>
    <mergeCell ref="AF12:AH13"/>
    <mergeCell ref="AD10:AE11"/>
    <mergeCell ref="Y12:Z13"/>
    <mergeCell ref="AA7:AC7"/>
    <mergeCell ref="Y7:Z7"/>
    <mergeCell ref="Y8:Z9"/>
    <mergeCell ref="AH21:AI23"/>
    <mergeCell ref="AH24:AI24"/>
    <mergeCell ref="AF8:AH9"/>
    <mergeCell ref="AF10:AH11"/>
    <mergeCell ref="AF3:AH6"/>
    <mergeCell ref="AD28:AG28"/>
    <mergeCell ref="AD27:AG27"/>
    <mergeCell ref="Z28:AC28"/>
    <mergeCell ref="AD7:AE7"/>
    <mergeCell ref="AD26:AG26"/>
    <mergeCell ref="AD32:AE38"/>
    <mergeCell ref="U32:W38"/>
    <mergeCell ref="R26:U26"/>
    <mergeCell ref="R24:U24"/>
    <mergeCell ref="V24:Y24"/>
    <mergeCell ref="Z26:AC26"/>
    <mergeCell ref="Z25:AC25"/>
    <mergeCell ref="Z27:AC27"/>
    <mergeCell ref="U8:X9"/>
    <mergeCell ref="U7:X7"/>
    <mergeCell ref="U12:X13"/>
    <mergeCell ref="V28:Y28"/>
    <mergeCell ref="R28:U28"/>
    <mergeCell ref="AB43:AC43"/>
    <mergeCell ref="AB42:AC42"/>
    <mergeCell ref="AB41:AC41"/>
    <mergeCell ref="Z41:AA41"/>
    <mergeCell ref="AB40:AC40"/>
    <mergeCell ref="S40:T40"/>
    <mergeCell ref="U42:W42"/>
    <mergeCell ref="AF7:AH7"/>
    <mergeCell ref="V21:Y21"/>
    <mergeCell ref="Z23:AC23"/>
    <mergeCell ref="Z22:AC22"/>
    <mergeCell ref="Z21:AC21"/>
    <mergeCell ref="X40:Y40"/>
    <mergeCell ref="X32:Y38"/>
    <mergeCell ref="AH28:AI28"/>
    <mergeCell ref="AH27:AI27"/>
    <mergeCell ref="AH26:AI26"/>
    <mergeCell ref="AH25:AI25"/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V22:Y22"/>
    <mergeCell ref="AD25:AG25"/>
    <mergeCell ref="AD24:AG24"/>
    <mergeCell ref="AD23:AG23"/>
    <mergeCell ref="V23:Y23"/>
    <mergeCell ref="AF40:AH40"/>
    <mergeCell ref="AF34:AI34"/>
    <mergeCell ref="Z40:AA40"/>
    <mergeCell ref="U43:W43"/>
    <mergeCell ref="X43:Y43"/>
    <mergeCell ref="AD43:AE43"/>
    <mergeCell ref="AD42:AE42"/>
    <mergeCell ref="AD41:AE41"/>
    <mergeCell ref="Z43:AA43"/>
    <mergeCell ref="Z39:AA39"/>
    <mergeCell ref="U39:W39"/>
    <mergeCell ref="AD39:AE39"/>
    <mergeCell ref="AB39:AC39"/>
    <mergeCell ref="X39:Y39"/>
    <mergeCell ref="Z42:AA42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7" orientation="portrait" useFirstPageNumber="1" verticalDpi="300" r:id="rId1"/>
  <headerFooter alignWithMargins="0">
    <oddHeader>&amp;R警察及び消防</oddHeader>
    <oddFooter>&amp;C&amp;11－&amp;P－</oddFooter>
  </headerFooter>
  <ignoredErrors>
    <ignoredError sqref="A40:A4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Y117"/>
  <sheetViews>
    <sheetView tabSelected="1" view="pageBreakPreview" topLeftCell="A106" zoomScaleNormal="100" workbookViewId="0">
      <selection activeCell="I129" sqref="I129"/>
    </sheetView>
  </sheetViews>
  <sheetFormatPr defaultRowHeight="12" customHeight="1"/>
  <cols>
    <col min="1" max="6" width="16.5703125" style="11" customWidth="1"/>
    <col min="7" max="7" width="9.140625" style="11"/>
    <col min="8" max="8" width="11.85546875" style="11" bestFit="1" customWidth="1"/>
    <col min="9" max="9" width="11.85546875" style="11" customWidth="1"/>
    <col min="10" max="12" width="9.85546875" style="11" customWidth="1"/>
    <col min="13" max="14" width="9.28515625" style="11" customWidth="1"/>
    <col min="15" max="15" width="11.85546875" style="11" customWidth="1"/>
    <col min="16" max="16" width="9.28515625" style="11" customWidth="1"/>
    <col min="17" max="17" width="9.7109375" style="11" customWidth="1"/>
    <col min="18" max="18" width="9.28515625" style="11" customWidth="1"/>
    <col min="19" max="16384" width="9.140625" style="11"/>
  </cols>
  <sheetData>
    <row r="1" spans="1:13" ht="20.100000000000001" customHeight="1">
      <c r="A1" s="527" t="s">
        <v>189</v>
      </c>
      <c r="B1" s="527"/>
      <c r="C1" s="527"/>
      <c r="D1" s="527"/>
      <c r="E1" s="527"/>
      <c r="F1" s="527"/>
      <c r="G1" s="30"/>
      <c r="H1" s="30"/>
      <c r="I1" s="30"/>
      <c r="J1" s="30"/>
      <c r="K1" s="30"/>
      <c r="L1" s="30"/>
      <c r="M1" s="30"/>
    </row>
    <row r="3" spans="1:13" ht="12" customHeight="1">
      <c r="M3" s="2" t="s">
        <v>2</v>
      </c>
    </row>
    <row r="4" spans="1:13" ht="12" customHeight="1">
      <c r="A4" s="31"/>
      <c r="H4" s="32" t="s">
        <v>190</v>
      </c>
    </row>
    <row r="5" spans="1:13" ht="12" customHeight="1">
      <c r="A5" s="1"/>
      <c r="B5" s="222" t="s">
        <v>294</v>
      </c>
      <c r="C5" s="1"/>
      <c r="D5" s="1"/>
      <c r="E5" s="222" t="s">
        <v>292</v>
      </c>
      <c r="F5" s="1"/>
      <c r="H5" s="33"/>
      <c r="I5" s="33" t="s">
        <v>4</v>
      </c>
      <c r="J5" s="33" t="s">
        <v>191</v>
      </c>
      <c r="K5" s="33" t="s">
        <v>192</v>
      </c>
      <c r="L5" s="33" t="s">
        <v>193</v>
      </c>
    </row>
    <row r="6" spans="1:13" ht="12" customHeight="1">
      <c r="A6" s="1"/>
      <c r="D6" s="1"/>
      <c r="E6" s="222" t="s">
        <v>293</v>
      </c>
      <c r="F6" s="1"/>
      <c r="H6" s="221" t="str">
        <f>‐132‐!A5</f>
        <v>平成18年度</v>
      </c>
      <c r="I6" s="224">
        <f>+‐132‐!C5</f>
        <v>713</v>
      </c>
      <c r="J6" s="224">
        <f>+‐132‐!E5</f>
        <v>5</v>
      </c>
      <c r="K6" s="224">
        <f>+‐132‐!G5</f>
        <v>84</v>
      </c>
      <c r="L6" s="224">
        <f>‐132‐!I5</f>
        <v>730</v>
      </c>
    </row>
    <row r="7" spans="1:13" ht="12" customHeight="1">
      <c r="A7" s="15"/>
      <c r="H7" s="234">
        <v>19</v>
      </c>
      <c r="I7" s="224">
        <f>+‐132‐!C7</f>
        <v>652</v>
      </c>
      <c r="J7" s="224">
        <f>+‐132‐!E7</f>
        <v>2</v>
      </c>
      <c r="K7" s="224">
        <f>+‐132‐!G7</f>
        <v>64</v>
      </c>
      <c r="L7" s="224">
        <f>‐132‐!I7</f>
        <v>693</v>
      </c>
    </row>
    <row r="8" spans="1:13" ht="12" customHeight="1">
      <c r="A8" s="15"/>
      <c r="H8" s="234">
        <v>20</v>
      </c>
      <c r="I8" s="224">
        <f>+‐132‐!C9</f>
        <v>598</v>
      </c>
      <c r="J8" s="224">
        <f>+‐132‐!E9</f>
        <v>0</v>
      </c>
      <c r="K8" s="224">
        <f>+‐132‐!G9</f>
        <v>45</v>
      </c>
      <c r="L8" s="224">
        <f>‐132‐!I9</f>
        <v>628</v>
      </c>
    </row>
    <row r="9" spans="1:13" ht="12" customHeight="1">
      <c r="A9" s="15"/>
      <c r="H9" s="234">
        <v>21</v>
      </c>
      <c r="I9" s="224">
        <f>+‐132‐!C11</f>
        <v>620</v>
      </c>
      <c r="J9" s="225">
        <f>+‐132‐!E11</f>
        <v>4</v>
      </c>
      <c r="K9" s="226">
        <f>+‐132‐!G11</f>
        <v>73</v>
      </c>
      <c r="L9" s="225">
        <f>‐132‐!I11</f>
        <v>543</v>
      </c>
    </row>
    <row r="10" spans="1:13" ht="12" customHeight="1">
      <c r="A10" s="15"/>
      <c r="H10" s="234">
        <v>22</v>
      </c>
      <c r="I10" s="224">
        <f>+‐132‐!C13</f>
        <v>679</v>
      </c>
      <c r="J10" s="224">
        <f>+‐132‐!E13</f>
        <v>3</v>
      </c>
      <c r="K10" s="224">
        <f>+‐132‐!G13</f>
        <v>76</v>
      </c>
      <c r="L10" s="224">
        <f>‐132‐!I13</f>
        <v>632</v>
      </c>
    </row>
    <row r="11" spans="1:13" ht="12" customHeight="1">
      <c r="A11" s="21"/>
      <c r="H11" s="223">
        <v>23</v>
      </c>
      <c r="I11" s="224">
        <f>+‐132‐!C15</f>
        <v>671</v>
      </c>
      <c r="J11" s="224">
        <f>+‐132‐!E15</f>
        <v>3</v>
      </c>
      <c r="K11" s="224">
        <f>+‐132‐!G15</f>
        <v>86</v>
      </c>
      <c r="L11" s="224">
        <f>‐132‐!I15</f>
        <v>675</v>
      </c>
    </row>
    <row r="12" spans="1:13" ht="12" customHeight="1">
      <c r="A12" s="15"/>
      <c r="H12" s="32" t="s">
        <v>194</v>
      </c>
    </row>
    <row r="13" spans="1:13" ht="12" customHeight="1">
      <c r="A13" s="21"/>
      <c r="H13" s="33"/>
      <c r="I13" s="33" t="s">
        <v>195</v>
      </c>
      <c r="J13" s="33" t="s">
        <v>196</v>
      </c>
      <c r="K13" s="33"/>
    </row>
    <row r="14" spans="1:13" ht="12" customHeight="1">
      <c r="A14" s="15"/>
      <c r="H14" s="233">
        <v>19</v>
      </c>
      <c r="I14" s="33">
        <f>‐132‐!C7</f>
        <v>652</v>
      </c>
      <c r="J14" s="34">
        <f>+‐132‐!B7-‐132‐!C7</f>
        <v>182</v>
      </c>
      <c r="K14" s="35">
        <f>I14+J14</f>
        <v>834</v>
      </c>
    </row>
    <row r="15" spans="1:13" ht="12" customHeight="1">
      <c r="A15" s="36"/>
      <c r="H15" s="234">
        <v>20</v>
      </c>
      <c r="I15" s="33">
        <f>‐132‐!C9</f>
        <v>598</v>
      </c>
      <c r="J15" s="34">
        <f>+‐132‐!B9-‐132‐!C9</f>
        <v>225</v>
      </c>
      <c r="K15" s="35">
        <f>SUM(I15:J15)</f>
        <v>823</v>
      </c>
    </row>
    <row r="16" spans="1:13" ht="12" customHeight="1">
      <c r="A16" s="1"/>
      <c r="H16" s="234">
        <v>21</v>
      </c>
      <c r="I16" s="33">
        <f>‐132‐!C11</f>
        <v>620</v>
      </c>
      <c r="J16" s="34">
        <f>+‐132‐!B11-‐132‐!C11</f>
        <v>214</v>
      </c>
      <c r="K16" s="35">
        <f>SUM(I16:J16)</f>
        <v>834</v>
      </c>
    </row>
    <row r="17" spans="1:13" ht="12" customHeight="1">
      <c r="A17" s="1"/>
      <c r="H17" s="234">
        <v>22</v>
      </c>
      <c r="I17" s="33">
        <f>‐132‐!C13</f>
        <v>679</v>
      </c>
      <c r="J17" s="34">
        <f>+‐132‐!B13-‐132‐!C13</f>
        <v>180</v>
      </c>
      <c r="K17" s="35">
        <f>SUM(I17:J17)</f>
        <v>859</v>
      </c>
    </row>
    <row r="18" spans="1:13" ht="12" customHeight="1">
      <c r="A18" s="1"/>
      <c r="H18" s="235">
        <v>23</v>
      </c>
      <c r="I18" s="33">
        <f>‐132‐!C15</f>
        <v>671</v>
      </c>
      <c r="J18" s="34">
        <f>+‐132‐!B15-‐132‐!C15</f>
        <v>186</v>
      </c>
      <c r="K18" s="35">
        <f>SUM(I18:J18)</f>
        <v>857</v>
      </c>
    </row>
    <row r="19" spans="1:13" ht="12" customHeight="1">
      <c r="A19" s="1"/>
    </row>
    <row r="20" spans="1:13" ht="12" customHeight="1">
      <c r="A20" s="1"/>
      <c r="M20" s="2" t="s">
        <v>14</v>
      </c>
    </row>
    <row r="21" spans="1:13" ht="12" customHeight="1">
      <c r="A21" s="1"/>
    </row>
    <row r="22" spans="1:13" ht="12" customHeight="1">
      <c r="A22" s="1"/>
    </row>
    <row r="23" spans="1:13" ht="12" customHeight="1">
      <c r="A23" s="1"/>
    </row>
    <row r="24" spans="1:13" ht="12" customHeight="1">
      <c r="A24" s="1"/>
    </row>
    <row r="25" spans="1:13" ht="12" customHeight="1">
      <c r="A25" s="1"/>
    </row>
    <row r="26" spans="1:13" ht="12" customHeight="1">
      <c r="A26" s="1"/>
    </row>
    <row r="27" spans="1:13" ht="12" customHeight="1">
      <c r="A27" s="1"/>
    </row>
    <row r="28" spans="1:13" ht="12" customHeight="1">
      <c r="A28" s="1"/>
    </row>
    <row r="29" spans="1:13" ht="12" customHeight="1">
      <c r="A29" s="1"/>
    </row>
    <row r="30" spans="1:13" ht="12" customHeight="1">
      <c r="A30" s="1"/>
    </row>
    <row r="31" spans="1:13" ht="12" customHeight="1">
      <c r="A31" s="1"/>
    </row>
    <row r="32" spans="1:13" ht="12" customHeight="1">
      <c r="A32" s="1"/>
    </row>
    <row r="33" spans="1:25" ht="12" customHeight="1">
      <c r="A33" s="1"/>
      <c r="P33" s="37"/>
      <c r="Q33" s="9"/>
      <c r="R33" s="9"/>
      <c r="S33" s="9"/>
      <c r="T33" s="9"/>
      <c r="U33" s="9"/>
      <c r="V33" s="9"/>
      <c r="W33" s="9"/>
      <c r="X33" s="9"/>
      <c r="Y33" s="38"/>
    </row>
    <row r="34" spans="1:25" ht="12" customHeight="1">
      <c r="A34" s="1"/>
      <c r="P34" s="37"/>
      <c r="Q34" s="9"/>
      <c r="R34" s="9"/>
      <c r="S34" s="9"/>
      <c r="T34" s="9"/>
      <c r="U34" s="9"/>
      <c r="V34" s="9"/>
      <c r="W34" s="9"/>
      <c r="X34" s="9"/>
      <c r="Y34" s="38"/>
    </row>
    <row r="35" spans="1:25" ht="12" customHeight="1">
      <c r="A35" s="1"/>
      <c r="H35" s="14"/>
      <c r="I35" s="5"/>
      <c r="J35" s="5"/>
      <c r="K35" s="5"/>
      <c r="L35" s="5"/>
      <c r="M35" s="5"/>
      <c r="N35" s="5"/>
      <c r="O35" s="5"/>
      <c r="P35" s="37"/>
      <c r="Q35" s="10"/>
      <c r="R35" s="8"/>
      <c r="S35" s="8"/>
      <c r="T35" s="8"/>
      <c r="U35" s="8"/>
      <c r="V35" s="8"/>
      <c r="W35" s="8"/>
      <c r="X35" s="8"/>
      <c r="Y35" s="39"/>
    </row>
    <row r="36" spans="1:25" ht="12" customHeight="1">
      <c r="A36" s="530" t="s">
        <v>267</v>
      </c>
      <c r="B36" s="530"/>
      <c r="C36" s="530"/>
      <c r="D36" s="530"/>
      <c r="E36" s="530"/>
      <c r="F36" s="530"/>
      <c r="H36" s="32" t="s">
        <v>197</v>
      </c>
      <c r="I36" s="14"/>
      <c r="J36" s="4"/>
      <c r="K36" s="4"/>
      <c r="L36" s="4"/>
      <c r="M36" s="62" t="s">
        <v>215</v>
      </c>
      <c r="N36" s="14"/>
      <c r="O36" s="14"/>
      <c r="P36" s="37"/>
      <c r="Q36" s="9"/>
      <c r="R36" s="9"/>
      <c r="S36" s="9"/>
      <c r="T36" s="9"/>
      <c r="U36" s="9"/>
      <c r="V36" s="9"/>
      <c r="W36" s="9"/>
      <c r="X36" s="9"/>
      <c r="Y36" s="38"/>
    </row>
    <row r="37" spans="1:25" ht="12" customHeight="1">
      <c r="A37" s="1"/>
      <c r="H37" s="33"/>
      <c r="I37" s="6" t="s">
        <v>53</v>
      </c>
      <c r="J37" s="6" t="s">
        <v>37</v>
      </c>
      <c r="K37" s="6" t="s">
        <v>38</v>
      </c>
      <c r="L37" s="6" t="s">
        <v>39</v>
      </c>
      <c r="M37" s="6" t="s">
        <v>51</v>
      </c>
      <c r="N37" s="6" t="s">
        <v>52</v>
      </c>
    </row>
    <row r="38" spans="1:25" ht="12" customHeight="1">
      <c r="A38" s="1"/>
      <c r="H38" s="245">
        <f>‐133‐!A27</f>
        <v>17</v>
      </c>
      <c r="I38" s="40">
        <f>‐133‐!J27</f>
        <v>32.799999999999997</v>
      </c>
      <c r="J38" s="41">
        <f>‐133‐!D27</f>
        <v>99</v>
      </c>
      <c r="K38" s="41">
        <f>+‐133‐!E27</f>
        <v>1290</v>
      </c>
      <c r="L38" s="41">
        <f>+‐133‐!F27</f>
        <v>69</v>
      </c>
      <c r="M38" s="41">
        <f>+‐133‐!G27+‐133‐!H27+‐133‐!C27</f>
        <v>318</v>
      </c>
      <c r="N38" s="41">
        <f>+‐133‐!I27</f>
        <v>583</v>
      </c>
    </row>
    <row r="39" spans="1:25" ht="12" customHeight="1">
      <c r="A39" s="1"/>
      <c r="H39" s="246">
        <f>‐133‐!A9</f>
        <v>18</v>
      </c>
      <c r="I39" s="40">
        <f>‐133‐!J29</f>
        <v>30.1</v>
      </c>
      <c r="J39" s="41">
        <f>‐133‐!D29</f>
        <v>84</v>
      </c>
      <c r="K39" s="41">
        <f>+‐133‐!E29</f>
        <v>893</v>
      </c>
      <c r="L39" s="41">
        <f>+‐133‐!F29</f>
        <v>60</v>
      </c>
      <c r="M39" s="41">
        <f>+‐133‐!C29+‐133‐!G29+‐133‐!H29</f>
        <v>196</v>
      </c>
      <c r="N39" s="41">
        <f>+‐133‐!I29</f>
        <v>372</v>
      </c>
    </row>
    <row r="40" spans="1:25" ht="12" customHeight="1">
      <c r="A40" s="1"/>
      <c r="H40" s="246">
        <f>‐133‐!A11</f>
        <v>19</v>
      </c>
      <c r="I40" s="40">
        <f>‐133‐!J31</f>
        <v>22.9</v>
      </c>
      <c r="J40" s="41">
        <f>‐133‐!D31</f>
        <v>78</v>
      </c>
      <c r="K40" s="41">
        <f>+‐133‐!E31</f>
        <v>795</v>
      </c>
      <c r="L40" s="41">
        <f>+‐133‐!F31</f>
        <v>74</v>
      </c>
      <c r="M40" s="41">
        <f>+‐133‐!C31+‐133‐!G31+‐133‐!H31</f>
        <v>182</v>
      </c>
      <c r="N40" s="41">
        <f>+‐133‐!I31</f>
        <v>259</v>
      </c>
    </row>
    <row r="41" spans="1:25" ht="12" customHeight="1">
      <c r="A41" s="1"/>
      <c r="H41" s="246">
        <f>‐133‐!A13</f>
        <v>20</v>
      </c>
      <c r="I41" s="40">
        <f>‐133‐!J33</f>
        <v>36.9</v>
      </c>
      <c r="J41" s="41">
        <f>‐133‐!D33</f>
        <v>100</v>
      </c>
      <c r="K41" s="41">
        <f>+‐133‐!E33</f>
        <v>1146</v>
      </c>
      <c r="L41" s="41">
        <f>+‐133‐!F33</f>
        <v>45</v>
      </c>
      <c r="M41" s="41">
        <f>+‐133‐!C33+‐133‐!G33+‐133‐!H33</f>
        <v>228</v>
      </c>
      <c r="N41" s="41">
        <f>+‐133‐!I33</f>
        <v>561</v>
      </c>
    </row>
    <row r="42" spans="1:25" ht="12" customHeight="1">
      <c r="A42" s="1"/>
      <c r="H42" s="246">
        <f>‐133‐!A15</f>
        <v>21</v>
      </c>
      <c r="I42" s="40">
        <f>‐133‐!J35</f>
        <v>34.4</v>
      </c>
      <c r="J42" s="41">
        <f>‐133‐!D35</f>
        <v>91</v>
      </c>
      <c r="K42" s="41">
        <f>+‐133‐!E35</f>
        <v>966</v>
      </c>
      <c r="L42" s="41">
        <f>+‐133‐!F35</f>
        <v>60</v>
      </c>
      <c r="M42" s="41">
        <f>+‐133‐!C35+‐133‐!G35+‐133‐!H35</f>
        <v>234</v>
      </c>
      <c r="N42" s="41">
        <f>+‐133‐!I35</f>
        <v>465</v>
      </c>
    </row>
    <row r="43" spans="1:25" ht="12" customHeight="1">
      <c r="A43" s="1"/>
      <c r="H43" s="246">
        <f>‐133‐!A17</f>
        <v>22</v>
      </c>
      <c r="I43" s="40">
        <f>‐133‐!J37</f>
        <v>34.799999999999997</v>
      </c>
      <c r="J43" s="41">
        <f>‐133‐!D37</f>
        <v>76</v>
      </c>
      <c r="K43" s="41">
        <f>+‐133‐!E37</f>
        <v>761</v>
      </c>
      <c r="L43" s="41">
        <f>+‐133‐!F37</f>
        <v>41</v>
      </c>
      <c r="M43" s="41">
        <f>+‐133‐!C37+‐133‐!G37+‐133‐!H37</f>
        <v>176</v>
      </c>
      <c r="N43" s="41">
        <f>+‐133‐!I37</f>
        <v>367</v>
      </c>
    </row>
    <row r="44" spans="1:25" ht="12" customHeight="1">
      <c r="A44" s="1"/>
      <c r="H44" s="246">
        <f>‐133‐!A19</f>
        <v>23</v>
      </c>
      <c r="I44" s="40">
        <f>‐133‐!J39</f>
        <v>39.700000000000003</v>
      </c>
      <c r="J44" s="41">
        <f>‐133‐!D39</f>
        <v>74</v>
      </c>
      <c r="K44" s="41">
        <f>+‐133‐!E39</f>
        <v>729</v>
      </c>
      <c r="L44" s="41">
        <f>+‐133‐!F39</f>
        <v>35</v>
      </c>
      <c r="M44" s="41">
        <f>+‐133‐!C39+‐133‐!G39+‐133‐!H39</f>
        <v>170</v>
      </c>
      <c r="N44" s="41">
        <f>+‐133‐!I39</f>
        <v>400</v>
      </c>
    </row>
    <row r="45" spans="1:25" ht="12" customHeight="1">
      <c r="A45" s="1"/>
      <c r="M45" s="42"/>
    </row>
    <row r="46" spans="1:25" ht="12" customHeight="1">
      <c r="A46" s="1"/>
      <c r="H46" s="5"/>
      <c r="I46" s="5"/>
      <c r="J46" s="5"/>
      <c r="K46" s="5"/>
      <c r="L46" s="5"/>
      <c r="M46" s="5"/>
      <c r="N46" s="5"/>
      <c r="O46" s="5"/>
      <c r="P46" s="5"/>
      <c r="Q46" s="5"/>
      <c r="R46" s="3"/>
    </row>
    <row r="47" spans="1:25" ht="12" customHeight="1">
      <c r="A47" s="1"/>
      <c r="H47" s="4"/>
      <c r="I47" s="4"/>
      <c r="J47" s="4"/>
      <c r="K47" s="4"/>
      <c r="L47" s="4"/>
      <c r="M47" s="4"/>
      <c r="N47" s="4"/>
      <c r="O47" s="4"/>
      <c r="P47" s="4"/>
      <c r="Q47" s="4"/>
      <c r="R47" s="3"/>
      <c r="S47" s="14"/>
      <c r="T47" s="14"/>
    </row>
    <row r="48" spans="1:25" ht="12" customHeight="1">
      <c r="A48" s="1"/>
      <c r="H48" s="5"/>
      <c r="I48" s="4"/>
      <c r="J48" s="4"/>
      <c r="K48" s="4"/>
      <c r="L48" s="4"/>
      <c r="M48" s="4"/>
      <c r="N48" s="4"/>
      <c r="O48" s="4"/>
      <c r="P48" s="4"/>
      <c r="Q48" s="4"/>
      <c r="R48" s="3"/>
    </row>
    <row r="49" spans="1:18" ht="12" customHeight="1">
      <c r="A49" s="1"/>
      <c r="H49" s="43"/>
      <c r="I49" s="10"/>
      <c r="J49" s="8"/>
      <c r="K49" s="8"/>
      <c r="L49" s="8"/>
      <c r="M49" s="8"/>
      <c r="N49" s="8"/>
      <c r="O49" s="8"/>
      <c r="P49" s="8"/>
      <c r="Q49" s="39"/>
      <c r="R49" s="9"/>
    </row>
    <row r="50" spans="1:18" ht="12" customHeight="1">
      <c r="A50" s="1"/>
      <c r="H50" s="37"/>
      <c r="I50" s="10"/>
      <c r="J50" s="8"/>
      <c r="K50" s="8"/>
      <c r="L50" s="8"/>
      <c r="M50" s="8"/>
      <c r="N50" s="8"/>
      <c r="O50" s="8"/>
      <c r="P50" s="8"/>
      <c r="Q50" s="39"/>
      <c r="R50" s="9"/>
    </row>
    <row r="51" spans="1:18" ht="12" customHeight="1">
      <c r="A51" s="1"/>
      <c r="H51" s="37"/>
      <c r="I51" s="10"/>
      <c r="J51" s="8"/>
      <c r="K51" s="8"/>
      <c r="L51" s="8"/>
      <c r="M51" s="8"/>
      <c r="N51" s="8"/>
      <c r="O51" s="8"/>
      <c r="P51" s="8"/>
      <c r="Q51" s="39"/>
      <c r="R51" s="9"/>
    </row>
    <row r="52" spans="1:18" ht="12" customHeight="1">
      <c r="A52" s="1"/>
      <c r="H52" s="37"/>
      <c r="I52" s="10"/>
      <c r="J52" s="8"/>
      <c r="K52" s="8"/>
      <c r="L52" s="8"/>
      <c r="M52" s="8"/>
      <c r="N52" s="8"/>
      <c r="O52" s="8"/>
      <c r="P52" s="8"/>
      <c r="Q52" s="39"/>
      <c r="R52" s="9"/>
    </row>
    <row r="53" spans="1:18" ht="12" customHeight="1">
      <c r="A53" s="1"/>
      <c r="H53" s="37"/>
      <c r="I53" s="10"/>
      <c r="J53" s="8"/>
      <c r="K53" s="8"/>
      <c r="L53" s="8"/>
      <c r="M53" s="8"/>
      <c r="N53" s="8"/>
      <c r="O53" s="8"/>
      <c r="P53" s="8"/>
      <c r="Q53" s="39"/>
      <c r="R53" s="9"/>
    </row>
    <row r="54" spans="1:18" ht="12" customHeight="1">
      <c r="A54" s="1"/>
      <c r="H54" s="37"/>
      <c r="I54" s="10"/>
      <c r="J54" s="8"/>
      <c r="K54" s="8"/>
      <c r="L54" s="8"/>
      <c r="M54" s="8"/>
      <c r="N54" s="8"/>
      <c r="O54" s="8"/>
      <c r="P54" s="8"/>
      <c r="Q54" s="39"/>
      <c r="R54" s="9"/>
    </row>
    <row r="55" spans="1:18" ht="12" customHeight="1">
      <c r="A55" s="1"/>
      <c r="H55" s="44"/>
      <c r="I55" s="45"/>
      <c r="J55" s="46"/>
      <c r="K55" s="46"/>
      <c r="L55" s="46"/>
      <c r="M55" s="46"/>
      <c r="N55" s="46"/>
      <c r="O55" s="46"/>
      <c r="P55" s="46"/>
      <c r="Q55" s="47"/>
      <c r="R55" s="9"/>
    </row>
    <row r="56" spans="1:18" ht="12" customHeight="1">
      <c r="A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2" customHeight="1">
      <c r="A57" s="1"/>
    </row>
    <row r="58" spans="1:18" ht="12" customHeight="1">
      <c r="A58" s="1"/>
    </row>
    <row r="59" spans="1:18" ht="12" customHeight="1">
      <c r="A59" s="1"/>
    </row>
    <row r="60" spans="1:18" ht="12" customHeight="1">
      <c r="A60" s="1"/>
    </row>
    <row r="61" spans="1:18" ht="12" customHeight="1">
      <c r="A61" s="1"/>
    </row>
    <row r="62" spans="1:18" ht="12" customHeight="1">
      <c r="A62" s="1"/>
    </row>
    <row r="63" spans="1:18" ht="12" customHeight="1">
      <c r="A63" s="1"/>
    </row>
    <row r="64" spans="1:18" ht="12" customHeight="1">
      <c r="A64" s="1"/>
    </row>
    <row r="65" spans="1:21" ht="12" customHeight="1">
      <c r="A65" s="1"/>
    </row>
    <row r="66" spans="1:21" ht="12" customHeight="1">
      <c r="A66" s="1"/>
    </row>
    <row r="67" spans="1:21" ht="12" customHeight="1">
      <c r="A67" s="1"/>
    </row>
    <row r="68" spans="1:21" ht="12" customHeight="1">
      <c r="A68" s="1"/>
      <c r="H68" s="32" t="s">
        <v>198</v>
      </c>
      <c r="I68" s="247">
        <f>‐134‐!A8</f>
        <v>23</v>
      </c>
    </row>
    <row r="69" spans="1:21" ht="12" customHeight="1">
      <c r="A69" s="1"/>
      <c r="B69" s="31" t="s">
        <v>296</v>
      </c>
      <c r="E69" s="31" t="s">
        <v>295</v>
      </c>
      <c r="H69" s="33"/>
      <c r="I69" s="6" t="s">
        <v>57</v>
      </c>
      <c r="J69" s="6" t="s">
        <v>58</v>
      </c>
      <c r="K69" s="6" t="s">
        <v>59</v>
      </c>
      <c r="L69" s="6" t="s">
        <v>60</v>
      </c>
      <c r="M69" s="6" t="s">
        <v>61</v>
      </c>
      <c r="N69" s="6" t="s">
        <v>62</v>
      </c>
      <c r="O69" s="6" t="s">
        <v>63</v>
      </c>
      <c r="P69" s="6" t="s">
        <v>64</v>
      </c>
      <c r="Q69" s="6" t="s">
        <v>65</v>
      </c>
      <c r="R69" s="6" t="s">
        <v>66</v>
      </c>
      <c r="S69" s="6" t="s">
        <v>67</v>
      </c>
      <c r="T69" s="6" t="s">
        <v>68</v>
      </c>
    </row>
    <row r="70" spans="1:21" ht="12" customHeight="1">
      <c r="A70" s="1"/>
      <c r="H70" s="33" t="s">
        <v>4</v>
      </c>
      <c r="I70" s="48">
        <f>‐134‐!C8</f>
        <v>4</v>
      </c>
      <c r="J70" s="48">
        <f>+‐134‐!D8</f>
        <v>5</v>
      </c>
      <c r="K70" s="48">
        <f>+‐134‐!E8</f>
        <v>6</v>
      </c>
      <c r="L70" s="48">
        <f>+‐134‐!F8</f>
        <v>3</v>
      </c>
      <c r="M70" s="48">
        <f>+‐134‐!G8</f>
        <v>4</v>
      </c>
      <c r="N70" s="48">
        <f>+‐134‐!H8</f>
        <v>6</v>
      </c>
      <c r="O70" s="48">
        <f>+‐134‐!I8</f>
        <v>3</v>
      </c>
      <c r="P70" s="48">
        <f>+‐134‐!J8</f>
        <v>5</v>
      </c>
      <c r="Q70" s="48">
        <f>+‐134‐!K8</f>
        <v>3</v>
      </c>
      <c r="R70" s="48">
        <f>+‐134‐!L8</f>
        <v>3</v>
      </c>
      <c r="S70" s="48">
        <f>+‐134‐!M8</f>
        <v>4</v>
      </c>
      <c r="T70" s="48" t="str">
        <f>+‐134‐!N8</f>
        <v>-</v>
      </c>
      <c r="U70" s="49">
        <f>SUM(I70:T70)</f>
        <v>46</v>
      </c>
    </row>
    <row r="71" spans="1:21" ht="12" customHeight="1">
      <c r="A71" s="1"/>
    </row>
    <row r="72" spans="1:21" ht="12" customHeight="1">
      <c r="A72" s="1"/>
      <c r="B72" s="7"/>
      <c r="E72" s="7"/>
      <c r="H72" s="32" t="s">
        <v>199</v>
      </c>
    </row>
    <row r="73" spans="1:21" ht="12" customHeight="1">
      <c r="A73" s="1"/>
      <c r="H73" s="11" t="s">
        <v>200</v>
      </c>
      <c r="R73" s="14"/>
      <c r="S73" s="14"/>
      <c r="T73" s="14"/>
    </row>
    <row r="74" spans="1:21" ht="12" customHeight="1">
      <c r="A74" s="1"/>
      <c r="H74" s="50"/>
      <c r="I74" s="50" t="s">
        <v>79</v>
      </c>
      <c r="J74" s="50" t="s">
        <v>201</v>
      </c>
      <c r="K74" s="51" t="s">
        <v>202</v>
      </c>
      <c r="L74" s="51" t="s">
        <v>82</v>
      </c>
      <c r="M74" s="51" t="s">
        <v>83</v>
      </c>
      <c r="N74" s="50" t="s">
        <v>41</v>
      </c>
      <c r="O74" s="52"/>
      <c r="P74" s="14"/>
      <c r="R74" s="14"/>
      <c r="S74" s="14"/>
      <c r="T74" s="14"/>
    </row>
    <row r="75" spans="1:21" ht="12" customHeight="1">
      <c r="A75" s="1"/>
      <c r="H75" s="50" t="s">
        <v>203</v>
      </c>
      <c r="I75" s="53">
        <f>+‐134‐!E29</f>
        <v>6</v>
      </c>
      <c r="J75" s="53">
        <f>+‐134‐!G29</f>
        <v>2</v>
      </c>
      <c r="K75" s="53">
        <f>+‐134‐!I29</f>
        <v>4</v>
      </c>
      <c r="L75" s="53" t="str">
        <f>+‐134‐!J29</f>
        <v>‐</v>
      </c>
      <c r="M75" s="53" t="str">
        <f>+‐134‐!K29</f>
        <v>‐</v>
      </c>
      <c r="N75" s="53">
        <f>+‐134‐!L29</f>
        <v>6</v>
      </c>
      <c r="O75" s="54">
        <f>SUM(I75:N75)</f>
        <v>18</v>
      </c>
      <c r="P75" s="14"/>
      <c r="R75" s="55"/>
      <c r="S75" s="14"/>
      <c r="T75" s="14"/>
    </row>
    <row r="76" spans="1:21" ht="12" customHeight="1">
      <c r="A76" s="1"/>
      <c r="R76" s="14"/>
      <c r="S76" s="14"/>
      <c r="T76" s="14"/>
    </row>
    <row r="77" spans="1:21" ht="12" customHeight="1">
      <c r="A77" s="1"/>
      <c r="R77" s="14"/>
      <c r="S77" s="14"/>
      <c r="T77" s="14"/>
    </row>
    <row r="78" spans="1:21" ht="12" customHeight="1">
      <c r="A78" s="1"/>
    </row>
    <row r="79" spans="1:21" ht="12" customHeight="1">
      <c r="A79" s="1"/>
    </row>
    <row r="80" spans="1:21" ht="12" customHeight="1">
      <c r="A80" s="1"/>
      <c r="H80" s="56"/>
    </row>
    <row r="81" spans="1:1" ht="12" customHeight="1">
      <c r="A81" s="1"/>
    </row>
    <row r="82" spans="1:1" ht="12" customHeight="1">
      <c r="A82" s="1"/>
    </row>
    <row r="83" spans="1:1" ht="12" customHeight="1">
      <c r="A83" s="1"/>
    </row>
    <row r="84" spans="1:1" ht="12" customHeight="1">
      <c r="A84" s="1"/>
    </row>
    <row r="85" spans="1:1" ht="12" customHeight="1">
      <c r="A85" s="1"/>
    </row>
    <row r="86" spans="1:1" ht="12" customHeight="1">
      <c r="A86" s="1"/>
    </row>
    <row r="87" spans="1:1" ht="12" customHeight="1">
      <c r="A87" s="1"/>
    </row>
    <row r="88" spans="1:1" ht="12" customHeight="1">
      <c r="A88" s="1"/>
    </row>
    <row r="89" spans="1:1" ht="12" customHeight="1">
      <c r="A89" s="1"/>
    </row>
    <row r="90" spans="1:1" ht="12" customHeight="1">
      <c r="A90" s="1"/>
    </row>
    <row r="91" spans="1:1" ht="12" customHeight="1">
      <c r="A91" s="1"/>
    </row>
    <row r="92" spans="1:1" ht="12" customHeight="1">
      <c r="A92" s="1"/>
    </row>
    <row r="93" spans="1:1" ht="12" customHeight="1">
      <c r="A93" s="1"/>
    </row>
    <row r="94" spans="1:1" ht="12" customHeight="1">
      <c r="A94" s="1"/>
    </row>
    <row r="95" spans="1:1" ht="12" customHeight="1">
      <c r="A95" s="1"/>
    </row>
    <row r="96" spans="1:1" ht="12" customHeight="1">
      <c r="A96" s="1"/>
    </row>
    <row r="97" spans="1:12" ht="12" customHeight="1">
      <c r="A97" s="1"/>
    </row>
    <row r="98" spans="1:12" ht="12" customHeight="1">
      <c r="A98" s="1"/>
    </row>
    <row r="99" spans="1:12" ht="12" customHeight="1">
      <c r="A99" s="1"/>
    </row>
    <row r="100" spans="1:12" ht="12" customHeight="1">
      <c r="A100" s="1"/>
    </row>
    <row r="101" spans="1:12" ht="12" customHeight="1">
      <c r="A101" s="1"/>
    </row>
    <row r="102" spans="1:12" ht="12" customHeight="1">
      <c r="A102" s="1"/>
      <c r="B102" s="31" t="s">
        <v>298</v>
      </c>
      <c r="E102" s="31" t="s">
        <v>297</v>
      </c>
    </row>
    <row r="103" spans="1:12" ht="12" customHeight="1">
      <c r="A103" s="1"/>
      <c r="H103" s="50"/>
      <c r="I103" s="50" t="s">
        <v>204</v>
      </c>
      <c r="J103" s="50" t="s">
        <v>205</v>
      </c>
      <c r="K103" s="50" t="s">
        <v>203</v>
      </c>
    </row>
    <row r="104" spans="1:12" ht="12" customHeight="1">
      <c r="A104" s="1"/>
      <c r="B104" s="1"/>
      <c r="C104" s="1"/>
      <c r="D104" s="1"/>
      <c r="E104" s="1"/>
      <c r="F104" s="1"/>
      <c r="H104" s="249">
        <f>‐134‐!A25</f>
        <v>19</v>
      </c>
      <c r="I104" s="57">
        <f>+‐134‐!M25</f>
        <v>42047</v>
      </c>
      <c r="J104" s="57">
        <f>I104/K104</f>
        <v>2002.2380952380952</v>
      </c>
      <c r="K104" s="57">
        <f>+‐134‐!C25</f>
        <v>21</v>
      </c>
      <c r="L104" s="58"/>
    </row>
    <row r="105" spans="1:12" ht="12" customHeight="1">
      <c r="A105" s="1"/>
      <c r="H105" s="250">
        <f>‐134‐!A26</f>
        <v>20</v>
      </c>
      <c r="I105" s="57">
        <f>+‐134‐!M26</f>
        <v>8569</v>
      </c>
      <c r="J105" s="57">
        <f>I105/K105</f>
        <v>252.02941176470588</v>
      </c>
      <c r="K105" s="57">
        <f>+‐134‐!C26</f>
        <v>34</v>
      </c>
      <c r="L105" s="58"/>
    </row>
    <row r="106" spans="1:12" ht="12" customHeight="1">
      <c r="A106" s="1"/>
      <c r="H106" s="251">
        <f>‐134‐!A27</f>
        <v>21</v>
      </c>
      <c r="I106" s="57">
        <f>+‐134‐!M27</f>
        <v>84116</v>
      </c>
      <c r="J106" s="57">
        <f>I106/K106</f>
        <v>1450.2758620689656</v>
      </c>
      <c r="K106" s="57">
        <f>+‐134‐!C27</f>
        <v>58</v>
      </c>
      <c r="L106" s="58"/>
    </row>
    <row r="107" spans="1:12" ht="12" customHeight="1">
      <c r="E107" s="7"/>
      <c r="H107" s="251">
        <f>‐134‐!A28</f>
        <v>22</v>
      </c>
      <c r="I107" s="57">
        <f>+‐134‐!M28</f>
        <v>5494</v>
      </c>
      <c r="J107" s="57">
        <f>I107/K107</f>
        <v>144.57894736842104</v>
      </c>
      <c r="K107" s="57">
        <f>+‐134‐!C28</f>
        <v>38</v>
      </c>
      <c r="L107" s="59"/>
    </row>
    <row r="108" spans="1:12" ht="12" customHeight="1">
      <c r="H108" s="250">
        <f>‐134‐!A29</f>
        <v>23</v>
      </c>
      <c r="I108" s="57">
        <f>+‐134‐!M29</f>
        <v>19651</v>
      </c>
      <c r="J108" s="57">
        <f>I108/K108</f>
        <v>1091.7222222222222</v>
      </c>
      <c r="K108" s="57">
        <f>+‐134‐!C29</f>
        <v>18</v>
      </c>
      <c r="L108" s="29"/>
    </row>
    <row r="112" spans="1:12" ht="12" customHeight="1">
      <c r="H112" s="32" t="s">
        <v>206</v>
      </c>
    </row>
    <row r="113" spans="8:23" ht="12" customHeight="1">
      <c r="H113" s="33"/>
      <c r="I113" s="33" t="s">
        <v>125</v>
      </c>
      <c r="J113" s="33" t="s">
        <v>207</v>
      </c>
      <c r="K113" s="33" t="s">
        <v>208</v>
      </c>
      <c r="L113" s="33" t="s">
        <v>209</v>
      </c>
      <c r="M113" s="33" t="s">
        <v>210</v>
      </c>
      <c r="N113" s="33" t="s">
        <v>211</v>
      </c>
      <c r="O113" s="33" t="s">
        <v>132</v>
      </c>
      <c r="P113" s="33" t="s">
        <v>212</v>
      </c>
      <c r="Q113" s="33" t="s">
        <v>213</v>
      </c>
      <c r="R113" s="33" t="s">
        <v>41</v>
      </c>
    </row>
    <row r="114" spans="8:23" ht="12" customHeight="1">
      <c r="H114" s="33" t="s">
        <v>214</v>
      </c>
      <c r="I114" s="71">
        <f>+‐137‐!H7</f>
        <v>4</v>
      </c>
      <c r="J114" s="71">
        <f>‐137‐!M7</f>
        <v>3</v>
      </c>
      <c r="K114" s="71">
        <f>‐137‐!P7</f>
        <v>445</v>
      </c>
      <c r="L114" s="71">
        <f>‐137‐!R7</f>
        <v>23</v>
      </c>
      <c r="M114" s="71">
        <f>‐137‐!U7</f>
        <v>35</v>
      </c>
      <c r="N114" s="71">
        <f>‐137‐!Y7</f>
        <v>545</v>
      </c>
      <c r="O114" s="71">
        <f>‐137‐!AA7</f>
        <v>31</v>
      </c>
      <c r="P114" s="71">
        <f>‐137‐!AD7</f>
        <v>52</v>
      </c>
      <c r="Q114" s="71">
        <f>‐137‐!AF7</f>
        <v>2527</v>
      </c>
      <c r="R114" s="71">
        <f>‐137‐!AI7</f>
        <v>577</v>
      </c>
      <c r="S114" s="60">
        <f>SUM(I114:R114)</f>
        <v>4242</v>
      </c>
    </row>
    <row r="115" spans="8:23" ht="12" customHeight="1"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8:23" ht="12" customHeight="1">
      <c r="H116" s="14"/>
      <c r="I116" s="61"/>
      <c r="J116" s="61"/>
      <c r="K116" s="61"/>
      <c r="L116" s="61"/>
      <c r="M116" s="61"/>
      <c r="N116" s="61"/>
      <c r="O116" s="61"/>
      <c r="P116" s="61"/>
      <c r="Q116" s="61"/>
      <c r="R116" s="528"/>
      <c r="S116" s="528"/>
      <c r="T116" s="529"/>
      <c r="U116" s="529"/>
      <c r="V116" s="14"/>
      <c r="W116" s="14"/>
    </row>
    <row r="117" spans="8:23" ht="12" customHeight="1"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</sheetData>
  <sheetProtection selectLockedCells="1" selectUnlockedCells="1"/>
  <mergeCells count="4">
    <mergeCell ref="A1:F1"/>
    <mergeCell ref="R116:S116"/>
    <mergeCell ref="T116:U116"/>
    <mergeCell ref="A36:F36"/>
  </mergeCells>
  <phoneticPr fontId="21"/>
  <pageMargins left="0.59027777777777779" right="0.59027777777777779" top="0.59027777777777779" bottom="0.59027777777777779" header="0.51180555555555551" footer="0.39374999999999999"/>
  <pageSetup paperSize="9" scale="97" firstPageNumber="21" orientation="portrait" useFirstPageNumber="1" horizontalDpi="300" verticalDpi="300" r:id="rId1"/>
  <headerFooter alignWithMargins="0">
    <oddFooter>&amp;C&amp;11－&amp;P－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‐132‐</vt:lpstr>
      <vt:lpstr>‐133‐</vt:lpstr>
      <vt:lpstr>‐134‐</vt:lpstr>
      <vt:lpstr>‐135‐</vt:lpstr>
      <vt:lpstr>‐136‐</vt:lpstr>
      <vt:lpstr>‐137‐</vt:lpstr>
      <vt:lpstr>グラフ</vt:lpstr>
      <vt:lpstr>‐132‐!Print_Area</vt:lpstr>
      <vt:lpstr>‐133‐!Print_Area</vt:lpstr>
      <vt:lpstr>‐134‐!Print_Area</vt:lpstr>
      <vt:lpstr>‐135‐!Print_Area</vt:lpstr>
      <vt:lpstr>‐136‐!Print_Area</vt:lpstr>
      <vt:lpstr>‐137‐!Print_Area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情報政策課</cp:lastModifiedBy>
  <cp:revision>3</cp:revision>
  <cp:lastPrinted>2013-03-26T00:05:52Z</cp:lastPrinted>
  <dcterms:created xsi:type="dcterms:W3CDTF">2002-03-19T05:03:05Z</dcterms:created>
  <dcterms:modified xsi:type="dcterms:W3CDTF">2013-03-26T00:09:58Z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