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ml.chartshap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480" windowHeight="5190" firstSheet="5" activeTab="15"/>
  </bookViews>
  <sheets>
    <sheet name="‐63‐" sheetId="1" r:id="rId1"/>
    <sheet name="‐64‐" sheetId="2" r:id="rId2"/>
    <sheet name="‐65‐" sheetId="11" r:id="rId3"/>
    <sheet name="‐66‐" sheetId="17" r:id="rId4"/>
    <sheet name="‐67‐" sheetId="12" r:id="rId5"/>
    <sheet name="‐68‐" sheetId="4" r:id="rId6"/>
    <sheet name="‐69‐" sheetId="5" r:id="rId7"/>
    <sheet name="‐70‐" sheetId="13" r:id="rId8"/>
    <sheet name="‐71‐" sheetId="6" r:id="rId9"/>
    <sheet name="‐72‐" sheetId="7" r:id="rId10"/>
    <sheet name="‐73‐" sheetId="14" r:id="rId11"/>
    <sheet name="‐74‐" sheetId="15" r:id="rId12"/>
    <sheet name="‐75‐" sheetId="8" r:id="rId13"/>
    <sheet name="‐76‐" sheetId="9" r:id="rId14"/>
    <sheet name="‐77‐" sheetId="16" r:id="rId15"/>
    <sheet name="グラフ" sheetId="10" r:id="rId16"/>
  </sheets>
  <definedNames>
    <definedName name="_xlnm.Print_Area" localSheetId="0">‐63‐!$A$1:$H$44</definedName>
    <definedName name="_xlnm.Print_Area" localSheetId="1">‐64‐!$A$1:$N$56</definedName>
    <definedName name="_xlnm.Print_Area" localSheetId="2">‐65‐!$O$1:$AD$56</definedName>
    <definedName name="_xlnm.Print_Area" localSheetId="3">‐66‐!$A$1:$H$47</definedName>
    <definedName name="_xlnm.Print_Area" localSheetId="4">‐67‐!$I$1:$S$48</definedName>
    <definedName name="_xlnm.Print_Area" localSheetId="5">‐68‐!$A$1:$I$37</definedName>
    <definedName name="_xlnm.Print_Area" localSheetId="6">‐69‐!$A$1:$J$40</definedName>
    <definedName name="_xlnm.Print_Area" localSheetId="7">‐70‐!$A$1:$J$46</definedName>
    <definedName name="_xlnm.Print_Area" localSheetId="8">‐71‐!$K$1:$S$46</definedName>
    <definedName name="_xlnm.Print_Area" localSheetId="9">‐72‐!$A$1:$G$26</definedName>
    <definedName name="_xlnm.Print_Area" localSheetId="10">‐73‐!$H$1:$K$26</definedName>
    <definedName name="_xlnm.Print_Area" localSheetId="11">‐74‐!$A$1:$H$46</definedName>
    <definedName name="_xlnm.Print_Area" localSheetId="12">‐75‐!$I$1:$N$46</definedName>
    <definedName name="_xlnm.Print_Area" localSheetId="13">‐76‐!$A$1:$J$55</definedName>
    <definedName name="_xlnm.Print_Area" localSheetId="14">‐77‐!$K$1:$U$55</definedName>
    <definedName name="_xlnm.Print_Area" localSheetId="15">グラフ!$A$1:$F$187</definedName>
  </definedNames>
  <calcPr calcId="125725"/>
</workbook>
</file>

<file path=xl/calcChain.xml><?xml version="1.0" encoding="utf-8"?>
<calcChain xmlns="http://schemas.openxmlformats.org/spreadsheetml/2006/main">
  <c r="L12" i="8"/>
  <c r="K47" i="9"/>
  <c r="N46"/>
  <c r="K46"/>
  <c r="N42"/>
  <c r="K42"/>
  <c r="N39"/>
  <c r="N38"/>
  <c r="K38"/>
  <c r="N37"/>
  <c r="K37"/>
  <c r="M5"/>
  <c r="L5"/>
  <c r="K5"/>
  <c r="E37" i="16"/>
  <c r="D37"/>
  <c r="J5"/>
  <c r="I5"/>
  <c r="H5"/>
  <c r="N34" i="15"/>
  <c r="I34"/>
  <c r="M24"/>
  <c r="L24"/>
  <c r="I24"/>
  <c r="M23"/>
  <c r="L23"/>
  <c r="I23"/>
  <c r="M22"/>
  <c r="L22"/>
  <c r="I22"/>
  <c r="M21"/>
  <c r="L21"/>
  <c r="I21"/>
  <c r="M20"/>
  <c r="L20"/>
  <c r="I20"/>
  <c r="M19"/>
  <c r="L19"/>
  <c r="I19"/>
  <c r="M18"/>
  <c r="L18"/>
  <c r="I18"/>
  <c r="M17"/>
  <c r="K34" s="1"/>
  <c r="L17"/>
  <c r="J34"/>
  <c r="I17"/>
  <c r="M16"/>
  <c r="L16"/>
  <c r="I16"/>
  <c r="M15"/>
  <c r="L15"/>
  <c r="I15"/>
  <c r="M14"/>
  <c r="L14"/>
  <c r="I14"/>
  <c r="M12"/>
  <c r="L12"/>
  <c r="I12"/>
  <c r="G34" i="8"/>
  <c r="E34"/>
  <c r="C34"/>
  <c r="B34"/>
  <c r="F24"/>
  <c r="F23"/>
  <c r="F22"/>
  <c r="F21"/>
  <c r="F20"/>
  <c r="F19"/>
  <c r="F18"/>
  <c r="F17"/>
  <c r="D34" s="1"/>
  <c r="F16"/>
  <c r="F15"/>
  <c r="F14"/>
  <c r="F12"/>
  <c r="F11"/>
  <c r="E11"/>
  <c r="M11" s="1"/>
  <c r="C11"/>
  <c r="G9"/>
  <c r="I9" s="1"/>
  <c r="E9"/>
  <c r="M9" s="1"/>
  <c r="C9"/>
  <c r="E5" i="14"/>
  <c r="S39" i="13"/>
  <c r="S29" s="1"/>
  <c r="Q39"/>
  <c r="O39"/>
  <c r="M39"/>
  <c r="M29" s="1"/>
  <c r="K39"/>
  <c r="S31"/>
  <c r="Q31"/>
  <c r="Q29" s="1"/>
  <c r="O31"/>
  <c r="M31"/>
  <c r="K31"/>
  <c r="K29" s="1"/>
  <c r="R29"/>
  <c r="P29"/>
  <c r="O29"/>
  <c r="N29"/>
  <c r="P22"/>
  <c r="N22"/>
  <c r="L22"/>
  <c r="P21"/>
  <c r="N21"/>
  <c r="L21"/>
  <c r="P20"/>
  <c r="N20"/>
  <c r="L20"/>
  <c r="P19"/>
  <c r="N19"/>
  <c r="L19"/>
  <c r="N14"/>
  <c r="L14"/>
  <c r="N13"/>
  <c r="L13"/>
  <c r="N12"/>
  <c r="L12"/>
  <c r="N11"/>
  <c r="L11"/>
  <c r="S6"/>
  <c r="R6"/>
  <c r="Q6"/>
  <c r="I39" i="6"/>
  <c r="H39"/>
  <c r="H29"/>
  <c r="G39"/>
  <c r="F39"/>
  <c r="D39"/>
  <c r="I31"/>
  <c r="I29" s="1"/>
  <c r="H31"/>
  <c r="G31"/>
  <c r="G29"/>
  <c r="F31"/>
  <c r="F29" s="1"/>
  <c r="D31"/>
  <c r="D29"/>
  <c r="H22"/>
  <c r="F22"/>
  <c r="H21"/>
  <c r="F21"/>
  <c r="H20"/>
  <c r="F20"/>
  <c r="H19"/>
  <c r="F19"/>
  <c r="F18"/>
  <c r="F17"/>
  <c r="J16"/>
  <c r="E16"/>
  <c r="F16" s="1"/>
  <c r="D16"/>
  <c r="H16" s="1"/>
  <c r="F14"/>
  <c r="H13"/>
  <c r="F13"/>
  <c r="H12"/>
  <c r="F12"/>
  <c r="H11"/>
  <c r="F11"/>
  <c r="F10"/>
  <c r="F9"/>
  <c r="J8"/>
  <c r="J6" s="1"/>
  <c r="E8"/>
  <c r="D8"/>
  <c r="D6" s="1"/>
  <c r="S36" i="17"/>
  <c r="R36"/>
  <c r="R30"/>
  <c r="Q36"/>
  <c r="M36"/>
  <c r="M30" s="1"/>
  <c r="L36"/>
  <c r="K36"/>
  <c r="J36"/>
  <c r="I36"/>
  <c r="I30"/>
  <c r="Q32"/>
  <c r="Q30" s="1"/>
  <c r="M32"/>
  <c r="L32"/>
  <c r="L30" s="1"/>
  <c r="K32"/>
  <c r="K30" s="1"/>
  <c r="J32"/>
  <c r="J30" s="1"/>
  <c r="I32"/>
  <c r="S30"/>
  <c r="S12"/>
  <c r="R12"/>
  <c r="L12"/>
  <c r="K12"/>
  <c r="J12"/>
  <c r="J6" s="1"/>
  <c r="I12"/>
  <c r="S8"/>
  <c r="R8"/>
  <c r="R6"/>
  <c r="L8"/>
  <c r="L6" s="1"/>
  <c r="K8"/>
  <c r="K6"/>
  <c r="J8"/>
  <c r="I8"/>
  <c r="I6" s="1"/>
  <c r="S6"/>
  <c r="H36" i="12"/>
  <c r="G36"/>
  <c r="G30"/>
  <c r="F36"/>
  <c r="E36"/>
  <c r="D36"/>
  <c r="C36"/>
  <c r="H32"/>
  <c r="H30" s="1"/>
  <c r="G32"/>
  <c r="F32"/>
  <c r="F30" s="1"/>
  <c r="E32"/>
  <c r="E30" s="1"/>
  <c r="D32"/>
  <c r="D30" s="1"/>
  <c r="C32"/>
  <c r="C30" s="1"/>
  <c r="H12"/>
  <c r="G12"/>
  <c r="F12"/>
  <c r="E12"/>
  <c r="D12"/>
  <c r="C12"/>
  <c r="C6" s="1"/>
  <c r="H8"/>
  <c r="H6"/>
  <c r="G8"/>
  <c r="G6" s="1"/>
  <c r="F8"/>
  <c r="E8"/>
  <c r="E6" s="1"/>
  <c r="D8"/>
  <c r="D6" s="1"/>
  <c r="C8"/>
  <c r="F6"/>
  <c r="P27" i="2"/>
  <c r="O27"/>
  <c r="P26"/>
  <c r="O26"/>
  <c r="P25"/>
  <c r="O25"/>
  <c r="P24"/>
  <c r="O24"/>
  <c r="P23"/>
  <c r="O23"/>
  <c r="P22"/>
  <c r="O22"/>
  <c r="P21"/>
  <c r="O21"/>
  <c r="P20"/>
  <c r="O20"/>
  <c r="P19"/>
  <c r="O19"/>
  <c r="P18"/>
  <c r="O18"/>
  <c r="P17"/>
  <c r="O17"/>
  <c r="P16"/>
  <c r="O16"/>
  <c r="P15"/>
  <c r="O15"/>
  <c r="P14"/>
  <c r="O14"/>
  <c r="P13"/>
  <c r="O13"/>
  <c r="P12"/>
  <c r="O12"/>
  <c r="P11"/>
  <c r="O11"/>
  <c r="P10"/>
  <c r="P7" s="1"/>
  <c r="O10"/>
  <c r="P9"/>
  <c r="O9"/>
  <c r="P8"/>
  <c r="O8"/>
  <c r="O7"/>
  <c r="AD7"/>
  <c r="AC7"/>
  <c r="AB7"/>
  <c r="Z7"/>
  <c r="Y7"/>
  <c r="X7"/>
  <c r="W7"/>
  <c r="V7"/>
  <c r="U7"/>
  <c r="T7"/>
  <c r="S7"/>
  <c r="R7"/>
  <c r="Q7"/>
  <c r="K35" i="11"/>
  <c r="J35"/>
  <c r="H35"/>
  <c r="G35"/>
  <c r="E35"/>
  <c r="D35"/>
  <c r="C35"/>
  <c r="B35"/>
  <c r="G27"/>
  <c r="C27" s="1"/>
  <c r="F27"/>
  <c r="B27" s="1"/>
  <c r="G26"/>
  <c r="C26" s="1"/>
  <c r="F26"/>
  <c r="B26" s="1"/>
  <c r="G25"/>
  <c r="C25" s="1"/>
  <c r="F25"/>
  <c r="B25" s="1"/>
  <c r="G24"/>
  <c r="C24" s="1"/>
  <c r="F24"/>
  <c r="B24" s="1"/>
  <c r="G23"/>
  <c r="C23" s="1"/>
  <c r="F23"/>
  <c r="B23" s="1"/>
  <c r="G22"/>
  <c r="C22" s="1"/>
  <c r="F22"/>
  <c r="B22" s="1"/>
  <c r="G21"/>
  <c r="C21" s="1"/>
  <c r="F21"/>
  <c r="B21" s="1"/>
  <c r="G20"/>
  <c r="C20" s="1"/>
  <c r="F20"/>
  <c r="B20" s="1"/>
  <c r="G19"/>
  <c r="C19" s="1"/>
  <c r="F19"/>
  <c r="B19" s="1"/>
  <c r="G18"/>
  <c r="C18" s="1"/>
  <c r="F18"/>
  <c r="B18" s="1"/>
  <c r="G17"/>
  <c r="C17" s="1"/>
  <c r="F17"/>
  <c r="B17" s="1"/>
  <c r="G16"/>
  <c r="C16" s="1"/>
  <c r="F16"/>
  <c r="B16" s="1"/>
  <c r="G15"/>
  <c r="C15" s="1"/>
  <c r="F15"/>
  <c r="B15" s="1"/>
  <c r="G14"/>
  <c r="C14" s="1"/>
  <c r="F14"/>
  <c r="B14" s="1"/>
  <c r="G13"/>
  <c r="C13" s="1"/>
  <c r="F13"/>
  <c r="B13" s="1"/>
  <c r="G12"/>
  <c r="C12" s="1"/>
  <c r="F12"/>
  <c r="B12" s="1"/>
  <c r="G11"/>
  <c r="C11" s="1"/>
  <c r="F11"/>
  <c r="B11" s="1"/>
  <c r="G10"/>
  <c r="C10" s="1"/>
  <c r="F10"/>
  <c r="B10" s="1"/>
  <c r="G9"/>
  <c r="C9" s="1"/>
  <c r="F9"/>
  <c r="B9" s="1"/>
  <c r="G8"/>
  <c r="C8" s="1"/>
  <c r="F8"/>
  <c r="B8" s="1"/>
  <c r="M7"/>
  <c r="L7"/>
  <c r="K7"/>
  <c r="J7"/>
  <c r="I7"/>
  <c r="H7"/>
  <c r="E7"/>
  <c r="D7"/>
  <c r="K140" i="10"/>
  <c r="K139"/>
  <c r="K138"/>
  <c r="J140"/>
  <c r="J139"/>
  <c r="J138"/>
  <c r="I140"/>
  <c r="I139"/>
  <c r="I138"/>
  <c r="I112"/>
  <c r="I111"/>
  <c r="I110"/>
  <c r="I109"/>
  <c r="I107"/>
  <c r="I108"/>
  <c r="I114"/>
  <c r="I156"/>
  <c r="I155"/>
  <c r="I154"/>
  <c r="I153"/>
  <c r="I152"/>
  <c r="I151"/>
  <c r="I150"/>
  <c r="I149"/>
  <c r="I148"/>
  <c r="I147"/>
  <c r="I145"/>
  <c r="I146"/>
  <c r="I157" s="1"/>
  <c r="I144"/>
  <c r="I190"/>
  <c r="I181"/>
  <c r="J184" s="1"/>
  <c r="I177"/>
  <c r="K187" s="1"/>
  <c r="I185" s="1"/>
  <c r="J188" s="1"/>
  <c r="I178"/>
  <c r="I179"/>
  <c r="J182" s="1"/>
  <c r="I180"/>
  <c r="I182"/>
  <c r="I183"/>
  <c r="I184"/>
  <c r="J187" s="1"/>
  <c r="J181"/>
  <c r="J185"/>
  <c r="J186"/>
  <c r="I186"/>
  <c r="J183"/>
  <c r="I161"/>
  <c r="I162"/>
  <c r="I163"/>
  <c r="I173" s="1"/>
  <c r="I164"/>
  <c r="I165"/>
  <c r="I166"/>
  <c r="I167"/>
  <c r="J170" s="1"/>
  <c r="I168"/>
  <c r="I169"/>
  <c r="I170"/>
  <c r="I171"/>
  <c r="J174" s="1"/>
  <c r="I172"/>
  <c r="I188"/>
  <c r="I187"/>
  <c r="I176"/>
  <c r="I160"/>
  <c r="I80"/>
  <c r="I81"/>
  <c r="I82"/>
  <c r="I83"/>
  <c r="I84"/>
  <c r="I85"/>
  <c r="I86"/>
  <c r="L45"/>
  <c r="L46"/>
  <c r="L47"/>
  <c r="M47" s="1"/>
  <c r="L48"/>
  <c r="M48" s="1"/>
  <c r="L49"/>
  <c r="L50"/>
  <c r="L51"/>
  <c r="M51" s="1"/>
  <c r="L52"/>
  <c r="M52" s="1"/>
  <c r="L53"/>
  <c r="L54"/>
  <c r="L55"/>
  <c r="M55" s="1"/>
  <c r="L56"/>
  <c r="L57"/>
  <c r="L58"/>
  <c r="L59"/>
  <c r="M49" s="1"/>
  <c r="K58"/>
  <c r="H58"/>
  <c r="K57"/>
  <c r="H57"/>
  <c r="K56"/>
  <c r="H56"/>
  <c r="K55"/>
  <c r="H55"/>
  <c r="K54"/>
  <c r="H54"/>
  <c r="K53"/>
  <c r="H53"/>
  <c r="K52"/>
  <c r="H52"/>
  <c r="K51"/>
  <c r="H51"/>
  <c r="K50"/>
  <c r="H50"/>
  <c r="K49"/>
  <c r="H49"/>
  <c r="K48"/>
  <c r="H48"/>
  <c r="K47"/>
  <c r="H47"/>
  <c r="K46"/>
  <c r="H46"/>
  <c r="K45"/>
  <c r="I55"/>
  <c r="I45"/>
  <c r="I46"/>
  <c r="I47"/>
  <c r="I48"/>
  <c r="I49"/>
  <c r="I50"/>
  <c r="I51"/>
  <c r="I52"/>
  <c r="I53"/>
  <c r="I54"/>
  <c r="I56"/>
  <c r="I57"/>
  <c r="I58"/>
  <c r="H45"/>
  <c r="I16"/>
  <c r="I13"/>
  <c r="I12"/>
  <c r="I11"/>
  <c r="I10"/>
  <c r="I9"/>
  <c r="I8"/>
  <c r="I7"/>
  <c r="I6"/>
  <c r="I5"/>
  <c r="I4"/>
  <c r="I3"/>
  <c r="G9" i="15"/>
  <c r="K47" i="16"/>
  <c r="N46"/>
  <c r="K46"/>
  <c r="N42"/>
  <c r="K42"/>
  <c r="N39"/>
  <c r="N38"/>
  <c r="K38"/>
  <c r="N37"/>
  <c r="K37"/>
  <c r="M5"/>
  <c r="L5"/>
  <c r="K5"/>
  <c r="E37" i="9"/>
  <c r="D37"/>
  <c r="J5"/>
  <c r="I5"/>
  <c r="M17" i="8"/>
  <c r="L17"/>
  <c r="J34"/>
  <c r="I17"/>
  <c r="F34" s="1"/>
  <c r="M16"/>
  <c r="L16"/>
  <c r="I16"/>
  <c r="M15"/>
  <c r="L15"/>
  <c r="I15"/>
  <c r="M14"/>
  <c r="L14"/>
  <c r="I14"/>
  <c r="M12"/>
  <c r="I12"/>
  <c r="I11"/>
  <c r="L11"/>
  <c r="L9"/>
  <c r="E11" i="15"/>
  <c r="I11" s="1"/>
  <c r="C11"/>
  <c r="C9"/>
  <c r="L9" s="1"/>
  <c r="P27" i="11"/>
  <c r="O27"/>
  <c r="P26"/>
  <c r="O26"/>
  <c r="P25"/>
  <c r="O25"/>
  <c r="P24"/>
  <c r="O24"/>
  <c r="P23"/>
  <c r="O23"/>
  <c r="P22"/>
  <c r="O22"/>
  <c r="P21"/>
  <c r="O21"/>
  <c r="P20"/>
  <c r="O20"/>
  <c r="P19"/>
  <c r="O19"/>
  <c r="P18"/>
  <c r="O18"/>
  <c r="P17"/>
  <c r="O17"/>
  <c r="P16"/>
  <c r="O16"/>
  <c r="P15"/>
  <c r="O15"/>
  <c r="P14"/>
  <c r="O14"/>
  <c r="P13"/>
  <c r="O13"/>
  <c r="P12"/>
  <c r="O12"/>
  <c r="P11"/>
  <c r="O11"/>
  <c r="P10"/>
  <c r="O10"/>
  <c r="P9"/>
  <c r="O9"/>
  <c r="P8"/>
  <c r="P7" s="1"/>
  <c r="O8"/>
  <c r="O7" s="1"/>
  <c r="AD7"/>
  <c r="AC7"/>
  <c r="AB7"/>
  <c r="Z7"/>
  <c r="Y7"/>
  <c r="X7"/>
  <c r="W7"/>
  <c r="V7"/>
  <c r="U7"/>
  <c r="T7"/>
  <c r="S7"/>
  <c r="R7"/>
  <c r="Q7"/>
  <c r="E6" i="4"/>
  <c r="F6"/>
  <c r="G6"/>
  <c r="C6"/>
  <c r="H6"/>
  <c r="I6"/>
  <c r="D6"/>
  <c r="E5"/>
  <c r="C5" s="1"/>
  <c r="F5"/>
  <c r="G5"/>
  <c r="H5"/>
  <c r="I5"/>
  <c r="D5"/>
  <c r="C25"/>
  <c r="C34"/>
  <c r="C33"/>
  <c r="C32"/>
  <c r="C31"/>
  <c r="C30"/>
  <c r="C29"/>
  <c r="C28"/>
  <c r="C27"/>
  <c r="C20"/>
  <c r="C19"/>
  <c r="C12" i="17"/>
  <c r="D12"/>
  <c r="E12"/>
  <c r="F12"/>
  <c r="G12"/>
  <c r="H12"/>
  <c r="C8"/>
  <c r="C6" s="1"/>
  <c r="D8"/>
  <c r="D6" s="1"/>
  <c r="E8"/>
  <c r="E6"/>
  <c r="I17" i="10" s="1"/>
  <c r="F8" i="17"/>
  <c r="F6" s="1"/>
  <c r="I18" i="10" s="1"/>
  <c r="G8" i="17"/>
  <c r="G6" s="1"/>
  <c r="J17" i="10" s="1"/>
  <c r="H8" i="17"/>
  <c r="H6" s="1"/>
  <c r="J18" i="10" s="1"/>
  <c r="C32" i="17"/>
  <c r="C30"/>
  <c r="D32"/>
  <c r="D30" s="1"/>
  <c r="E32"/>
  <c r="E30" s="1"/>
  <c r="F32"/>
  <c r="F30" s="1"/>
  <c r="G32"/>
  <c r="G30" s="1"/>
  <c r="H32"/>
  <c r="C36"/>
  <c r="D36"/>
  <c r="E36"/>
  <c r="F36"/>
  <c r="G36"/>
  <c r="H36"/>
  <c r="H30" s="1"/>
  <c r="S8" i="12"/>
  <c r="S6" s="1"/>
  <c r="M18" i="10" s="1"/>
  <c r="S12" i="12"/>
  <c r="R8"/>
  <c r="R6" s="1"/>
  <c r="M17" i="10" s="1"/>
  <c r="R12" i="12"/>
  <c r="I8"/>
  <c r="I6" s="1"/>
  <c r="K17" i="10" s="1"/>
  <c r="I12" i="12"/>
  <c r="J8"/>
  <c r="J6" s="1"/>
  <c r="K18" i="10" s="1"/>
  <c r="J12" i="12"/>
  <c r="K8"/>
  <c r="K6" s="1"/>
  <c r="L17" i="10" s="1"/>
  <c r="K12" i="12"/>
  <c r="L8"/>
  <c r="L6" s="1"/>
  <c r="L18" i="10" s="1"/>
  <c r="L12" i="12"/>
  <c r="C17" i="4"/>
  <c r="H5" i="9"/>
  <c r="I18" i="8"/>
  <c r="L18"/>
  <c r="M18"/>
  <c r="I19"/>
  <c r="L19"/>
  <c r="M19"/>
  <c r="I20"/>
  <c r="L20"/>
  <c r="M20"/>
  <c r="I21"/>
  <c r="L21"/>
  <c r="M21"/>
  <c r="I22"/>
  <c r="L22"/>
  <c r="M22"/>
  <c r="I23"/>
  <c r="L23"/>
  <c r="M23"/>
  <c r="I24"/>
  <c r="L24"/>
  <c r="M24"/>
  <c r="I34"/>
  <c r="K141" i="10" s="1"/>
  <c r="K34" i="8"/>
  <c r="N34"/>
  <c r="F12" i="15"/>
  <c r="F14"/>
  <c r="F15"/>
  <c r="F16"/>
  <c r="F17"/>
  <c r="D34" s="1"/>
  <c r="F18"/>
  <c r="F19"/>
  <c r="F20"/>
  <c r="F21"/>
  <c r="F22"/>
  <c r="F23"/>
  <c r="F24"/>
  <c r="B34"/>
  <c r="I141" i="10" s="1"/>
  <c r="C34" i="15"/>
  <c r="J141" i="10" s="1"/>
  <c r="E34" i="15"/>
  <c r="F34"/>
  <c r="G34"/>
  <c r="E5" i="7"/>
  <c r="Q6" i="6"/>
  <c r="R6"/>
  <c r="S6"/>
  <c r="L11"/>
  <c r="N11"/>
  <c r="L12"/>
  <c r="N12"/>
  <c r="L13"/>
  <c r="N13"/>
  <c r="L14"/>
  <c r="N14"/>
  <c r="L19"/>
  <c r="N19"/>
  <c r="P19"/>
  <c r="L20"/>
  <c r="N20"/>
  <c r="P20"/>
  <c r="L21"/>
  <c r="N21"/>
  <c r="P21"/>
  <c r="L22"/>
  <c r="N22"/>
  <c r="P22"/>
  <c r="N29"/>
  <c r="P29"/>
  <c r="R29"/>
  <c r="K31"/>
  <c r="K29" s="1"/>
  <c r="M31"/>
  <c r="M29"/>
  <c r="O31"/>
  <c r="O29" s="1"/>
  <c r="Q31"/>
  <c r="S31"/>
  <c r="K39"/>
  <c r="M39"/>
  <c r="I119" i="10" s="1"/>
  <c r="O39" i="6"/>
  <c r="I121" i="10" s="1"/>
  <c r="Q39" i="6"/>
  <c r="S39"/>
  <c r="S29"/>
  <c r="D8" i="13"/>
  <c r="N8" s="1"/>
  <c r="E8"/>
  <c r="E6"/>
  <c r="J8"/>
  <c r="J6" s="1"/>
  <c r="F9"/>
  <c r="F10"/>
  <c r="F11"/>
  <c r="H11"/>
  <c r="F12"/>
  <c r="H12"/>
  <c r="F13"/>
  <c r="H13"/>
  <c r="F14"/>
  <c r="D16"/>
  <c r="L16"/>
  <c r="E16"/>
  <c r="J16"/>
  <c r="F17"/>
  <c r="F18"/>
  <c r="F19"/>
  <c r="H19"/>
  <c r="F20"/>
  <c r="H20"/>
  <c r="F21"/>
  <c r="H21"/>
  <c r="F22"/>
  <c r="H22"/>
  <c r="D31"/>
  <c r="D29" s="1"/>
  <c r="F31"/>
  <c r="G31"/>
  <c r="G29" s="1"/>
  <c r="H31"/>
  <c r="I31"/>
  <c r="I29" s="1"/>
  <c r="D39"/>
  <c r="F39"/>
  <c r="F29"/>
  <c r="G39"/>
  <c r="H39"/>
  <c r="H29" s="1"/>
  <c r="I39"/>
  <c r="D8" i="5"/>
  <c r="I74" i="10" s="1"/>
  <c r="E8" i="5"/>
  <c r="J74" i="10" s="1"/>
  <c r="G8" i="5"/>
  <c r="K74" i="10" s="1"/>
  <c r="H8" i="5"/>
  <c r="L74" i="10" s="1"/>
  <c r="I8" i="5"/>
  <c r="M74" i="10" s="1"/>
  <c r="D13" i="5"/>
  <c r="I75" i="10" s="1"/>
  <c r="E13" i="5"/>
  <c r="J75" i="10" s="1"/>
  <c r="G13" i="5"/>
  <c r="K75" i="10" s="1"/>
  <c r="H13" i="5"/>
  <c r="L75" i="10" s="1"/>
  <c r="I13" i="5"/>
  <c r="M75" i="10" s="1"/>
  <c r="D18" i="5"/>
  <c r="I76" i="10" s="1"/>
  <c r="E18" i="5"/>
  <c r="J76" i="10" s="1"/>
  <c r="G18" i="5"/>
  <c r="K76" i="10" s="1"/>
  <c r="H18" i="5"/>
  <c r="L76" i="10" s="1"/>
  <c r="I18" i="5"/>
  <c r="M76" i="10" s="1"/>
  <c r="C28" i="5"/>
  <c r="D31" s="1"/>
  <c r="F28"/>
  <c r="G28"/>
  <c r="I28" s="1"/>
  <c r="J28" s="1"/>
  <c r="D30"/>
  <c r="F30"/>
  <c r="I30"/>
  <c r="J30" s="1"/>
  <c r="F31"/>
  <c r="I31"/>
  <c r="J31" s="1"/>
  <c r="C32"/>
  <c r="D35" s="1"/>
  <c r="F32"/>
  <c r="G32"/>
  <c r="I32" s="1"/>
  <c r="J32" s="1"/>
  <c r="F34"/>
  <c r="H34"/>
  <c r="I34"/>
  <c r="J34"/>
  <c r="F35"/>
  <c r="I35"/>
  <c r="J35"/>
  <c r="C36"/>
  <c r="D38" s="1"/>
  <c r="F36"/>
  <c r="G36"/>
  <c r="H39" s="1"/>
  <c r="F38"/>
  <c r="I38"/>
  <c r="J38" s="1"/>
  <c r="F39"/>
  <c r="I39"/>
  <c r="J39" s="1"/>
  <c r="C7" i="4"/>
  <c r="C8"/>
  <c r="C9"/>
  <c r="C10"/>
  <c r="C11"/>
  <c r="C12"/>
  <c r="C13"/>
  <c r="C14"/>
  <c r="C15"/>
  <c r="C16"/>
  <c r="C18"/>
  <c r="C21"/>
  <c r="C22"/>
  <c r="C23"/>
  <c r="C24"/>
  <c r="C26"/>
  <c r="C35"/>
  <c r="C36"/>
  <c r="I32" i="12"/>
  <c r="I30" s="1"/>
  <c r="I36"/>
  <c r="J32"/>
  <c r="J30"/>
  <c r="J36"/>
  <c r="K32"/>
  <c r="K30" s="1"/>
  <c r="K36"/>
  <c r="L32"/>
  <c r="L30" s="1"/>
  <c r="L36"/>
  <c r="M32"/>
  <c r="M30" s="1"/>
  <c r="M36"/>
  <c r="Q32"/>
  <c r="Q30"/>
  <c r="Q36"/>
  <c r="R36"/>
  <c r="R30" s="1"/>
  <c r="S36"/>
  <c r="S30" s="1"/>
  <c r="F15" i="2"/>
  <c r="B15" s="1"/>
  <c r="F11"/>
  <c r="B11" s="1"/>
  <c r="G15"/>
  <c r="C15" s="1"/>
  <c r="G11"/>
  <c r="C11" s="1"/>
  <c r="D7"/>
  <c r="E7"/>
  <c r="H7"/>
  <c r="I7"/>
  <c r="J7"/>
  <c r="K7"/>
  <c r="L7"/>
  <c r="M7"/>
  <c r="F8"/>
  <c r="F7" s="1"/>
  <c r="G8"/>
  <c r="C8" s="1"/>
  <c r="F9"/>
  <c r="B9" s="1"/>
  <c r="G9"/>
  <c r="C9" s="1"/>
  <c r="F10"/>
  <c r="B10" s="1"/>
  <c r="G10"/>
  <c r="C10" s="1"/>
  <c r="F12"/>
  <c r="B12" s="1"/>
  <c r="G12"/>
  <c r="C12" s="1"/>
  <c r="F13"/>
  <c r="B13" s="1"/>
  <c r="G13"/>
  <c r="C13" s="1"/>
  <c r="F14"/>
  <c r="B14" s="1"/>
  <c r="G14"/>
  <c r="C14" s="1"/>
  <c r="F16"/>
  <c r="B16" s="1"/>
  <c r="G16"/>
  <c r="C16" s="1"/>
  <c r="F17"/>
  <c r="B17" s="1"/>
  <c r="G17"/>
  <c r="C17" s="1"/>
  <c r="F18"/>
  <c r="B18" s="1"/>
  <c r="G18"/>
  <c r="C18" s="1"/>
  <c r="F19"/>
  <c r="B19" s="1"/>
  <c r="G19"/>
  <c r="C19" s="1"/>
  <c r="F20"/>
  <c r="B20" s="1"/>
  <c r="G20"/>
  <c r="C20" s="1"/>
  <c r="F21"/>
  <c r="B21" s="1"/>
  <c r="G21"/>
  <c r="C21" s="1"/>
  <c r="F22"/>
  <c r="B22" s="1"/>
  <c r="G22"/>
  <c r="F23"/>
  <c r="G23"/>
  <c r="C23" s="1"/>
  <c r="B23"/>
  <c r="F24"/>
  <c r="B24"/>
  <c r="G24"/>
  <c r="C24" s="1"/>
  <c r="F25"/>
  <c r="B25"/>
  <c r="G25"/>
  <c r="C25" s="1"/>
  <c r="F26"/>
  <c r="B26" s="1"/>
  <c r="G26"/>
  <c r="C26" s="1"/>
  <c r="F27"/>
  <c r="B27" s="1"/>
  <c r="G27"/>
  <c r="C27" s="1"/>
  <c r="B35"/>
  <c r="C35"/>
  <c r="D35"/>
  <c r="E35"/>
  <c r="G35"/>
  <c r="H35"/>
  <c r="J35"/>
  <c r="K35"/>
  <c r="C11" i="1"/>
  <c r="C10" s="1"/>
  <c r="D11"/>
  <c r="D10" s="1"/>
  <c r="E11"/>
  <c r="G11" s="1"/>
  <c r="G10" s="1"/>
  <c r="F11"/>
  <c r="F10" s="1"/>
  <c r="G12"/>
  <c r="H12"/>
  <c r="G13"/>
  <c r="H13"/>
  <c r="G14"/>
  <c r="H14"/>
  <c r="H11" s="1"/>
  <c r="H10" s="1"/>
  <c r="G15"/>
  <c r="H15"/>
  <c r="G16"/>
  <c r="H16"/>
  <c r="G17"/>
  <c r="H17"/>
  <c r="G18"/>
  <c r="H18"/>
  <c r="G19"/>
  <c r="H19"/>
  <c r="G20"/>
  <c r="H20"/>
  <c r="G21"/>
  <c r="H21"/>
  <c r="G22"/>
  <c r="H22"/>
  <c r="G23"/>
  <c r="H23"/>
  <c r="C31"/>
  <c r="C30" s="1"/>
  <c r="D31"/>
  <c r="D30" s="1"/>
  <c r="E31"/>
  <c r="E30" s="1"/>
  <c r="F31"/>
  <c r="F30" s="1"/>
  <c r="G31"/>
  <c r="G30" s="1"/>
  <c r="H31"/>
  <c r="H30"/>
  <c r="D34" i="5"/>
  <c r="E9" i="15"/>
  <c r="M9" s="1"/>
  <c r="Q29" i="6"/>
  <c r="E10" i="1"/>
  <c r="N16" i="6"/>
  <c r="L16"/>
  <c r="C22" i="2"/>
  <c r="H30" i="5"/>
  <c r="G7" i="11"/>
  <c r="P16" i="6"/>
  <c r="M53" i="10"/>
  <c r="M50"/>
  <c r="M56"/>
  <c r="F16" i="13"/>
  <c r="L8" i="6"/>
  <c r="J180" i="10"/>
  <c r="J193" s="1"/>
  <c r="I120"/>
  <c r="P16" i="13"/>
  <c r="F8"/>
  <c r="H16"/>
  <c r="I118" i="10"/>
  <c r="I123" s="1"/>
  <c r="N16" i="13"/>
  <c r="F9" i="8"/>
  <c r="L11" i="15"/>
  <c r="J171" i="10" l="1"/>
  <c r="J172"/>
  <c r="J173"/>
  <c r="J167"/>
  <c r="J164"/>
  <c r="J169"/>
  <c r="J165"/>
  <c r="J168"/>
  <c r="J175"/>
  <c r="J166"/>
  <c r="J156"/>
  <c r="J154"/>
  <c r="J153"/>
  <c r="J150"/>
  <c r="J152"/>
  <c r="J145"/>
  <c r="J151"/>
  <c r="J148"/>
  <c r="J155"/>
  <c r="J147"/>
  <c r="H32" i="5"/>
  <c r="D32"/>
  <c r="D28"/>
  <c r="J149" i="10"/>
  <c r="B7" i="11"/>
  <c r="H6" i="6"/>
  <c r="L6"/>
  <c r="N6"/>
  <c r="P6"/>
  <c r="H28" i="5"/>
  <c r="I9" i="15"/>
  <c r="H38" i="5"/>
  <c r="H36" s="1"/>
  <c r="F7" i="11"/>
  <c r="L8" i="13"/>
  <c r="D6"/>
  <c r="M58" i="10"/>
  <c r="M57"/>
  <c r="H31" i="5"/>
  <c r="D39"/>
  <c r="D36" s="1"/>
  <c r="H35"/>
  <c r="M11" i="15"/>
  <c r="N8" i="6"/>
  <c r="F11" i="15"/>
  <c r="B8" i="2"/>
  <c r="B7" s="1"/>
  <c r="J146" i="10"/>
  <c r="M45"/>
  <c r="E6" i="6"/>
  <c r="F6" s="1"/>
  <c r="I36" i="5"/>
  <c r="J36" s="1"/>
  <c r="G7" i="2"/>
  <c r="M46" i="10"/>
  <c r="I59"/>
  <c r="H8" i="6"/>
  <c r="F9" i="15"/>
  <c r="F8" i="6"/>
  <c r="M54" i="10"/>
  <c r="H8" i="13"/>
  <c r="J51" i="10" l="1"/>
  <c r="J47"/>
  <c r="J57"/>
  <c r="J52"/>
  <c r="J54"/>
  <c r="J48"/>
  <c r="J55"/>
  <c r="J50"/>
  <c r="J56"/>
  <c r="J46"/>
  <c r="P6" i="13"/>
  <c r="H6"/>
  <c r="N6"/>
  <c r="L6"/>
  <c r="J53" i="10"/>
  <c r="J176"/>
  <c r="J45"/>
  <c r="F6" i="13"/>
  <c r="J49" i="10"/>
  <c r="J58"/>
  <c r="J157"/>
</calcChain>
</file>

<file path=xl/sharedStrings.xml><?xml version="1.0" encoding="utf-8"?>
<sst xmlns="http://schemas.openxmlformats.org/spreadsheetml/2006/main" count="1773" uniqueCount="563">
  <si>
    <t>（27）</t>
    <phoneticPr fontId="18"/>
  </si>
  <si>
    <t>（29）</t>
    <phoneticPr fontId="18"/>
  </si>
  <si>
    <t>（30）</t>
    <phoneticPr fontId="18"/>
  </si>
  <si>
    <r>
      <t>22</t>
    </r>
    <r>
      <rPr>
        <sz val="10"/>
        <rFont val="ＭＳ 明朝"/>
        <family val="1"/>
        <charset val="128"/>
      </rPr>
      <t>年</t>
    </r>
    <rPh sb="2" eb="3">
      <t>ネン</t>
    </rPh>
    <phoneticPr fontId="18"/>
  </si>
  <si>
    <t>（31）</t>
    <phoneticPr fontId="18"/>
  </si>
  <si>
    <t>はん用機械器具製造業</t>
    <phoneticPr fontId="18"/>
  </si>
  <si>
    <t>業務用機械器具製造業</t>
    <phoneticPr fontId="18"/>
  </si>
  <si>
    <t xml:space="preserve">（33）産業別製造業従業者数の構成（Ｐ76･77参照）  </t>
    <phoneticPr fontId="18"/>
  </si>
  <si>
    <t>（34）産業別製造品出荷額等の構成（Ｐ76･77参照）</t>
    <phoneticPr fontId="18"/>
  </si>
  <si>
    <t>（33）</t>
    <phoneticPr fontId="18"/>
  </si>
  <si>
    <t>（34）</t>
    <phoneticPr fontId="18"/>
  </si>
  <si>
    <t>x</t>
    <phoneticPr fontId="18"/>
  </si>
  <si>
    <t>金属製品</t>
    <phoneticPr fontId="18"/>
  </si>
  <si>
    <t>非鉄金属</t>
    <rPh sb="0" eb="2">
      <t>ヒテツ</t>
    </rPh>
    <phoneticPr fontId="18"/>
  </si>
  <si>
    <t>Ⅳ　事　業　所</t>
  </si>
  <si>
    <t>＊事業所・企業統計調査 　＊経済センサス基礎調査</t>
  </si>
  <si>
    <t>（単位：人）</t>
  </si>
  <si>
    <t>市部別</t>
  </si>
  <si>
    <t>平成13年</t>
  </si>
  <si>
    <t>平成18年</t>
  </si>
  <si>
    <t>平成21年度</t>
  </si>
  <si>
    <t>事業所</t>
  </si>
  <si>
    <t>従業者数</t>
  </si>
  <si>
    <t>沖縄県</t>
  </si>
  <si>
    <t>市部</t>
  </si>
  <si>
    <t>郡部</t>
  </si>
  <si>
    <t>(注)平成13年度の豊見城市(旧豊見城村)、うるま市、宮古</t>
  </si>
  <si>
    <t>：平成21年度　経済センサス基礎調査</t>
  </si>
  <si>
    <t>単独事業所</t>
  </si>
  <si>
    <t>本所・本社・本店</t>
  </si>
  <si>
    <t>支所・支社・支店</t>
  </si>
  <si>
    <t>資料：平成21年度経済センサス基礎調査</t>
  </si>
  <si>
    <t>(52）  字別、産業分類（大分類）別、事業所数及び従業者数                      　　　　　　　　　　　　</t>
  </si>
  <si>
    <t>字　別</t>
  </si>
  <si>
    <t>総　　　数</t>
  </si>
  <si>
    <t>農林漁業</t>
  </si>
  <si>
    <t>第　　　　２　　　　次　　　　産　　　　業</t>
  </si>
  <si>
    <t>第　　　　３　　　　次　　　　産　　　　業</t>
  </si>
  <si>
    <t>鉱　　業</t>
  </si>
  <si>
    <t>建　設　業</t>
  </si>
  <si>
    <t>製　造　業</t>
  </si>
  <si>
    <t>総　　数</t>
  </si>
  <si>
    <t>電気・ガス</t>
  </si>
  <si>
    <t>　卸売・小売</t>
  </si>
  <si>
    <t>不動産業</t>
  </si>
  <si>
    <t>公　務</t>
  </si>
  <si>
    <t>・水道業</t>
  </si>
  <si>
    <t>飲食店・宿泊業</t>
  </si>
  <si>
    <t>従業者</t>
  </si>
  <si>
    <t>仲　　間</t>
  </si>
  <si>
    <t>安 波 茶</t>
  </si>
  <si>
    <t>伊　　祖</t>
  </si>
  <si>
    <t>牧　　港</t>
  </si>
  <si>
    <t>港　　川</t>
  </si>
  <si>
    <t>城　　間</t>
  </si>
  <si>
    <t>屋 富 祖</t>
  </si>
  <si>
    <t>宮　　城</t>
  </si>
  <si>
    <t>仲　　西</t>
  </si>
  <si>
    <t>小　　湾</t>
  </si>
  <si>
    <t>勢 理 客</t>
  </si>
  <si>
    <t>内　　間</t>
  </si>
  <si>
    <t>沢　　岻</t>
  </si>
  <si>
    <t>経　　塚</t>
  </si>
  <si>
    <t>前　　田</t>
  </si>
  <si>
    <t>西　　原</t>
  </si>
  <si>
    <t>当　　山</t>
  </si>
  <si>
    <t>大　　平</t>
  </si>
  <si>
    <t>西　　洲</t>
  </si>
  <si>
    <t>伊奈武瀬</t>
  </si>
  <si>
    <t>資料：平成18年事業所・企業統計調査</t>
  </si>
  <si>
    <t>（53）  字別、経営組織、事業所の形態別、事業所数及び従業者数（民営）         　　     　　　　　　　</t>
  </si>
  <si>
    <t>事　　　　　業　　　　　所　　　　　の　　　　　形　　　　　　態　</t>
  </si>
  <si>
    <t xml:space="preserve">   民　　  　営</t>
  </si>
  <si>
    <t>①店舗・飲食店</t>
  </si>
  <si>
    <t>（単位：ヵ所、人）</t>
  </si>
  <si>
    <t>大　 分　 類</t>
  </si>
  <si>
    <t>昭和61年</t>
  </si>
  <si>
    <t>平成３年</t>
  </si>
  <si>
    <t>平成８年</t>
  </si>
  <si>
    <t>平成21年</t>
  </si>
  <si>
    <t>事業所数</t>
  </si>
  <si>
    <t>総　　　　　　数</t>
  </si>
  <si>
    <t>総数</t>
  </si>
  <si>
    <t>鉱業</t>
  </si>
  <si>
    <t>建設業</t>
  </si>
  <si>
    <t>製造業</t>
  </si>
  <si>
    <t>電気・ガス・水道業</t>
  </si>
  <si>
    <t>運輸・通信業</t>
  </si>
  <si>
    <t>卸売・小売業・飲食店</t>
  </si>
  <si>
    <t>金融・保険業</t>
  </si>
  <si>
    <t>サービス業</t>
  </si>
  <si>
    <t>公務（分類不能なもの）</t>
  </si>
  <si>
    <t>民</t>
  </si>
  <si>
    <t>営</t>
  </si>
  <si>
    <t>国・地方公共団体</t>
  </si>
  <si>
    <t>大 　分 　類</t>
  </si>
  <si>
    <t>１　～　４　人</t>
  </si>
  <si>
    <t>５  ～  ９  人</t>
  </si>
  <si>
    <t>10　～　19　人</t>
  </si>
  <si>
    <t>20　～　29　人</t>
  </si>
  <si>
    <t>30　人　以　上</t>
  </si>
  <si>
    <t>常　　　用　　　雇　　　用　　　者</t>
  </si>
  <si>
    <t>０人</t>
  </si>
  <si>
    <t>１～４</t>
  </si>
  <si>
    <t>５～９</t>
  </si>
  <si>
    <t>10～19</t>
  </si>
  <si>
    <t>20～29</t>
  </si>
  <si>
    <t>30以上</t>
  </si>
  <si>
    <t>全   産   業</t>
  </si>
  <si>
    <t>農　林　漁　業</t>
  </si>
  <si>
    <t>建　　設　　業</t>
  </si>
  <si>
    <t>製　　造　　業</t>
  </si>
  <si>
    <t>卸売・小売業</t>
  </si>
  <si>
    <t>公　　　　　務</t>
  </si>
  <si>
    <t>（他に分類されないもの）</t>
  </si>
  <si>
    <r>
      <t>商業統計調査</t>
    </r>
    <r>
      <rPr>
        <sz val="10"/>
        <rFont val="ＭＳ 明朝"/>
        <family val="1"/>
        <charset val="128"/>
      </rPr>
      <t xml:space="preserve">   </t>
    </r>
  </si>
  <si>
    <t>　商業統計調査は、統計法に基づく指定統計（第23号）で、我が国の商業活動の実態を明らかにする目的で、全国の商業を営む全ての事業所を対象とした調査である。平成９年までは３年ごとに実施されてきたが、平成９年以降は５年ごとに本調査を実施し、その中間年（調査の２年後）に簡易調査が実施されている。直近の結果（公表値）は沖縄県企画部統計課の資料に基づくものである。</t>
  </si>
  <si>
    <t>（57）  商業の推移（飲食店を除く）（各年共６月１日現在）</t>
  </si>
  <si>
    <t>（単位：カ所、人、万円）</t>
  </si>
  <si>
    <t>項　　  　　目</t>
  </si>
  <si>
    <t>平成６年</t>
  </si>
  <si>
    <t>平成９年</t>
  </si>
  <si>
    <t xml:space="preserve">平成14年 </t>
  </si>
  <si>
    <t xml:space="preserve">平成19年 </t>
  </si>
  <si>
    <t>商業事業所数</t>
  </si>
  <si>
    <t>総　　　　　数</t>
  </si>
  <si>
    <t>法</t>
  </si>
  <si>
    <t>卸 売 業</t>
  </si>
  <si>
    <t>人</t>
  </si>
  <si>
    <t>小 売 業</t>
  </si>
  <si>
    <t>個</t>
  </si>
  <si>
    <t>年間販売額</t>
  </si>
  <si>
    <t>卸　　売　　業</t>
  </si>
  <si>
    <t>小　　売　　業</t>
  </si>
  <si>
    <t xml:space="preserve"> ※ 平成３年・６年は７月１日現在。</t>
  </si>
  <si>
    <t>資料：平成19年商業統計調査</t>
  </si>
  <si>
    <t>（58)　沖縄県の商業事業所数、従業者数及び年間商品販売額の推移（各年共６月１日現在）</t>
  </si>
  <si>
    <t>平  成  14  年</t>
  </si>
  <si>
    <t>平  成  19  年</t>
  </si>
  <si>
    <t>区    　分</t>
  </si>
  <si>
    <t>実　　　数</t>
  </si>
  <si>
    <t xml:space="preserve"> 構  成  比</t>
  </si>
  <si>
    <t>　増減率（％）</t>
  </si>
  <si>
    <t>増減率（％）</t>
  </si>
  <si>
    <t xml:space="preserve"> （％）</t>
  </si>
  <si>
    <t>年平均</t>
  </si>
  <si>
    <t>平19/平14年</t>
  </si>
  <si>
    <t>合　  計</t>
  </si>
  <si>
    <r>
      <t xml:space="preserve">   </t>
    </r>
    <r>
      <rPr>
        <sz val="9.5"/>
        <rFont val="ＭＳ 明朝"/>
        <family val="1"/>
        <charset val="128"/>
      </rPr>
      <t xml:space="preserve"> </t>
    </r>
    <r>
      <rPr>
        <sz val="10"/>
        <rFont val="ＭＳ 明朝"/>
        <family val="1"/>
        <charset val="128"/>
      </rPr>
      <t xml:space="preserve">                             　　　        　 　　　　 </t>
    </r>
  </si>
  <si>
    <t>（59）  商業事業所の状況（飲食店を除く）（平成19年６月１日現在）</t>
  </si>
  <si>
    <t>（単位：店、人、㎡、万円）</t>
  </si>
  <si>
    <t>産　　業　　中　  分　　類</t>
  </si>
  <si>
    <t>商業事　　業所数</t>
  </si>
  <si>
    <t>従　業　者　数</t>
  </si>
  <si>
    <t>年　間  商　品　販　売　額</t>
  </si>
  <si>
    <t>そ の 他 の 収 入 額</t>
  </si>
  <si>
    <t>商　品　手　持　額</t>
  </si>
  <si>
    <t xml:space="preserve"> 売　場　面　積</t>
  </si>
  <si>
    <t>駐車場を有する商店数</t>
  </si>
  <si>
    <t>年間商品
仕 入 額</t>
  </si>
  <si>
    <t>１店当り</t>
  </si>
  <si>
    <t>収容台数</t>
  </si>
  <si>
    <t>卸売業計</t>
  </si>
  <si>
    <t>各種商品卸売業</t>
  </si>
  <si>
    <t>x</t>
  </si>
  <si>
    <t>繊維・衣服等卸売業</t>
  </si>
  <si>
    <t>飲食料品卸売業</t>
  </si>
  <si>
    <t>建築材料・鉱物・金属材料等卸売業</t>
  </si>
  <si>
    <t>機械器具卸売業</t>
  </si>
  <si>
    <t>その他の卸売業</t>
  </si>
  <si>
    <t>小売業計</t>
  </si>
  <si>
    <t>各種商品小売業</t>
  </si>
  <si>
    <t>繊維・衣服等小売業</t>
  </si>
  <si>
    <t>飲食料品小売業</t>
  </si>
  <si>
    <t>自動車・自転車小売業</t>
  </si>
  <si>
    <t>家具・じゅう器・家庭用機械器具小売業</t>
  </si>
  <si>
    <t>その他の小売業</t>
  </si>
  <si>
    <t xml:space="preserve">（注）統計表の記号
　－・・・・調査をしないもの、又は実績数値のないもの
　０及び0.0・・・端数四捨五入による単位未満のもの
　△（ﾏｲﾅｽ)・・・・負数であることを示す。（統計数値の前に付す）
　Ｘ・・・・事業所数が１又は２の事業所に関する数値であるため、これをこのまま掲げると個々の申告者の秘密が漏れ
　　　　　　る恐れがあるので秘匿した箇所。
　　　　　　また、３以上の事業所に関する数値でも、１又は２の事業所に関する数値が前後の関係から判明する箇所は
　　　　　　「Ｘ」で表示した。ただし、秘匿した数値は総計に含めている。
</t>
  </si>
  <si>
    <t xml:space="preserve">（60）  産業中分類別、組織別商業事業所の状況（飲食店を除く）（平成19年６月１日現在）                                     </t>
  </si>
  <si>
    <t>（単位：店、人）</t>
  </si>
  <si>
    <t>産　　業　　中　　分　　類</t>
  </si>
  <si>
    <t>商　　　　業　　　　事　　　　業　　　　所　　　　数</t>
  </si>
  <si>
    <t>従　　　　　　業　　　　　　者　　　　　　数</t>
  </si>
  <si>
    <t>合　　　計</t>
  </si>
  <si>
    <t>法　　　人</t>
  </si>
  <si>
    <t>個 　　 人</t>
  </si>
  <si>
    <t>合　    計</t>
  </si>
  <si>
    <t>個  　     　       人</t>
  </si>
  <si>
    <t>計</t>
  </si>
  <si>
    <t>単独店・本店</t>
  </si>
  <si>
    <t>支   店</t>
  </si>
  <si>
    <t xml:space="preserve"> 計</t>
  </si>
  <si>
    <t>個人事業主家族従業者</t>
  </si>
  <si>
    <t>常時雇用者</t>
  </si>
  <si>
    <t>卸 売業計</t>
  </si>
  <si>
    <t>(61)　産業中分類別、売場面積規模別商店数、売場面積及び年間販売額（小売業）（平成19年６月１日現在）</t>
  </si>
  <si>
    <t>（単位：店、㎡、万円）</t>
  </si>
  <si>
    <t>繊維・衣服・身</t>
  </si>
  <si>
    <t>飲 食 料 品 小 売 業</t>
  </si>
  <si>
    <t>自 動 車 ・ 自 転 車</t>
  </si>
  <si>
    <t>　　家具・じゅう器・</t>
  </si>
  <si>
    <t>そ の 他 の 小 売 業</t>
  </si>
  <si>
    <t>の回り品小売業</t>
  </si>
  <si>
    <t>小　　　 売　 　　業</t>
  </si>
  <si>
    <t xml:space="preserve">    家庭用機械器小売業</t>
  </si>
  <si>
    <t>商店数</t>
  </si>
  <si>
    <t>売場面積</t>
  </si>
  <si>
    <t>50㎡未満</t>
  </si>
  <si>
    <t>50㎡以上～　　　　　100㎡未満</t>
  </si>
  <si>
    <t>100㎡以上～　　　　　500㎡未満</t>
  </si>
  <si>
    <t>500㎡以上～　　　　　1500㎡未満</t>
  </si>
  <si>
    <t>1500㎡以上</t>
  </si>
  <si>
    <t>不　　　詳</t>
  </si>
  <si>
    <t xml:space="preserve">  </t>
  </si>
  <si>
    <t>工業統計調査</t>
  </si>
  <si>
    <t>（62）  市部別、工業の概況（４人以上の事業所）（平成22年12月末現在）</t>
  </si>
  <si>
    <t>（単位：人、万円）</t>
  </si>
  <si>
    <t>市　　部　　別</t>
  </si>
  <si>
    <t>事　業　所　数</t>
  </si>
  <si>
    <t>従　　業　　者　　数</t>
  </si>
  <si>
    <t xml:space="preserve">     現　金　給</t>
  </si>
  <si>
    <t>原材料使用額等</t>
  </si>
  <si>
    <t xml:space="preserve">       製　　造　　品　　出　　荷　　額</t>
  </si>
  <si>
    <t>粗付加価値額</t>
  </si>
  <si>
    <t xml:space="preserve">  総　　　　数</t>
  </si>
  <si>
    <t>１事業所当り</t>
  </si>
  <si>
    <t>総　　　　額</t>
  </si>
  <si>
    <t>従業者１人当り</t>
  </si>
  <si>
    <t>事業所当り</t>
  </si>
  <si>
    <t>沖　 縄 　県</t>
  </si>
  <si>
    <t>市　　  　　　部</t>
  </si>
  <si>
    <t>郡　　　　  　部</t>
  </si>
  <si>
    <t>那 　覇　 市</t>
  </si>
  <si>
    <t>宜野湾市</t>
  </si>
  <si>
    <t>石　 垣　 市</t>
  </si>
  <si>
    <t>浦　 添　 市</t>
  </si>
  <si>
    <t>名　 護　 市</t>
  </si>
  <si>
    <t>糸　 満　 市</t>
  </si>
  <si>
    <t>沖　 縄　 市</t>
  </si>
  <si>
    <t>豊見城市</t>
  </si>
  <si>
    <t>うるま市</t>
  </si>
  <si>
    <t>宮古島市</t>
  </si>
  <si>
    <t>南　 城　 市</t>
  </si>
  <si>
    <t>年　　次</t>
  </si>
  <si>
    <t>現　金　給　与　総　額</t>
  </si>
  <si>
    <t>製　造　品　出　荷　額　等</t>
  </si>
  <si>
    <t>生　産　額</t>
  </si>
  <si>
    <t>付加価値額</t>
  </si>
  <si>
    <t>総　　　額</t>
  </si>
  <si>
    <t xml:space="preserve">  総　　　額</t>
  </si>
  <si>
    <r>
      <t>平成</t>
    </r>
    <r>
      <rPr>
        <sz val="10"/>
        <rFont val="ＭＳ 明朝"/>
        <family val="1"/>
        <charset val="128"/>
      </rPr>
      <t>19</t>
    </r>
    <r>
      <rPr>
        <sz val="10"/>
        <color indexed="9"/>
        <rFont val="ＭＳ 明朝"/>
        <family val="1"/>
        <charset val="128"/>
      </rPr>
      <t>年</t>
    </r>
  </si>
  <si>
    <r>
      <t>平成</t>
    </r>
    <r>
      <rPr>
        <sz val="10"/>
        <rFont val="ＭＳ 明朝"/>
        <family val="1"/>
        <charset val="128"/>
      </rPr>
      <t>20</t>
    </r>
    <r>
      <rPr>
        <sz val="10"/>
        <color indexed="9"/>
        <rFont val="ＭＳ 明朝"/>
        <family val="1"/>
        <charset val="128"/>
      </rPr>
      <t>年</t>
    </r>
  </si>
  <si>
    <r>
      <t>平成</t>
    </r>
    <r>
      <rPr>
        <sz val="10"/>
        <rFont val="ＭＳ 明朝"/>
        <family val="1"/>
        <charset val="128"/>
      </rPr>
      <t>21</t>
    </r>
    <r>
      <rPr>
        <sz val="10"/>
        <color indexed="9"/>
        <rFont val="ＭＳ 明朝"/>
        <family val="1"/>
        <charset val="128"/>
      </rPr>
      <t>年</t>
    </r>
  </si>
  <si>
    <r>
      <t>平成</t>
    </r>
    <r>
      <rPr>
        <b/>
        <sz val="10"/>
        <rFont val="ＭＳ 明朝"/>
        <family val="1"/>
        <charset val="128"/>
      </rPr>
      <t>22</t>
    </r>
    <r>
      <rPr>
        <b/>
        <sz val="10"/>
        <color indexed="9"/>
        <rFont val="ＭＳ 明朝"/>
        <family val="1"/>
        <charset val="128"/>
      </rPr>
      <t>年</t>
    </r>
  </si>
  <si>
    <t xml:space="preserve">              　　　                               　　　 　　  </t>
  </si>
  <si>
    <t>　　　</t>
  </si>
  <si>
    <t>（64）  有形固定資産額、工業用地及び用水量の推移                                              　</t>
  </si>
  <si>
    <t xml:space="preserve">                                                                　　　 　　</t>
  </si>
  <si>
    <t>（単位：人、万円、㎡、㎥）</t>
  </si>
  <si>
    <t>有形固定資産（従業者規模10人以上）</t>
  </si>
  <si>
    <t>従　　　業　　　者　　　規　　　模　　　30　　　人　　　以　　　上　　　事　　　業　　　所</t>
  </si>
  <si>
    <t>年初現在高</t>
  </si>
  <si>
    <t>取　得　額</t>
  </si>
  <si>
    <t>敷地面積</t>
  </si>
  <si>
    <t>建築面積</t>
  </si>
  <si>
    <t>延建築面積</t>
  </si>
  <si>
    <t>用地取得面積</t>
  </si>
  <si>
    <t>用水量(淡水)</t>
  </si>
  <si>
    <t>用水量(海水)</t>
  </si>
  <si>
    <t>（65）  産業中分類別事業所数、従業者数、現金給与総額及び製造品出荷額等</t>
  </si>
  <si>
    <t>事　　業　　所　　数</t>
  </si>
  <si>
    <t xml:space="preserve"> 従 　 業  　者  　数</t>
  </si>
  <si>
    <t xml:space="preserve"> 製　造　品　出　荷　額　等</t>
  </si>
  <si>
    <t>食料品製造業</t>
  </si>
  <si>
    <t>飲料・たばこ・飼料製造業</t>
  </si>
  <si>
    <t>繊維工業</t>
  </si>
  <si>
    <t>-</t>
  </si>
  <si>
    <t>木材・木製品製造業(家具を除く)</t>
  </si>
  <si>
    <t>家具・装備品製造業</t>
  </si>
  <si>
    <t>パルプ・紙・紙加工品製造業</t>
  </si>
  <si>
    <t>印刷・同関連産業</t>
  </si>
  <si>
    <t>印刷・同関連業</t>
  </si>
  <si>
    <t>化  学  工  業</t>
  </si>
  <si>
    <t>石油・石炭製品製造業</t>
  </si>
  <si>
    <t>プラスチック製品製造業</t>
  </si>
  <si>
    <t>ゴム製品製造業</t>
  </si>
  <si>
    <t>なめし革・同製品・毛皮製造業</t>
  </si>
  <si>
    <t>窯業・土石製品製造業</t>
  </si>
  <si>
    <t>鉄鋼業</t>
  </si>
  <si>
    <t>非鉄金属製造業</t>
  </si>
  <si>
    <t>金属製品製造業</t>
  </si>
  <si>
    <t>はん用機械器具製造業</t>
  </si>
  <si>
    <t>業務用機械器具製造業</t>
  </si>
  <si>
    <t>電子部品・デバイス製造業</t>
  </si>
  <si>
    <t>電気機械器具製造業</t>
  </si>
  <si>
    <t>情報通信機械器具製造業</t>
  </si>
  <si>
    <t>輸送用機械器具製造業</t>
  </si>
  <si>
    <t>その他の製造業</t>
  </si>
  <si>
    <t>（注）「沖縄県の工業」に基づき産業分類を細分化し修正を行った。</t>
  </si>
  <si>
    <t xml:space="preserve">（66）  産業中分類別、工業の概況 （平成21年12月末現在）     </t>
  </si>
  <si>
    <t>事務所数</t>
  </si>
  <si>
    <t>現金給与</t>
  </si>
  <si>
    <t>原材料</t>
  </si>
  <si>
    <t>粗付加
価値額</t>
  </si>
  <si>
    <t>総額</t>
  </si>
  <si>
    <t>使用額等</t>
  </si>
  <si>
    <t>年初</t>
  </si>
  <si>
    <t>年末</t>
  </si>
  <si>
    <t>年間増減</t>
  </si>
  <si>
    <t>化学工業</t>
  </si>
  <si>
    <t>なめし革・同製品・毛皮</t>
  </si>
  <si>
    <t>金　属　製　品　製　造　業</t>
  </si>
  <si>
    <t>そ　の　他　の　製　造　業</t>
  </si>
  <si>
    <t>※「製造品出荷額等」に「その他収入額」を追加。</t>
  </si>
  <si>
    <t>※「原材料使用額等」に「製造等に関連する外注費」、「転売した商品の仕入額」を追加。</t>
  </si>
  <si>
    <r>
      <t xml:space="preserve"> </t>
    </r>
    <r>
      <rPr>
        <b/>
        <sz val="14"/>
        <rFont val="ＭＳ 明朝"/>
        <family val="1"/>
        <charset val="128"/>
      </rPr>
      <t>Ⅳ　　　事　　業　　所</t>
    </r>
  </si>
  <si>
    <t>（24）</t>
  </si>
  <si>
    <t>那覇市</t>
  </si>
  <si>
    <t>８年</t>
  </si>
  <si>
    <t>13年</t>
  </si>
  <si>
    <t>18年</t>
  </si>
  <si>
    <t>21年</t>
  </si>
  <si>
    <t>石垣市</t>
  </si>
  <si>
    <t>浦添市</t>
  </si>
  <si>
    <t>名護市</t>
  </si>
  <si>
    <t>糸満市</t>
  </si>
  <si>
    <t>沖縄市</t>
  </si>
  <si>
    <t>南城市</t>
  </si>
  <si>
    <t>（25）</t>
  </si>
  <si>
    <t xml:space="preserve">     項　　  　　目</t>
  </si>
  <si>
    <t xml:space="preserve">  総　　　　　　　　　　　　　　　数</t>
  </si>
  <si>
    <t>資料：平成21年 経済センサス基礎調査</t>
    <rPh sb="9" eb="11">
      <t>ケイザイ</t>
    </rPh>
    <rPh sb="15" eb="17">
      <t>キソ</t>
    </rPh>
    <rPh sb="17" eb="19">
      <t>チョウサ</t>
    </rPh>
    <phoneticPr fontId="18"/>
  </si>
  <si>
    <t>資料：平成21年経済センサス基礎調査</t>
    <rPh sb="7" eb="8">
      <t>ネン</t>
    </rPh>
    <rPh sb="8" eb="10">
      <t>ケイザイ</t>
    </rPh>
    <rPh sb="14" eb="16">
      <t>キソ</t>
    </rPh>
    <rPh sb="16" eb="18">
      <t>チョウサ</t>
    </rPh>
    <phoneticPr fontId="18"/>
  </si>
  <si>
    <t>対前回増加数</t>
    <rPh sb="0" eb="1">
      <t>タイ</t>
    </rPh>
    <rPh sb="1" eb="3">
      <t>ゼンカイ</t>
    </rPh>
    <rPh sb="3" eb="5">
      <t>ゾウカ</t>
    </rPh>
    <rPh sb="5" eb="6">
      <t>カズ</t>
    </rPh>
    <phoneticPr fontId="19"/>
  </si>
  <si>
    <r>
      <t>資料：平成18年事業所・企業統計調査</t>
    </r>
    <r>
      <rPr>
        <sz val="10"/>
        <color indexed="9"/>
        <rFont val="ＭＳ 明朝"/>
        <family val="1"/>
        <charset val="128"/>
      </rPr>
      <t>aaaa</t>
    </r>
    <phoneticPr fontId="18"/>
  </si>
  <si>
    <t>那覇市</t>
    <phoneticPr fontId="18"/>
  </si>
  <si>
    <t>宜野湾市</t>
    <phoneticPr fontId="18"/>
  </si>
  <si>
    <t>石垣市</t>
    <phoneticPr fontId="18"/>
  </si>
  <si>
    <t>浦添市</t>
    <phoneticPr fontId="18"/>
  </si>
  <si>
    <t>名護市</t>
    <phoneticPr fontId="18"/>
  </si>
  <si>
    <t>糸満市</t>
    <phoneticPr fontId="18"/>
  </si>
  <si>
    <t>沖縄市　</t>
    <phoneticPr fontId="18"/>
  </si>
  <si>
    <t>豊見城市</t>
    <phoneticPr fontId="18"/>
  </si>
  <si>
    <t>うるま市</t>
    <phoneticPr fontId="18"/>
  </si>
  <si>
    <t>宮古島市</t>
    <phoneticPr fontId="18"/>
  </si>
  <si>
    <t>南城市</t>
    <phoneticPr fontId="18"/>
  </si>
  <si>
    <t xml:space="preserve"> 島市、南城市は、旧市町村を合併後の数値に組替えた。</t>
    <phoneticPr fontId="18"/>
  </si>
  <si>
    <t>総数</t>
    <phoneticPr fontId="18"/>
  </si>
  <si>
    <t>②事務所・</t>
    <phoneticPr fontId="18"/>
  </si>
  <si>
    <t>鉱業所</t>
    <phoneticPr fontId="18"/>
  </si>
  <si>
    <t>③工場･作業所･</t>
    <phoneticPr fontId="18"/>
  </si>
  <si>
    <t>従業者</t>
    <phoneticPr fontId="18"/>
  </si>
  <si>
    <t>事業所</t>
    <phoneticPr fontId="18"/>
  </si>
  <si>
    <t>⑥一般の住居と区別</t>
    <phoneticPr fontId="18"/>
  </si>
  <si>
    <t>しにくい事業所</t>
    <phoneticPr fontId="18"/>
  </si>
  <si>
    <t>⑦その他</t>
    <phoneticPr fontId="18"/>
  </si>
  <si>
    <t>（単位：人）</t>
    <phoneticPr fontId="18"/>
  </si>
  <si>
    <t>情報通信業</t>
    <phoneticPr fontId="18"/>
  </si>
  <si>
    <t xml:space="preserve"> 運輸業・</t>
    <phoneticPr fontId="18"/>
  </si>
  <si>
    <t>自家用油槽所</t>
    <phoneticPr fontId="18"/>
  </si>
  <si>
    <t>医療･福祉　
教育･学習支援業
サービス業</t>
    <phoneticPr fontId="18"/>
  </si>
  <si>
    <t>金融・</t>
    <phoneticPr fontId="18"/>
  </si>
  <si>
    <t xml:space="preserve">保険業 </t>
    <phoneticPr fontId="18"/>
  </si>
  <si>
    <t>④輸送センター・</t>
    <phoneticPr fontId="18"/>
  </si>
  <si>
    <t>総　　数</t>
    <phoneticPr fontId="18"/>
  </si>
  <si>
    <t>仲　　間</t>
    <phoneticPr fontId="18"/>
  </si>
  <si>
    <t>安 波 茶</t>
    <phoneticPr fontId="18"/>
  </si>
  <si>
    <t>伊　　祖</t>
    <rPh sb="0" eb="1">
      <t>イ</t>
    </rPh>
    <phoneticPr fontId="18"/>
  </si>
  <si>
    <t>牧　　港</t>
    <phoneticPr fontId="18"/>
  </si>
  <si>
    <t>港　　川</t>
    <phoneticPr fontId="18"/>
  </si>
  <si>
    <t>城　　間</t>
    <phoneticPr fontId="18"/>
  </si>
  <si>
    <t>屋 富 祖</t>
    <phoneticPr fontId="18"/>
  </si>
  <si>
    <t>宮　　城</t>
    <phoneticPr fontId="18"/>
  </si>
  <si>
    <t>仲　　西</t>
    <phoneticPr fontId="18"/>
  </si>
  <si>
    <t>小　　湾</t>
    <phoneticPr fontId="18"/>
  </si>
  <si>
    <t>勢 理 客</t>
    <phoneticPr fontId="18"/>
  </si>
  <si>
    <t>内　　間</t>
    <phoneticPr fontId="18"/>
  </si>
  <si>
    <t>沢　　岻</t>
    <phoneticPr fontId="18"/>
  </si>
  <si>
    <t>経　　塚</t>
    <phoneticPr fontId="18"/>
  </si>
  <si>
    <t>前　　田</t>
    <phoneticPr fontId="18"/>
  </si>
  <si>
    <t>西　　原</t>
    <phoneticPr fontId="18"/>
  </si>
  <si>
    <t>当　　山</t>
    <phoneticPr fontId="18"/>
  </si>
  <si>
    <t>大　　平</t>
    <phoneticPr fontId="18"/>
  </si>
  <si>
    <t>西　　洲</t>
    <phoneticPr fontId="18"/>
  </si>
  <si>
    <t>総　　数</t>
    <phoneticPr fontId="18"/>
  </si>
  <si>
    <t>⑤自家用倉庫・</t>
    <phoneticPr fontId="18"/>
  </si>
  <si>
    <t>配送センター・車庫</t>
    <phoneticPr fontId="18"/>
  </si>
  <si>
    <t>営業所</t>
    <phoneticPr fontId="18"/>
  </si>
  <si>
    <t>う ち 会 社</t>
    <phoneticPr fontId="18"/>
  </si>
  <si>
    <t>う  ち  個  人</t>
    <phoneticPr fontId="18"/>
  </si>
  <si>
    <t>う  ち  法  人</t>
    <phoneticPr fontId="18"/>
  </si>
  <si>
    <t>農林漁業</t>
    <phoneticPr fontId="18"/>
  </si>
  <si>
    <t>大    分    類</t>
    <phoneticPr fontId="18"/>
  </si>
  <si>
    <t>１人当り　　　　　　　　　(ﾊﾟｰﾄ･ｱﾙﾊﾞｲﾄ等は　　　　８時間換算で算出)</t>
    <phoneticPr fontId="18"/>
  </si>
  <si>
    <t>を除く</t>
    <phoneticPr fontId="18"/>
  </si>
  <si>
    <t>卸売業</t>
    <phoneticPr fontId="18"/>
  </si>
  <si>
    <t xml:space="preserve">  与　総　額</t>
    <phoneticPr fontId="18"/>
  </si>
  <si>
    <t>従　　　業　　　者　　　規　　　模　　　30　　　人　　　以　　　上　　　事　　　業　　　所</t>
    <phoneticPr fontId="18"/>
  </si>
  <si>
    <t>製　造　品</t>
    <phoneticPr fontId="18"/>
  </si>
  <si>
    <t>半 製 品 及 び 仕 掛 品</t>
    <phoneticPr fontId="18"/>
  </si>
  <si>
    <t>平14/平９年</t>
    <phoneticPr fontId="18"/>
  </si>
  <si>
    <t>平成3年</t>
    <rPh sb="0" eb="2">
      <t>ヘイセイ</t>
    </rPh>
    <rPh sb="3" eb="4">
      <t>ネン</t>
    </rPh>
    <phoneticPr fontId="19"/>
  </si>
  <si>
    <t>6年</t>
    <rPh sb="1" eb="2">
      <t>ネン</t>
    </rPh>
    <phoneticPr fontId="19"/>
  </si>
  <si>
    <t>9年</t>
    <rPh sb="1" eb="2">
      <t>ネン</t>
    </rPh>
    <phoneticPr fontId="19"/>
  </si>
  <si>
    <t>14年</t>
    <rPh sb="2" eb="3">
      <t>ネン</t>
    </rPh>
    <phoneticPr fontId="19"/>
  </si>
  <si>
    <t>19年</t>
    <rPh sb="2" eb="3">
      <t>ネン</t>
    </rPh>
    <phoneticPr fontId="19"/>
  </si>
  <si>
    <t>商店数</t>
    <rPh sb="0" eb="2">
      <t>ショウテン</t>
    </rPh>
    <rPh sb="2" eb="3">
      <t>カズ</t>
    </rPh>
    <phoneticPr fontId="18"/>
  </si>
  <si>
    <t>従業者数</t>
    <rPh sb="0" eb="3">
      <t>ジュウギョウシャ</t>
    </rPh>
    <rPh sb="3" eb="4">
      <t>カズ</t>
    </rPh>
    <phoneticPr fontId="18"/>
  </si>
  <si>
    <t>年間商品販売額</t>
    <rPh sb="0" eb="2">
      <t>ネンカン</t>
    </rPh>
    <rPh sb="2" eb="4">
      <t>ショウヒン</t>
    </rPh>
    <rPh sb="4" eb="6">
      <t>ハンバイ</t>
    </rPh>
    <rPh sb="6" eb="7">
      <t>ガク</t>
    </rPh>
    <phoneticPr fontId="18"/>
  </si>
  <si>
    <t>（28）</t>
    <phoneticPr fontId="18"/>
  </si>
  <si>
    <t>各種商品</t>
    <rPh sb="0" eb="2">
      <t>カクシュ</t>
    </rPh>
    <rPh sb="2" eb="4">
      <t>ショウヒン</t>
    </rPh>
    <phoneticPr fontId="19"/>
  </si>
  <si>
    <t>繊維・衣服</t>
    <rPh sb="0" eb="2">
      <t>センイ</t>
    </rPh>
    <rPh sb="3" eb="5">
      <t>イフク</t>
    </rPh>
    <phoneticPr fontId="19"/>
  </si>
  <si>
    <t>飲食料品</t>
    <rPh sb="0" eb="2">
      <t>インショク</t>
    </rPh>
    <rPh sb="2" eb="3">
      <t>リョウ</t>
    </rPh>
    <rPh sb="3" eb="4">
      <t>シナ</t>
    </rPh>
    <phoneticPr fontId="19"/>
  </si>
  <si>
    <t>自動車・自転車</t>
    <rPh sb="0" eb="3">
      <t>ジドウシャ</t>
    </rPh>
    <rPh sb="4" eb="7">
      <t>ジテンシャ</t>
    </rPh>
    <phoneticPr fontId="19"/>
  </si>
  <si>
    <t>家具・じゅう器</t>
    <rPh sb="0" eb="2">
      <t>カグ</t>
    </rPh>
    <rPh sb="6" eb="7">
      <t>ウツワ</t>
    </rPh>
    <phoneticPr fontId="19"/>
  </si>
  <si>
    <t>その他</t>
    <rPh sb="2" eb="3">
      <t>タ</t>
    </rPh>
    <phoneticPr fontId="19"/>
  </si>
  <si>
    <t>法人卸売業</t>
    <rPh sb="0" eb="2">
      <t>ホウジン</t>
    </rPh>
    <rPh sb="2" eb="5">
      <t>オロシウリギョウ</t>
    </rPh>
    <phoneticPr fontId="19"/>
  </si>
  <si>
    <t>法人小売業</t>
    <rPh sb="0" eb="2">
      <t>ホウジン</t>
    </rPh>
    <rPh sb="2" eb="5">
      <t>コウリギョウ</t>
    </rPh>
    <phoneticPr fontId="19"/>
  </si>
  <si>
    <t>個人卸売業</t>
    <rPh sb="0" eb="2">
      <t>コジン</t>
    </rPh>
    <rPh sb="2" eb="5">
      <t>オロシウリギョウ</t>
    </rPh>
    <phoneticPr fontId="19"/>
  </si>
  <si>
    <t>建築材料・鉱物</t>
    <phoneticPr fontId="19"/>
  </si>
  <si>
    <t>個人小売業</t>
    <rPh sb="0" eb="2">
      <t>コジン</t>
    </rPh>
    <rPh sb="2" eb="5">
      <t>コウリギョウ</t>
    </rPh>
    <phoneticPr fontId="19"/>
  </si>
  <si>
    <t>機械器具</t>
    <rPh sb="0" eb="2">
      <t>キカイ</t>
    </rPh>
    <rPh sb="2" eb="4">
      <t>キグ</t>
    </rPh>
    <phoneticPr fontId="19"/>
  </si>
  <si>
    <t>総</t>
    <rPh sb="0" eb="1">
      <t>ソウ</t>
    </rPh>
    <phoneticPr fontId="18"/>
  </si>
  <si>
    <t>事業所数</t>
    <rPh sb="0" eb="3">
      <t>ジギョウショ</t>
    </rPh>
    <rPh sb="3" eb="4">
      <t>カズ</t>
    </rPh>
    <phoneticPr fontId="19"/>
  </si>
  <si>
    <t>従業者数</t>
    <rPh sb="0" eb="1">
      <t>ジュウ</t>
    </rPh>
    <rPh sb="1" eb="2">
      <t>ギョウ</t>
    </rPh>
    <rPh sb="2" eb="3">
      <t>モノ</t>
    </rPh>
    <rPh sb="3" eb="4">
      <t>カズ</t>
    </rPh>
    <phoneticPr fontId="19"/>
  </si>
  <si>
    <t>製造品出荷額</t>
    <rPh sb="0" eb="1">
      <t>セイ</t>
    </rPh>
    <rPh sb="1" eb="2">
      <t>ヅクリ</t>
    </rPh>
    <rPh sb="2" eb="3">
      <t>シナ</t>
    </rPh>
    <rPh sb="3" eb="4">
      <t>デ</t>
    </rPh>
    <rPh sb="4" eb="5">
      <t>ニ</t>
    </rPh>
    <rPh sb="5" eb="6">
      <t>ガク</t>
    </rPh>
    <phoneticPr fontId="19"/>
  </si>
  <si>
    <t>（32）</t>
    <phoneticPr fontId="18"/>
  </si>
  <si>
    <t>食料品</t>
    <rPh sb="0" eb="3">
      <t>ショクリョウヒン</t>
    </rPh>
    <phoneticPr fontId="19"/>
  </si>
  <si>
    <r>
      <t>2</t>
    </r>
    <r>
      <rPr>
        <sz val="10"/>
        <rFont val="ＭＳ 明朝"/>
        <family val="1"/>
        <charset val="128"/>
      </rPr>
      <t>0</t>
    </r>
    <r>
      <rPr>
        <sz val="10"/>
        <rFont val="ＭＳ 明朝"/>
        <family val="1"/>
        <charset val="128"/>
      </rPr>
      <t>年</t>
    </r>
    <rPh sb="2" eb="3">
      <t>ネン</t>
    </rPh>
    <phoneticPr fontId="18"/>
  </si>
  <si>
    <r>
      <t>21</t>
    </r>
    <r>
      <rPr>
        <sz val="10"/>
        <rFont val="ＭＳ 明朝"/>
        <family val="1"/>
        <charset val="128"/>
      </rPr>
      <t>年</t>
    </r>
    <rPh sb="2" eb="3">
      <t>ネン</t>
    </rPh>
    <phoneticPr fontId="18"/>
  </si>
  <si>
    <t>繊維工業</t>
    <rPh sb="0" eb="2">
      <t>センイ</t>
    </rPh>
    <rPh sb="2" eb="4">
      <t>コウギョウ</t>
    </rPh>
    <phoneticPr fontId="19"/>
  </si>
  <si>
    <t>化学工業</t>
    <rPh sb="0" eb="2">
      <t>カガク</t>
    </rPh>
    <rPh sb="2" eb="4">
      <t>コウギョウ</t>
    </rPh>
    <phoneticPr fontId="19"/>
  </si>
  <si>
    <t>窯業・土石製品</t>
    <rPh sb="0" eb="1">
      <t>カマ</t>
    </rPh>
    <rPh sb="1" eb="2">
      <t>ギョウ</t>
    </rPh>
    <rPh sb="3" eb="5">
      <t>ドセキ</t>
    </rPh>
    <rPh sb="5" eb="7">
      <t>セイヒン</t>
    </rPh>
    <phoneticPr fontId="19"/>
  </si>
  <si>
    <t>その他の製造業</t>
    <rPh sb="2" eb="3">
      <t>タ</t>
    </rPh>
    <rPh sb="4" eb="7">
      <t>セイゾウギョウ</t>
    </rPh>
    <phoneticPr fontId="18"/>
  </si>
  <si>
    <t>飲料･たばこ･飼料</t>
    <rPh sb="0" eb="2">
      <t>インリョウ</t>
    </rPh>
    <rPh sb="7" eb="9">
      <t>シリョウ</t>
    </rPh>
    <phoneticPr fontId="18"/>
  </si>
  <si>
    <t>家具・装備品</t>
    <rPh sb="0" eb="2">
      <t>カグ</t>
    </rPh>
    <rPh sb="3" eb="6">
      <t>ソウビヒン</t>
    </rPh>
    <phoneticPr fontId="19"/>
  </si>
  <si>
    <t>なめし皮・同製品・毛皮</t>
    <rPh sb="3" eb="4">
      <t>ガワ</t>
    </rPh>
    <rPh sb="5" eb="8">
      <t>ドウセイヒン</t>
    </rPh>
    <rPh sb="9" eb="11">
      <t>ケガワ</t>
    </rPh>
    <phoneticPr fontId="18"/>
  </si>
  <si>
    <t>その他の製造</t>
    <rPh sb="4" eb="6">
      <t>セイゾウ</t>
    </rPh>
    <phoneticPr fontId="18"/>
  </si>
  <si>
    <t>未公表</t>
    <rPh sb="0" eb="3">
      <t>ミコウヒョウ</t>
    </rPh>
    <phoneticPr fontId="18"/>
  </si>
  <si>
    <t>総数</t>
    <rPh sb="0" eb="2">
      <t>ソウスウ</t>
    </rPh>
    <phoneticPr fontId="18"/>
  </si>
  <si>
    <t>資料：平成21年経済センサス基礎調査</t>
    <phoneticPr fontId="18"/>
  </si>
  <si>
    <t>（51）本所・支所（３区分）経営組織別事業所数及び従業者数（民営）</t>
    <phoneticPr fontId="18"/>
  </si>
  <si>
    <t>大分類</t>
    <rPh sb="0" eb="3">
      <t>ダイブンルイ</t>
    </rPh>
    <phoneticPr fontId="18"/>
  </si>
  <si>
    <t>民　　　　　　　　　　　　　営　　　　　　　　　　　　　・　　　　　　　　　　　　　公　　　　　　　　　　　　　営</t>
    <phoneticPr fontId="18"/>
  </si>
  <si>
    <t>農林漁業</t>
    <rPh sb="0" eb="2">
      <t>ノウリン</t>
    </rPh>
    <rPh sb="2" eb="4">
      <t>ギョギョウ</t>
    </rPh>
    <phoneticPr fontId="18"/>
  </si>
  <si>
    <t>鉱業</t>
    <rPh sb="0" eb="2">
      <t>コウギョウ</t>
    </rPh>
    <phoneticPr fontId="18"/>
  </si>
  <si>
    <t>建設業</t>
    <rPh sb="0" eb="3">
      <t>ケンセツギョウ</t>
    </rPh>
    <phoneticPr fontId="18"/>
  </si>
  <si>
    <t>製造業</t>
    <rPh sb="0" eb="3">
      <t>セイゾウギョウ</t>
    </rPh>
    <phoneticPr fontId="18"/>
  </si>
  <si>
    <t>電気・ガス・水道業</t>
    <rPh sb="0" eb="2">
      <t>デンキ</t>
    </rPh>
    <rPh sb="6" eb="9">
      <t>スイドウギョウ</t>
    </rPh>
    <phoneticPr fontId="18"/>
  </si>
  <si>
    <t>運輸・通信業</t>
    <rPh sb="0" eb="2">
      <t>ウンユ</t>
    </rPh>
    <rPh sb="3" eb="6">
      <t>ツウシンギョウ</t>
    </rPh>
    <phoneticPr fontId="18"/>
  </si>
  <si>
    <t>卸売・小売</t>
    <rPh sb="0" eb="2">
      <t>オロシウリ</t>
    </rPh>
    <rPh sb="3" eb="5">
      <t>コウリ</t>
    </rPh>
    <phoneticPr fontId="18"/>
  </si>
  <si>
    <t>金融・保険業</t>
    <rPh sb="0" eb="2">
      <t>キンユウ</t>
    </rPh>
    <rPh sb="3" eb="6">
      <t>ホケンギョウ</t>
    </rPh>
    <phoneticPr fontId="18"/>
  </si>
  <si>
    <t>不動産業</t>
    <rPh sb="0" eb="3">
      <t>フドウサン</t>
    </rPh>
    <rPh sb="3" eb="4">
      <t>ギョウ</t>
    </rPh>
    <phoneticPr fontId="18"/>
  </si>
  <si>
    <t>第２次産業</t>
    <rPh sb="0" eb="1">
      <t>ダイ</t>
    </rPh>
    <rPh sb="2" eb="3">
      <t>ジ</t>
    </rPh>
    <rPh sb="3" eb="5">
      <t>サンギョウ</t>
    </rPh>
    <phoneticPr fontId="18"/>
  </si>
  <si>
    <t xml:space="preserve">（54）  産業分類（大分類）別、事業所数及び従業者数 　　　　　　　  　　　　　　　　　　　　　　　     </t>
    <phoneticPr fontId="18"/>
  </si>
  <si>
    <t>教育・学習支援業</t>
    <rPh sb="0" eb="2">
      <t>キョウイク</t>
    </rPh>
    <rPh sb="3" eb="5">
      <t>ガクシュウ</t>
    </rPh>
    <rPh sb="5" eb="7">
      <t>シエン</t>
    </rPh>
    <rPh sb="7" eb="8">
      <t>ギョウ</t>
    </rPh>
    <phoneticPr fontId="18"/>
  </si>
  <si>
    <t>医療・福祉</t>
    <rPh sb="0" eb="2">
      <t>イリョウ</t>
    </rPh>
    <rPh sb="3" eb="5">
      <t>フクシ</t>
    </rPh>
    <phoneticPr fontId="18"/>
  </si>
  <si>
    <t>サービス業</t>
    <rPh sb="4" eb="5">
      <t>ギョウ</t>
    </rPh>
    <phoneticPr fontId="18"/>
  </si>
  <si>
    <t>第２次産業</t>
    <phoneticPr fontId="18"/>
  </si>
  <si>
    <t>第３次産業</t>
    <phoneticPr fontId="18"/>
  </si>
  <si>
    <t>　</t>
    <phoneticPr fontId="18"/>
  </si>
  <si>
    <t>：平成21年経済センサス基礎調査</t>
    <phoneticPr fontId="18"/>
  </si>
  <si>
    <t>第３次産業</t>
    <rPh sb="0" eb="1">
      <t>ダイ</t>
    </rPh>
    <rPh sb="2" eb="3">
      <t>ジ</t>
    </rPh>
    <rPh sb="3" eb="5">
      <t>サンギョウ</t>
    </rPh>
    <phoneticPr fontId="18"/>
  </si>
  <si>
    <t>学術研究・専門・技術サービス業</t>
    <rPh sb="0" eb="2">
      <t>ガクジュツ</t>
    </rPh>
    <rPh sb="2" eb="4">
      <t>ケンキュウ</t>
    </rPh>
    <rPh sb="5" eb="7">
      <t>センモン</t>
    </rPh>
    <rPh sb="8" eb="10">
      <t>ギジュツ</t>
    </rPh>
    <rPh sb="14" eb="15">
      <t>ギョウ</t>
    </rPh>
    <phoneticPr fontId="18"/>
  </si>
  <si>
    <t>宿泊業・飲食サービス業</t>
    <rPh sb="0" eb="2">
      <t>シュクハク</t>
    </rPh>
    <rPh sb="2" eb="3">
      <t>ギョウ</t>
    </rPh>
    <rPh sb="4" eb="6">
      <t>インショク</t>
    </rPh>
    <rPh sb="10" eb="11">
      <t>ギョウ</t>
    </rPh>
    <phoneticPr fontId="18"/>
  </si>
  <si>
    <t>公務（分類不能なもの）</t>
    <rPh sb="0" eb="2">
      <t>コウム</t>
    </rPh>
    <rPh sb="3" eb="5">
      <t>ブンルイ</t>
    </rPh>
    <rPh sb="5" eb="7">
      <t>フノウ</t>
    </rPh>
    <phoneticPr fontId="18"/>
  </si>
  <si>
    <t>卸売・小売業</t>
    <phoneticPr fontId="18"/>
  </si>
  <si>
    <t xml:space="preserve">（55）  産業分類（大分類）別、経営組織（２区分）別、規模別事業所数及び従業者数 　　　　　　　        </t>
    <phoneticPr fontId="18"/>
  </si>
  <si>
    <t>学術研究・専門・技術サービス業</t>
    <phoneticPr fontId="18"/>
  </si>
  <si>
    <t>教育・学習支援業</t>
    <phoneticPr fontId="18"/>
  </si>
  <si>
    <t>医療・福祉</t>
    <phoneticPr fontId="18"/>
  </si>
  <si>
    <t>サービス業</t>
    <phoneticPr fontId="18"/>
  </si>
  <si>
    <t>農林漁業</t>
    <phoneticPr fontId="18"/>
  </si>
  <si>
    <t>第２次産業</t>
    <phoneticPr fontId="18"/>
  </si>
  <si>
    <t>第３次産業</t>
    <phoneticPr fontId="18"/>
  </si>
  <si>
    <t>第２次産業</t>
    <phoneticPr fontId="18"/>
  </si>
  <si>
    <t>第３次産業</t>
    <phoneticPr fontId="18"/>
  </si>
  <si>
    <t>卸売・小売業</t>
    <phoneticPr fontId="18"/>
  </si>
  <si>
    <t>教育・学習支援業</t>
    <phoneticPr fontId="18"/>
  </si>
  <si>
    <t>医療・福祉</t>
    <phoneticPr fontId="18"/>
  </si>
  <si>
    <t>サービス業</t>
    <phoneticPr fontId="18"/>
  </si>
  <si>
    <t>技術サービス業</t>
    <phoneticPr fontId="18"/>
  </si>
  <si>
    <t>学術研究、専門・</t>
    <rPh sb="0" eb="2">
      <t>ガクジュツ</t>
    </rPh>
    <rPh sb="2" eb="4">
      <t>ケンキュウ</t>
    </rPh>
    <phoneticPr fontId="18"/>
  </si>
  <si>
    <t>宿泊業、</t>
    <rPh sb="0" eb="2">
      <t>シュクハク</t>
    </rPh>
    <rPh sb="2" eb="3">
      <t>ギョウ</t>
    </rPh>
    <phoneticPr fontId="18"/>
  </si>
  <si>
    <t>飲食サービス業</t>
    <rPh sb="0" eb="2">
      <t>インショク</t>
    </rPh>
    <rPh sb="6" eb="7">
      <t>ギョウ</t>
    </rPh>
    <phoneticPr fontId="18"/>
  </si>
  <si>
    <t>教育、学習支援業</t>
    <rPh sb="0" eb="2">
      <t>キョウイク</t>
    </rPh>
    <rPh sb="3" eb="5">
      <t>ガクシュウ</t>
    </rPh>
    <rPh sb="5" eb="7">
      <t>シエン</t>
    </rPh>
    <rPh sb="7" eb="8">
      <t>ギョウ</t>
    </rPh>
    <phoneticPr fontId="18"/>
  </si>
  <si>
    <t>金融・保険業</t>
    <phoneticPr fontId="18"/>
  </si>
  <si>
    <t>不  動  産  業</t>
    <phoneticPr fontId="18"/>
  </si>
  <si>
    <t>うち男</t>
    <phoneticPr fontId="18"/>
  </si>
  <si>
    <t>電気・ガス・</t>
    <phoneticPr fontId="18"/>
  </si>
  <si>
    <t>熱供給・水道業</t>
    <phoneticPr fontId="18"/>
  </si>
  <si>
    <t>鉱業</t>
    <phoneticPr fontId="18"/>
  </si>
  <si>
    <t>（56）  産業（大分類）別、常用雇用者規模別従業者数</t>
    <phoneticPr fontId="18"/>
  </si>
  <si>
    <t>　工業統計調査は、経済産業省が指定統計第10号として日本標準産業分類Ｆ－製造業に属する事業所の毎年１月～12月の実績について調査したものである。</t>
    <phoneticPr fontId="18"/>
  </si>
  <si>
    <t>（注）法人でない団体は除く。</t>
    <rPh sb="1" eb="2">
      <t>チュウ</t>
    </rPh>
    <rPh sb="3" eb="5">
      <t>ホウジン</t>
    </rPh>
    <rPh sb="8" eb="10">
      <t>ダンタイ</t>
    </rPh>
    <rPh sb="11" eb="12">
      <t>ノゾ</t>
    </rPh>
    <phoneticPr fontId="18"/>
  </si>
  <si>
    <t>（26）</t>
    <phoneticPr fontId="18"/>
  </si>
  <si>
    <t>不動産業・　　物品賃貸業</t>
    <rPh sb="7" eb="9">
      <t>ブッピン</t>
    </rPh>
    <rPh sb="9" eb="12">
      <t>チンタイギョウ</t>
    </rPh>
    <phoneticPr fontId="18"/>
  </si>
  <si>
    <t>（注）沖縄県の数値は、市部と郡部の合計と必ずしも同一ではない。</t>
    <rPh sb="3" eb="6">
      <t>オキナワケン</t>
    </rPh>
    <rPh sb="7" eb="9">
      <t>スウチ</t>
    </rPh>
    <rPh sb="11" eb="13">
      <t>シブ</t>
    </rPh>
    <rPh sb="14" eb="16">
      <t>グンブ</t>
    </rPh>
    <rPh sb="17" eb="19">
      <t>ゴウケイ</t>
    </rPh>
    <rPh sb="20" eb="21">
      <t>カナラ</t>
    </rPh>
    <rPh sb="24" eb="26">
      <t>ドウイツ</t>
    </rPh>
    <phoneticPr fontId="18"/>
  </si>
  <si>
    <t>資料：平成22年工業統計調査（確報）</t>
    <rPh sb="15" eb="16">
      <t>カク</t>
    </rPh>
    <phoneticPr fontId="18"/>
  </si>
  <si>
    <t>資料：平成22年工業統計調査(確報）</t>
    <rPh sb="15" eb="16">
      <t>カク</t>
    </rPh>
    <phoneticPr fontId="18"/>
  </si>
  <si>
    <t>繊維工業</t>
    <phoneticPr fontId="18"/>
  </si>
  <si>
    <t>はん用機械器具製造業</t>
    <rPh sb="2" eb="3">
      <t>ヨウ</t>
    </rPh>
    <phoneticPr fontId="18"/>
  </si>
  <si>
    <t>生産用機械器具製造業</t>
    <rPh sb="0" eb="3">
      <t>セイサンヨウ</t>
    </rPh>
    <rPh sb="3" eb="5">
      <t>キカイ</t>
    </rPh>
    <rPh sb="5" eb="7">
      <t>キグ</t>
    </rPh>
    <rPh sb="7" eb="10">
      <t>セイゾウギョウ</t>
    </rPh>
    <phoneticPr fontId="18"/>
  </si>
  <si>
    <t>業務用機械器具製造業</t>
    <rPh sb="0" eb="3">
      <t>ギョウムヨウ</t>
    </rPh>
    <rPh sb="3" eb="5">
      <t>キカイ</t>
    </rPh>
    <rPh sb="5" eb="7">
      <t>キグ</t>
    </rPh>
    <rPh sb="7" eb="10">
      <t>セイゾウギョウ</t>
    </rPh>
    <phoneticPr fontId="18"/>
  </si>
  <si>
    <t>平成21年</t>
    <phoneticPr fontId="18"/>
  </si>
  <si>
    <t>平成20年</t>
    <phoneticPr fontId="18"/>
  </si>
  <si>
    <t>平成22年</t>
    <phoneticPr fontId="18"/>
  </si>
  <si>
    <t>平成20年</t>
    <phoneticPr fontId="18"/>
  </si>
  <si>
    <t>平成21年</t>
    <phoneticPr fontId="18"/>
  </si>
  <si>
    <t>x</t>
    <phoneticPr fontId="18"/>
  </si>
  <si>
    <t>資料：平成22年工業統計調査</t>
    <phoneticPr fontId="18"/>
  </si>
  <si>
    <t>中　　　　分　　　　類
(平成20年・21年）</t>
    <rPh sb="17" eb="18">
      <t>ネン</t>
    </rPh>
    <phoneticPr fontId="18"/>
  </si>
  <si>
    <t>中　　　　分　　　　類
（平成22年）</t>
    <phoneticPr fontId="18"/>
  </si>
  <si>
    <t>x</t>
    <phoneticPr fontId="18"/>
  </si>
  <si>
    <t>　　　　　</t>
    <phoneticPr fontId="18"/>
  </si>
  <si>
    <t>中　　　　分　　　　類
(平成22年）</t>
    <phoneticPr fontId="18"/>
  </si>
  <si>
    <t>印刷・関連産業</t>
    <phoneticPr fontId="18"/>
  </si>
  <si>
    <t>電気機械器具製造業</t>
    <rPh sb="6" eb="9">
      <t>セイゾウギョウ</t>
    </rPh>
    <phoneticPr fontId="18"/>
  </si>
  <si>
    <t>製造品
出荷額等</t>
    <rPh sb="7" eb="8">
      <t>トウ</t>
    </rPh>
    <phoneticPr fontId="18"/>
  </si>
  <si>
    <t>庫　額</t>
    <phoneticPr fontId="18"/>
  </si>
  <si>
    <t>製　造　品　在　</t>
    <rPh sb="6" eb="7">
      <t>ザイ</t>
    </rPh>
    <phoneticPr fontId="18"/>
  </si>
  <si>
    <t>（注） 製造品在庫額と半製品及び仕掛品の項目は、従業者30人以上の事業所を調査集計している。</t>
    <rPh sb="11" eb="12">
      <t>ハン</t>
    </rPh>
    <rPh sb="12" eb="14">
      <t>セイヒン</t>
    </rPh>
    <rPh sb="14" eb="15">
      <t>オヨ</t>
    </rPh>
    <rPh sb="16" eb="18">
      <t>シカ</t>
    </rPh>
    <rPh sb="18" eb="19">
      <t>ヒン</t>
    </rPh>
    <rPh sb="20" eb="22">
      <t>コウモク</t>
    </rPh>
    <phoneticPr fontId="18"/>
  </si>
  <si>
    <t xml:space="preserve">       </t>
    <phoneticPr fontId="18"/>
  </si>
  <si>
    <t>　　　 平成19年調査より製造業の実態を捉える為、「製造品出荷額等」「原材料使用額等」の定義を変更。</t>
    <phoneticPr fontId="18"/>
  </si>
  <si>
    <t>　　　 平成20年は全事業所、平成21年・22年は従業者４人以上の事業所を集計。</t>
    <rPh sb="4" eb="6">
      <t>ヘイセイ</t>
    </rPh>
    <rPh sb="23" eb="24">
      <t>ネン</t>
    </rPh>
    <rPh sb="33" eb="36">
      <t>ジギョウショ</t>
    </rPh>
    <rPh sb="37" eb="39">
      <t>シュウケイ</t>
    </rPh>
    <phoneticPr fontId="18"/>
  </si>
  <si>
    <t>中　　　　分　　　　類
(平成22年）</t>
    <phoneticPr fontId="18"/>
  </si>
  <si>
    <t>有形固定資産</t>
    <phoneticPr fontId="18"/>
  </si>
  <si>
    <t>資料：平成22年工業統計調査（確報）</t>
    <phoneticPr fontId="18"/>
  </si>
  <si>
    <r>
      <t>平成</t>
    </r>
    <r>
      <rPr>
        <sz val="10"/>
        <rFont val="ＭＳ 明朝"/>
        <family val="1"/>
        <charset val="128"/>
      </rPr>
      <t>21</t>
    </r>
    <r>
      <rPr>
        <sz val="10"/>
        <color indexed="9"/>
        <rFont val="ＭＳ 明朝"/>
        <family val="1"/>
        <charset val="128"/>
      </rPr>
      <t>年</t>
    </r>
    <phoneticPr fontId="18"/>
  </si>
  <si>
    <r>
      <t>平成</t>
    </r>
    <r>
      <rPr>
        <sz val="10"/>
        <rFont val="ＭＳ 明朝"/>
        <family val="1"/>
        <charset val="128"/>
      </rPr>
      <t>19</t>
    </r>
    <r>
      <rPr>
        <sz val="10"/>
        <color indexed="9"/>
        <rFont val="ＭＳ 明朝"/>
        <family val="1"/>
        <charset val="128"/>
      </rPr>
      <t>年</t>
    </r>
    <phoneticPr fontId="18"/>
  </si>
  <si>
    <r>
      <t>平成</t>
    </r>
    <r>
      <rPr>
        <sz val="10"/>
        <rFont val="ＭＳ 明朝"/>
        <family val="1"/>
        <charset val="128"/>
      </rPr>
      <t>20</t>
    </r>
    <r>
      <rPr>
        <sz val="10"/>
        <color indexed="9"/>
        <rFont val="ＭＳ 明朝"/>
        <family val="1"/>
        <charset val="128"/>
      </rPr>
      <t>年</t>
    </r>
    <phoneticPr fontId="18"/>
  </si>
  <si>
    <r>
      <t>平成</t>
    </r>
    <r>
      <rPr>
        <b/>
        <sz val="10"/>
        <rFont val="ＭＳ 明朝"/>
        <family val="1"/>
        <charset val="128"/>
      </rPr>
      <t>22</t>
    </r>
    <r>
      <rPr>
        <b/>
        <sz val="10"/>
        <color indexed="9"/>
        <rFont val="ＭＳ 明朝"/>
        <family val="1"/>
        <charset val="128"/>
      </rPr>
      <t>年</t>
    </r>
    <phoneticPr fontId="18"/>
  </si>
  <si>
    <t>平成18年</t>
    <phoneticPr fontId="18"/>
  </si>
  <si>
    <t>資料：平成22年工業統計</t>
    <phoneticPr fontId="18"/>
  </si>
  <si>
    <t xml:space="preserve">（66）  産業中分類別、工業の概況 （平成22年12月末現在）     </t>
    <phoneticPr fontId="18"/>
  </si>
  <si>
    <t xml:space="preserve">（63）  本市工業の推移 </t>
    <rPh sb="6" eb="7">
      <t>ホン</t>
    </rPh>
    <rPh sb="7" eb="8">
      <t>シ</t>
    </rPh>
    <phoneticPr fontId="18"/>
  </si>
  <si>
    <t>（注）事業所数は、従業者4人以上の数値である。</t>
    <phoneticPr fontId="18"/>
  </si>
  <si>
    <t>（注）平成20年以降の有形固定資産に関する調査は従業員規模30人以上の事業所を対象としている。</t>
    <rPh sb="1" eb="2">
      <t>チュウ</t>
    </rPh>
    <phoneticPr fontId="18"/>
  </si>
  <si>
    <t>資料：平成21年経済センサス基礎調査</t>
    <rPh sb="8" eb="10">
      <t>ケイザイ</t>
    </rPh>
    <rPh sb="14" eb="16">
      <t>キソ</t>
    </rPh>
    <phoneticPr fontId="18"/>
  </si>
  <si>
    <t>（23）平成21年 経済センサス基礎調査</t>
    <rPh sb="4" eb="6">
      <t>ヘイセイ</t>
    </rPh>
    <rPh sb="8" eb="9">
      <t>ネン</t>
    </rPh>
    <rPh sb="10" eb="12">
      <t>ケイザイ</t>
    </rPh>
    <rPh sb="16" eb="18">
      <t>キソ</t>
    </rPh>
    <rPh sb="18" eb="20">
      <t>チョウサ</t>
    </rPh>
    <phoneticPr fontId="18"/>
  </si>
  <si>
    <t>印刷・同関連業</t>
    <rPh sb="0" eb="2">
      <t>インサツ</t>
    </rPh>
    <rPh sb="3" eb="4">
      <t>ドウ</t>
    </rPh>
    <rPh sb="4" eb="6">
      <t>カンレン</t>
    </rPh>
    <rPh sb="6" eb="7">
      <t>ギョウ</t>
    </rPh>
    <phoneticPr fontId="19"/>
  </si>
  <si>
    <t>機械器具製造</t>
    <rPh sb="0" eb="2">
      <t>キカイ</t>
    </rPh>
    <rPh sb="2" eb="4">
      <t>キグ</t>
    </rPh>
    <rPh sb="4" eb="6">
      <t>セイゾウ</t>
    </rPh>
    <phoneticPr fontId="18"/>
  </si>
  <si>
    <t>機械器具製造業</t>
    <rPh sb="0" eb="2">
      <t>キカイ</t>
    </rPh>
    <rPh sb="2" eb="4">
      <t>キグ</t>
    </rPh>
    <rPh sb="4" eb="7">
      <t>セイゾウギョウ</t>
    </rPh>
    <phoneticPr fontId="18"/>
  </si>
  <si>
    <t>未公表を除く合計</t>
    <rPh sb="0" eb="3">
      <t>ミコウヒョウ</t>
    </rPh>
    <rPh sb="4" eb="5">
      <t>ノゾ</t>
    </rPh>
    <rPh sb="6" eb="8">
      <t>ゴウケイ</t>
    </rPh>
    <phoneticPr fontId="18"/>
  </si>
  <si>
    <t>（32）産業別製造業事業所数の構成（Ｐ76･77参照）</t>
  </si>
  <si>
    <t>（27）商業の推移（飲食店を除く）</t>
    <phoneticPr fontId="18"/>
  </si>
  <si>
    <t>（Ｐ69参照）</t>
  </si>
  <si>
    <t>（28）小売業の構成（Ｐ70･71参照）</t>
  </si>
  <si>
    <t>（24）民営事業所数及び従業者数の推移</t>
    <phoneticPr fontId="18"/>
  </si>
  <si>
    <t>（Ｐ66･67参照）</t>
  </si>
  <si>
    <t>（23）市別事業所数（民営）（Ｐ63参照）</t>
  </si>
  <si>
    <t>（30）従業者数の構成（Ｐ70･71参照）</t>
  </si>
  <si>
    <t>（29）卸売業事業所数の構成（Ｐ70･71参照）</t>
    <rPh sb="7" eb="10">
      <t>ジギョウショ</t>
    </rPh>
    <rPh sb="10" eb="11">
      <t>スウ</t>
    </rPh>
    <phoneticPr fontId="18"/>
  </si>
  <si>
    <r>
      <t>平成19</t>
    </r>
    <r>
      <rPr>
        <sz val="10"/>
        <rFont val="ＭＳ 明朝"/>
        <family val="1"/>
        <charset val="128"/>
      </rPr>
      <t>年</t>
    </r>
    <rPh sb="0" eb="2">
      <t>ヘイセイ</t>
    </rPh>
    <rPh sb="4" eb="5">
      <t>ネン</t>
    </rPh>
    <phoneticPr fontId="18"/>
  </si>
  <si>
    <t>（31）工業の推移（Ｐ74･75参照）</t>
  </si>
  <si>
    <t>（50）民営事業所数及び従業者数</t>
    <phoneticPr fontId="18"/>
  </si>
  <si>
    <t>(注)法人でない団体（団体であるが法人格を持たないもの、例えば後援会・同窓会・防犯協会・学会・労働組合など)も含まれる。</t>
    <phoneticPr fontId="18"/>
  </si>
  <si>
    <t>　これまで、わが国の産業を対象とする大規模統計調査は、産業分野ごとに各省庁がそれぞれ異なる周期で実施しており、「事業所・統計調査」は、昭和22年より総務省により実施されてきましたが、既存の大規模調査の結果を統合しても、同一時点におけるわが国全体の包括的な産業構造統計が作成できない状況にありました。そのため、全産業をカバーする一次統計の情報を整備することを目的として「経済財政運営と構造改革に関する基本方針2005」の提言を受け、経済に関連した大規模統計調査の統廃合が行われ、平成21年７月に経済センサス－基礎調査（事業所・企業統計調査等の廃止・経済センサスの創設）が実施されました。</t>
    <rPh sb="8" eb="9">
      <t>クニ</t>
    </rPh>
    <rPh sb="10" eb="12">
      <t>サンギョウ</t>
    </rPh>
    <rPh sb="13" eb="15">
      <t>タイショウ</t>
    </rPh>
    <rPh sb="18" eb="21">
      <t>ダイキボ</t>
    </rPh>
    <rPh sb="21" eb="23">
      <t>トウケイ</t>
    </rPh>
    <rPh sb="23" eb="25">
      <t>チョウサ</t>
    </rPh>
    <rPh sb="27" eb="29">
      <t>サンギョウ</t>
    </rPh>
    <rPh sb="29" eb="31">
      <t>ブンヤ</t>
    </rPh>
    <rPh sb="34" eb="37">
      <t>カクショウチョウ</t>
    </rPh>
    <rPh sb="42" eb="43">
      <t>コト</t>
    </rPh>
    <rPh sb="45" eb="47">
      <t>シュウキ</t>
    </rPh>
    <rPh sb="48" eb="50">
      <t>ジッシ</t>
    </rPh>
    <rPh sb="56" eb="59">
      <t>ジギョウショ</t>
    </rPh>
    <rPh sb="60" eb="62">
      <t>トウケイ</t>
    </rPh>
    <rPh sb="62" eb="64">
      <t>チョウサ</t>
    </rPh>
    <rPh sb="67" eb="69">
      <t>ショウワ</t>
    </rPh>
    <rPh sb="71" eb="72">
      <t>ネン</t>
    </rPh>
    <rPh sb="74" eb="77">
      <t>ソウムショウ</t>
    </rPh>
    <rPh sb="80" eb="82">
      <t>ジッシ</t>
    </rPh>
    <rPh sb="91" eb="93">
      <t>キソン</t>
    </rPh>
    <rPh sb="94" eb="97">
      <t>ダイキボ</t>
    </rPh>
    <rPh sb="97" eb="99">
      <t>チョウサ</t>
    </rPh>
    <rPh sb="100" eb="102">
      <t>ケッカ</t>
    </rPh>
    <rPh sb="103" eb="105">
      <t>トウゴウ</t>
    </rPh>
    <rPh sb="109" eb="111">
      <t>ドウイツ</t>
    </rPh>
    <rPh sb="111" eb="113">
      <t>ジテン</t>
    </rPh>
    <rPh sb="119" eb="120">
      <t>クニ</t>
    </rPh>
    <rPh sb="120" eb="122">
      <t>ゼンタイ</t>
    </rPh>
    <rPh sb="123" eb="126">
      <t>ホウカツテキ</t>
    </rPh>
    <rPh sb="127" eb="129">
      <t>サンギョウ</t>
    </rPh>
    <rPh sb="129" eb="131">
      <t>コウゾウ</t>
    </rPh>
    <rPh sb="131" eb="133">
      <t>トウケイ</t>
    </rPh>
    <rPh sb="134" eb="136">
      <t>サクセイ</t>
    </rPh>
    <rPh sb="140" eb="142">
      <t>ジョウキョウ</t>
    </rPh>
    <rPh sb="154" eb="157">
      <t>ゼンサンギョウ</t>
    </rPh>
    <rPh sb="165" eb="167">
      <t>トウケイ</t>
    </rPh>
    <rPh sb="168" eb="170">
      <t>ジョウホウ</t>
    </rPh>
    <rPh sb="171" eb="173">
      <t>セイビ</t>
    </rPh>
    <rPh sb="178" eb="180">
      <t>モクテキ</t>
    </rPh>
    <rPh sb="184" eb="186">
      <t>ケイザイ</t>
    </rPh>
    <rPh sb="186" eb="188">
      <t>ザイセイ</t>
    </rPh>
    <rPh sb="188" eb="190">
      <t>ウンエイ</t>
    </rPh>
    <rPh sb="191" eb="193">
      <t>コウゾウ</t>
    </rPh>
    <rPh sb="193" eb="195">
      <t>カイカク</t>
    </rPh>
    <rPh sb="196" eb="197">
      <t>カン</t>
    </rPh>
    <rPh sb="199" eb="201">
      <t>キホン</t>
    </rPh>
    <rPh sb="201" eb="203">
      <t>ホウシン</t>
    </rPh>
    <rPh sb="209" eb="211">
      <t>テイゲン</t>
    </rPh>
    <rPh sb="212" eb="213">
      <t>ウ</t>
    </rPh>
    <rPh sb="215" eb="217">
      <t>ケイザイ</t>
    </rPh>
    <rPh sb="218" eb="220">
      <t>カンレン</t>
    </rPh>
    <rPh sb="222" eb="225">
      <t>ダイキボ</t>
    </rPh>
    <rPh sb="225" eb="227">
      <t>トウケイ</t>
    </rPh>
    <rPh sb="227" eb="229">
      <t>チョウサ</t>
    </rPh>
    <rPh sb="230" eb="233">
      <t>トウハイゴウ</t>
    </rPh>
    <rPh sb="234" eb="235">
      <t>オコナ</t>
    </rPh>
    <rPh sb="238" eb="240">
      <t>ヘイセイ</t>
    </rPh>
    <rPh sb="242" eb="243">
      <t>ネン</t>
    </rPh>
    <rPh sb="244" eb="245">
      <t>ガツ</t>
    </rPh>
    <rPh sb="246" eb="248">
      <t>ケイザイ</t>
    </rPh>
    <rPh sb="253" eb="255">
      <t>キソ</t>
    </rPh>
    <rPh sb="255" eb="257">
      <t>チョウサ</t>
    </rPh>
    <rPh sb="284" eb="286">
      <t>ジッシ</t>
    </rPh>
    <phoneticPr fontId="18"/>
  </si>
  <si>
    <t>（25）産業別民営事業所の割合（Ｐ66･67参照）</t>
    <rPh sb="7" eb="9">
      <t>ミンエイ</t>
    </rPh>
    <phoneticPr fontId="18"/>
  </si>
  <si>
    <t>（26）産業別民営従業者の割合（Ｐ66･67参照）</t>
    <rPh sb="7" eb="9">
      <t>ミンエイ</t>
    </rPh>
    <phoneticPr fontId="18"/>
  </si>
  <si>
    <t>　　　平成21年は、従業者数について公表されていない。</t>
    <rPh sb="3" eb="5">
      <t>ヘイセイ</t>
    </rPh>
    <rPh sb="7" eb="8">
      <t>ネン</t>
    </rPh>
    <rPh sb="10" eb="13">
      <t>ジュウギョウシャ</t>
    </rPh>
    <rPh sb="13" eb="14">
      <t>スウ</t>
    </rPh>
    <rPh sb="18" eb="20">
      <t>コウヒョウ</t>
    </rPh>
    <phoneticPr fontId="18"/>
  </si>
  <si>
    <t>（59）  商業事業所の状況（飲食店を除く）（平成１９年６月１日現在）</t>
    <phoneticPr fontId="18"/>
  </si>
  <si>
    <t xml:space="preserve">（60）  産業中分類別、組織別商業事業所の状況（飲食店を除く）（平成１９年６月１日現在）                                     </t>
    <phoneticPr fontId="18"/>
  </si>
</sst>
</file>

<file path=xl/styles.xml><?xml version="1.0" encoding="utf-8"?>
<styleSheet xmlns="http://schemas.openxmlformats.org/spreadsheetml/2006/main">
  <numFmts count="17">
    <numFmt numFmtId="41" formatCode="_ * #,##0_ ;_ * \-#,##0_ ;_ * &quot;-&quot;_ ;_ @_ "/>
    <numFmt numFmtId="176" formatCode="#,##0_ "/>
    <numFmt numFmtId="177" formatCode="#,##0\ ;&quot;△&quot;#,##0\ "/>
    <numFmt numFmtId="178" formatCode="#,##0_);[Red]\(#,##0\)"/>
    <numFmt numFmtId="179" formatCode="_ * #,##0_ ;_ * \-#,##0_ ;_ * \-_ ;_ @_ "/>
    <numFmt numFmtId="180" formatCode="#,##0;[Red]#,##0"/>
    <numFmt numFmtId="181" formatCode="#,##0.0_ "/>
    <numFmt numFmtId="182" formatCode="#,##0.0;&quot;△ &quot;#,##0.0"/>
    <numFmt numFmtId="183" formatCode="0.0_);[Red]\(0.0\)"/>
    <numFmt numFmtId="184" formatCode="_ #,##0_ ;_ \-#,##0_ ;_ \-_ ;_ @_ "/>
    <numFmt numFmtId="185" formatCode="_ * #,##0.0_ ;_ * \-#,##0.0_ ;_ * \-_ ;_ @_ "/>
    <numFmt numFmtId="186" formatCode="_ * #,##0_ ;&quot;△&quot;_ * #,##0_ ;_ * \-_ ;_ @_ "/>
    <numFmt numFmtId="187" formatCode="_ &quot;¥&quot;* #,##0_ ;_ &quot;¥&quot;* \-#,##0_ ;_ &quot;¥&quot;* \-_ ;_ @_ "/>
    <numFmt numFmtId="188" formatCode="#,##0.0_);[Red]\(#,##0.0\)"/>
    <numFmt numFmtId="189" formatCode="0.0%"/>
    <numFmt numFmtId="190" formatCode="&quot;r&quot;#,##0_ "/>
    <numFmt numFmtId="191" formatCode="0.0_ "/>
  </numFmts>
  <fonts count="23">
    <font>
      <sz val="10"/>
      <name val="ＭＳ 明朝"/>
      <family val="1"/>
      <charset val="128"/>
    </font>
    <font>
      <b/>
      <sz val="16"/>
      <name val="ＭＳ 明朝"/>
      <family val="1"/>
      <charset val="128"/>
    </font>
    <font>
      <b/>
      <sz val="10"/>
      <name val="ＭＳ 明朝"/>
      <family val="1"/>
      <charset val="128"/>
    </font>
    <font>
      <sz val="10.5"/>
      <name val="ＭＳ 明朝"/>
      <family val="1"/>
      <charset val="128"/>
    </font>
    <font>
      <b/>
      <sz val="10.5"/>
      <name val="ＭＳ 明朝"/>
      <family val="1"/>
      <charset val="128"/>
    </font>
    <font>
      <sz val="9"/>
      <name val="ＭＳ 明朝"/>
      <family val="1"/>
      <charset val="128"/>
    </font>
    <font>
      <sz val="7"/>
      <name val="ＭＳ 明朝"/>
      <family val="1"/>
      <charset val="128"/>
    </font>
    <font>
      <sz val="12"/>
      <name val="ＭＳ 明朝"/>
      <family val="1"/>
      <charset val="128"/>
    </font>
    <font>
      <sz val="9.5"/>
      <name val="ＭＳ 明朝"/>
      <family val="1"/>
      <charset val="128"/>
    </font>
    <font>
      <sz val="11"/>
      <name val="ＭＳ 明朝"/>
      <family val="1"/>
      <charset val="128"/>
    </font>
    <font>
      <b/>
      <sz val="11"/>
      <name val="ＭＳ 明朝"/>
      <family val="1"/>
      <charset val="128"/>
    </font>
    <font>
      <sz val="10"/>
      <color indexed="9"/>
      <name val="ＭＳ 明朝"/>
      <family val="1"/>
      <charset val="128"/>
    </font>
    <font>
      <b/>
      <sz val="10"/>
      <color indexed="9"/>
      <name val="ＭＳ 明朝"/>
      <family val="1"/>
      <charset val="128"/>
    </font>
    <font>
      <sz val="10"/>
      <color indexed="10"/>
      <name val="ＭＳ 明朝"/>
      <family val="1"/>
      <charset val="128"/>
    </font>
    <font>
      <sz val="14"/>
      <name val="ＭＳ 明朝"/>
      <family val="1"/>
      <charset val="128"/>
    </font>
    <font>
      <b/>
      <sz val="14"/>
      <name val="ＭＳ 明朝"/>
      <family val="1"/>
      <charset val="128"/>
    </font>
    <font>
      <sz val="10"/>
      <color indexed="8"/>
      <name val="ＭＳ 明朝"/>
      <family val="1"/>
      <charset val="128"/>
    </font>
    <font>
      <sz val="10"/>
      <name val="ＭＳ 明朝"/>
      <family val="1"/>
      <charset val="128"/>
    </font>
    <font>
      <sz val="6"/>
      <name val="ＭＳ 明朝"/>
      <family val="1"/>
      <charset val="128"/>
    </font>
    <font>
      <sz val="6"/>
      <name val="ＭＳ Ｐゴシック"/>
      <family val="3"/>
      <charset val="128"/>
    </font>
    <font>
      <b/>
      <sz val="10"/>
      <color indexed="8"/>
      <name val="ＭＳ 明朝"/>
      <family val="1"/>
      <charset val="128"/>
    </font>
    <font>
      <sz val="8"/>
      <name val="ＭＳ 明朝"/>
      <family val="1"/>
      <charset val="128"/>
    </font>
    <font>
      <sz val="10"/>
      <color indexed="8"/>
      <name val="ＭＳ 明朝"/>
      <family val="1"/>
      <charset val="128"/>
    </font>
  </fonts>
  <fills count="3">
    <fill>
      <patternFill patternType="none"/>
    </fill>
    <fill>
      <patternFill patternType="gray125"/>
    </fill>
    <fill>
      <patternFill patternType="solid">
        <fgColor indexed="47"/>
        <bgColor indexed="64"/>
      </patternFill>
    </fill>
  </fills>
  <borders count="136">
    <border>
      <left/>
      <right/>
      <top/>
      <bottom/>
      <diagonal/>
    </border>
    <border>
      <left/>
      <right/>
      <top style="medium">
        <color indexed="8"/>
      </top>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top/>
      <bottom style="medium">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bottom style="thin">
        <color indexed="8"/>
      </bottom>
      <diagonal/>
    </border>
    <border>
      <left style="thin">
        <color indexed="8"/>
      </left>
      <right/>
      <top style="medium">
        <color indexed="8"/>
      </top>
      <bottom style="thin">
        <color indexed="8"/>
      </bottom>
      <diagonal/>
    </border>
    <border>
      <left style="medium">
        <color indexed="8"/>
      </left>
      <right/>
      <top/>
      <bottom/>
      <diagonal/>
    </border>
    <border>
      <left style="medium">
        <color indexed="8"/>
      </left>
      <right/>
      <top/>
      <bottom style="thin">
        <color indexed="8"/>
      </bottom>
      <diagonal/>
    </border>
    <border>
      <left style="thin">
        <color indexed="8"/>
      </left>
      <right/>
      <top/>
      <bottom style="medium">
        <color indexed="8"/>
      </bottom>
      <diagonal/>
    </border>
    <border>
      <left style="medium">
        <color indexed="8"/>
      </left>
      <right/>
      <top style="medium">
        <color indexed="8"/>
      </top>
      <bottom/>
      <diagonal/>
    </border>
    <border>
      <left/>
      <right style="thin">
        <color indexed="8"/>
      </right>
      <top style="medium">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indexed="8"/>
      </bottom>
      <diagonal/>
    </border>
    <border>
      <left style="thin">
        <color indexed="8"/>
      </left>
      <right/>
      <top style="medium">
        <color indexed="8"/>
      </top>
      <bottom/>
      <diagonal/>
    </border>
    <border>
      <left style="medium">
        <color indexed="8"/>
      </left>
      <right/>
      <top/>
      <bottom style="medium">
        <color indexed="8"/>
      </bottom>
      <diagonal/>
    </border>
    <border>
      <left/>
      <right style="thin">
        <color indexed="8"/>
      </right>
      <top style="thin">
        <color indexed="8"/>
      </top>
      <bottom/>
      <diagonal/>
    </border>
    <border>
      <left style="medium">
        <color indexed="8"/>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style="thin">
        <color indexed="8"/>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8"/>
      </left>
      <right/>
      <top style="medium">
        <color indexed="64"/>
      </top>
      <bottom/>
      <diagonal/>
    </border>
    <border>
      <left/>
      <right/>
      <top style="medium">
        <color indexed="64"/>
      </top>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medium">
        <color indexed="8"/>
      </bottom>
      <diagonal/>
    </border>
    <border>
      <left style="medium">
        <color indexed="64"/>
      </left>
      <right style="thin">
        <color indexed="8"/>
      </right>
      <top style="thin">
        <color indexed="8"/>
      </top>
      <bottom/>
      <diagonal/>
    </border>
    <border>
      <left style="medium">
        <color indexed="64"/>
      </left>
      <right/>
      <top/>
      <bottom/>
      <diagonal/>
    </border>
    <border>
      <left style="medium">
        <color indexed="64"/>
      </left>
      <right style="thin">
        <color indexed="8"/>
      </right>
      <top/>
      <bottom style="medium">
        <color indexed="64"/>
      </bottom>
      <diagonal/>
    </border>
    <border>
      <left style="thin">
        <color indexed="8"/>
      </left>
      <right style="thin">
        <color indexed="64"/>
      </right>
      <top style="thin">
        <color indexed="8"/>
      </top>
      <bottom style="thin">
        <color indexed="8"/>
      </bottom>
      <diagonal/>
    </border>
    <border>
      <left style="thin">
        <color indexed="64"/>
      </left>
      <right/>
      <top style="thin">
        <color indexed="8"/>
      </top>
      <bottom/>
      <diagonal/>
    </border>
    <border>
      <left style="thin">
        <color indexed="64"/>
      </left>
      <right/>
      <top/>
      <bottom style="thin">
        <color indexed="64"/>
      </bottom>
      <diagonal/>
    </border>
    <border>
      <left style="thin">
        <color indexed="8"/>
      </left>
      <right style="thin">
        <color indexed="64"/>
      </right>
      <top/>
      <bottom style="thin">
        <color indexed="64"/>
      </bottom>
      <diagonal/>
    </border>
    <border>
      <left style="thin">
        <color indexed="8"/>
      </left>
      <right style="thin">
        <color indexed="64"/>
      </right>
      <top/>
      <bottom style="thin">
        <color indexed="8"/>
      </bottom>
      <diagonal/>
    </border>
    <border>
      <left style="thin">
        <color indexed="64"/>
      </left>
      <right style="thin">
        <color indexed="64"/>
      </right>
      <top/>
      <bottom style="thin">
        <color indexed="64"/>
      </bottom>
      <diagonal/>
    </border>
    <border>
      <left/>
      <right style="thin">
        <color indexed="64"/>
      </right>
      <top style="thin">
        <color indexed="8"/>
      </top>
      <bottom/>
      <diagonal/>
    </border>
    <border>
      <left/>
      <right/>
      <top style="thin">
        <color indexed="8"/>
      </top>
      <bottom style="medium">
        <color indexed="8"/>
      </bottom>
      <diagonal/>
    </border>
    <border>
      <left style="thin">
        <color indexed="8"/>
      </left>
      <right style="thin">
        <color indexed="8"/>
      </right>
      <top style="medium">
        <color indexed="64"/>
      </top>
      <bottom/>
      <diagonal/>
    </border>
    <border>
      <left/>
      <right style="medium">
        <color indexed="64"/>
      </right>
      <top style="thin">
        <color indexed="8"/>
      </top>
      <bottom/>
      <diagonal/>
    </border>
    <border>
      <left/>
      <right style="thin">
        <color indexed="8"/>
      </right>
      <top/>
      <bottom/>
      <diagonal/>
    </border>
    <border>
      <left/>
      <right style="thin">
        <color indexed="8"/>
      </right>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8"/>
      </left>
      <right style="medium">
        <color indexed="64"/>
      </right>
      <top style="thin">
        <color indexed="8"/>
      </top>
      <bottom/>
      <diagonal/>
    </border>
    <border>
      <left style="thin">
        <color indexed="8"/>
      </left>
      <right/>
      <top/>
      <bottom style="medium">
        <color indexed="64"/>
      </bottom>
      <diagonal/>
    </border>
    <border>
      <left/>
      <right style="thin">
        <color indexed="64"/>
      </right>
      <top style="medium">
        <color indexed="64"/>
      </top>
      <bottom/>
      <diagonal/>
    </border>
    <border>
      <left style="medium">
        <color indexed="64"/>
      </left>
      <right/>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bottom style="thin">
        <color indexed="8"/>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64"/>
      </top>
      <bottom style="thin">
        <color indexed="8"/>
      </bottom>
      <diagonal/>
    </border>
    <border>
      <left style="medium">
        <color indexed="64"/>
      </left>
      <right style="thin">
        <color indexed="8"/>
      </right>
      <top style="thin">
        <color indexed="64"/>
      </top>
      <bottom/>
      <diagonal/>
    </border>
    <border>
      <left style="thin">
        <color indexed="8"/>
      </left>
      <right style="thin">
        <color indexed="8"/>
      </right>
      <top/>
      <bottom style="medium">
        <color indexed="64"/>
      </bottom>
      <diagonal/>
    </border>
    <border>
      <left style="thin">
        <color indexed="64"/>
      </left>
      <right style="thin">
        <color indexed="64"/>
      </right>
      <top style="thin">
        <color indexed="8"/>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8"/>
      </right>
      <top style="medium">
        <color indexed="8"/>
      </top>
      <bottom style="thin">
        <color indexed="8"/>
      </bottom>
      <diagonal/>
    </border>
    <border>
      <left/>
      <right style="thin">
        <color indexed="64"/>
      </right>
      <top/>
      <bottom style="medium">
        <color indexed="8"/>
      </bottom>
      <diagonal/>
    </border>
    <border>
      <left/>
      <right style="medium">
        <color indexed="64"/>
      </right>
      <top style="medium">
        <color indexed="64"/>
      </top>
      <bottom/>
      <diagonal/>
    </border>
    <border>
      <left style="thin">
        <color indexed="64"/>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8"/>
      </top>
      <bottom style="thin">
        <color indexed="8"/>
      </bottom>
      <diagonal/>
    </border>
    <border>
      <left/>
      <right style="thin">
        <color indexed="64"/>
      </right>
      <top style="thin">
        <color indexed="8"/>
      </top>
      <bottom style="thin">
        <color indexed="8"/>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thin">
        <color indexed="64"/>
      </left>
      <right/>
      <top style="thin">
        <color indexed="64"/>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medium">
        <color indexed="64"/>
      </right>
      <top style="medium">
        <color indexed="64"/>
      </top>
      <bottom style="thin">
        <color indexed="64"/>
      </bottom>
      <diagonal/>
    </border>
    <border>
      <left style="medium">
        <color indexed="64"/>
      </left>
      <right/>
      <top style="thin">
        <color indexed="8"/>
      </top>
      <bottom/>
      <diagonal/>
    </border>
    <border>
      <left/>
      <right style="thin">
        <color indexed="8"/>
      </right>
      <top style="medium">
        <color indexed="64"/>
      </top>
      <bottom/>
      <diagonal/>
    </border>
    <border>
      <left style="thin">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medium">
        <color indexed="64"/>
      </right>
      <top/>
      <bottom style="thin">
        <color indexed="64"/>
      </bottom>
      <diagonal/>
    </border>
    <border>
      <left style="medium">
        <color indexed="8"/>
      </left>
      <right style="thin">
        <color indexed="8"/>
      </right>
      <top style="medium">
        <color indexed="8"/>
      </top>
      <bottom style="thin">
        <color indexed="8"/>
      </bottom>
      <diagonal/>
    </border>
    <border>
      <left style="medium">
        <color indexed="64"/>
      </left>
      <right/>
      <top style="thin">
        <color indexed="8"/>
      </top>
      <bottom style="thin">
        <color indexed="8"/>
      </bottom>
      <diagonal/>
    </border>
    <border>
      <left style="medium">
        <color indexed="8"/>
      </left>
      <right/>
      <top style="thin">
        <color indexed="8"/>
      </top>
      <bottom style="thin">
        <color indexed="8"/>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medium">
        <color indexed="8"/>
      </left>
      <right style="thin">
        <color indexed="64"/>
      </right>
      <top/>
      <bottom style="thin">
        <color indexed="8"/>
      </bottom>
      <diagonal/>
    </border>
    <border>
      <left style="medium">
        <color indexed="8"/>
      </left>
      <right style="thin">
        <color indexed="64"/>
      </right>
      <top style="thin">
        <color indexed="8"/>
      </top>
      <bottom style="thin">
        <color indexed="8"/>
      </bottom>
      <diagonal/>
    </border>
    <border>
      <left/>
      <right/>
      <top style="medium">
        <color indexed="64"/>
      </top>
      <bottom style="thin">
        <color indexed="64"/>
      </bottom>
      <diagonal/>
    </border>
    <border>
      <left style="thin">
        <color indexed="8"/>
      </left>
      <right/>
      <top style="thin">
        <color indexed="64"/>
      </top>
      <bottom/>
      <diagonal/>
    </border>
    <border>
      <left/>
      <right style="medium">
        <color indexed="64"/>
      </right>
      <top style="thin">
        <color indexed="8"/>
      </top>
      <bottom style="thin">
        <color indexed="8"/>
      </bottom>
      <diagonal/>
    </border>
    <border>
      <left style="thin">
        <color indexed="64"/>
      </left>
      <right/>
      <top/>
      <bottom/>
      <diagonal/>
    </border>
    <border>
      <left style="medium">
        <color indexed="64"/>
      </left>
      <right style="thin">
        <color indexed="64"/>
      </right>
      <top style="thin">
        <color indexed="8"/>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8"/>
      </right>
      <top/>
      <bottom style="thin">
        <color indexed="64"/>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diagonal/>
    </border>
    <border>
      <left/>
      <right style="medium">
        <color indexed="8"/>
      </right>
      <top style="medium">
        <color indexed="8"/>
      </top>
      <bottom style="thin">
        <color indexed="8"/>
      </bottom>
      <diagonal/>
    </border>
    <border>
      <left style="thin">
        <color indexed="8"/>
      </left>
      <right style="medium">
        <color indexed="64"/>
      </right>
      <top style="medium">
        <color indexed="8"/>
      </top>
      <bottom style="thin">
        <color indexed="8"/>
      </bottom>
      <diagonal/>
    </border>
  </borders>
  <cellStyleXfs count="2">
    <xf numFmtId="0" fontId="0" fillId="0" borderId="0">
      <alignment vertical="center"/>
    </xf>
    <xf numFmtId="38" fontId="17" fillId="0" borderId="0" applyFill="0" applyBorder="0" applyProtection="0">
      <alignment vertical="center"/>
    </xf>
  </cellStyleXfs>
  <cellXfs count="911">
    <xf numFmtId="0" fontId="0" fillId="0" borderId="0" xfId="0">
      <alignment vertical="center"/>
    </xf>
    <xf numFmtId="0" fontId="0" fillId="0" borderId="0" xfId="0" applyAlignment="1">
      <alignment vertical="center"/>
    </xf>
    <xf numFmtId="0" fontId="2" fillId="0" borderId="0" xfId="0" applyFont="1" applyBorder="1" applyAlignment="1">
      <alignment vertical="center"/>
    </xf>
    <xf numFmtId="0" fontId="2" fillId="0" borderId="0" xfId="0" applyFont="1" applyAlignment="1">
      <alignment vertical="center"/>
    </xf>
    <xf numFmtId="0" fontId="0" fillId="0" borderId="0" xfId="0" applyFont="1" applyAlignment="1">
      <alignment horizontal="right"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3" xfId="0" applyFont="1" applyFill="1" applyBorder="1" applyAlignment="1">
      <alignment horizontal="center" vertical="center"/>
    </xf>
    <xf numFmtId="176" fontId="2" fillId="0" borderId="4" xfId="0" applyNumberFormat="1" applyFont="1" applyFill="1" applyBorder="1" applyAlignment="1">
      <alignment horizontal="right" vertical="center"/>
    </xf>
    <xf numFmtId="176" fontId="2" fillId="0" borderId="5" xfId="0" applyNumberFormat="1" applyFont="1" applyFill="1" applyBorder="1" applyAlignment="1">
      <alignment horizontal="right" vertical="center"/>
    </xf>
    <xf numFmtId="177" fontId="2" fillId="0" borderId="5" xfId="0" applyNumberFormat="1" applyFont="1" applyFill="1" applyBorder="1" applyAlignment="1">
      <alignment horizontal="right" vertical="center"/>
    </xf>
    <xf numFmtId="0" fontId="0" fillId="0" borderId="0" xfId="0" applyBorder="1" applyAlignment="1">
      <alignment horizontal="left" vertical="center"/>
    </xf>
    <xf numFmtId="178" fontId="0" fillId="0" borderId="0" xfId="0" applyNumberFormat="1" applyBorder="1" applyAlignment="1">
      <alignment vertical="center"/>
    </xf>
    <xf numFmtId="176" fontId="2" fillId="0" borderId="6"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177" fontId="2" fillId="0" borderId="0" xfId="0" applyNumberFormat="1" applyFont="1" applyFill="1" applyBorder="1" applyAlignment="1">
      <alignment horizontal="right" vertical="center"/>
    </xf>
    <xf numFmtId="176" fontId="0" fillId="0" borderId="6" xfId="0" applyNumberFormat="1" applyFill="1" applyBorder="1" applyAlignment="1">
      <alignment horizontal="right" vertical="center"/>
    </xf>
    <xf numFmtId="176" fontId="0" fillId="0" borderId="0" xfId="0" applyNumberFormat="1" applyFill="1" applyBorder="1" applyAlignment="1">
      <alignment horizontal="right" vertical="center"/>
    </xf>
    <xf numFmtId="177" fontId="0" fillId="0" borderId="0" xfId="0" applyNumberFormat="1" applyFont="1" applyFill="1" applyBorder="1" applyAlignment="1">
      <alignment horizontal="right" vertical="center"/>
    </xf>
    <xf numFmtId="0" fontId="2" fillId="0" borderId="0" xfId="0" applyFont="1" applyBorder="1" applyAlignment="1">
      <alignment horizontal="left" vertical="center"/>
    </xf>
    <xf numFmtId="178" fontId="2" fillId="0" borderId="0" xfId="0" applyNumberFormat="1" applyFont="1" applyBorder="1" applyAlignment="1">
      <alignment vertical="center"/>
    </xf>
    <xf numFmtId="176" fontId="0" fillId="0" borderId="0" xfId="0" applyNumberFormat="1" applyFont="1" applyFill="1" applyBorder="1" applyAlignment="1">
      <alignment horizontal="right" vertical="center"/>
    </xf>
    <xf numFmtId="176" fontId="0" fillId="0" borderId="7" xfId="0" applyNumberFormat="1" applyFill="1" applyBorder="1" applyAlignment="1">
      <alignment horizontal="right" vertical="center"/>
    </xf>
    <xf numFmtId="177" fontId="0" fillId="0" borderId="7" xfId="0" applyNumberFormat="1" applyFont="1" applyFill="1" applyBorder="1" applyAlignment="1">
      <alignment horizontal="right" vertical="center"/>
    </xf>
    <xf numFmtId="0" fontId="0" fillId="0" borderId="0" xfId="0" applyFont="1" applyBorder="1" applyAlignment="1">
      <alignment horizontal="right" vertical="center"/>
    </xf>
    <xf numFmtId="0" fontId="0" fillId="0" borderId="0" xfId="0" applyAlignment="1">
      <alignment horizontal="left" vertical="center"/>
    </xf>
    <xf numFmtId="176" fontId="0" fillId="0" borderId="0" xfId="0" applyNumberFormat="1" applyFill="1" applyBorder="1" applyAlignment="1">
      <alignment vertical="center"/>
    </xf>
    <xf numFmtId="0" fontId="3" fillId="0" borderId="0" xfId="0" applyFont="1" applyAlignment="1">
      <alignment vertical="center"/>
    </xf>
    <xf numFmtId="0" fontId="0" fillId="0" borderId="0" xfId="0" applyFont="1" applyAlignment="1">
      <alignment vertical="center"/>
    </xf>
    <xf numFmtId="0" fontId="0" fillId="0" borderId="7" xfId="0" applyFont="1" applyBorder="1" applyAlignment="1">
      <alignment horizontal="right" vertical="center"/>
    </xf>
    <xf numFmtId="0" fontId="0" fillId="0" borderId="8" xfId="0" applyFill="1" applyBorder="1" applyAlignment="1">
      <alignment vertical="center"/>
    </xf>
    <xf numFmtId="0" fontId="0" fillId="0" borderId="2" xfId="0" applyFill="1" applyBorder="1" applyAlignment="1">
      <alignment horizontal="justify" vertical="center"/>
    </xf>
    <xf numFmtId="0" fontId="0" fillId="0" borderId="2" xfId="0" applyFill="1" applyBorder="1" applyAlignment="1">
      <alignment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0" xfId="0" applyFill="1" applyBorder="1" applyAlignment="1">
      <alignment vertical="center"/>
    </xf>
    <xf numFmtId="0" fontId="0" fillId="0" borderId="0" xfId="0" applyFont="1" applyAlignment="1">
      <alignment horizontal="right" vertical="top" indent="1"/>
    </xf>
    <xf numFmtId="0" fontId="0" fillId="0" borderId="0" xfId="0" applyAlignment="1">
      <alignment horizontal="right" vertical="top" indent="1"/>
    </xf>
    <xf numFmtId="176" fontId="2" fillId="0" borderId="4" xfId="0" applyNumberFormat="1" applyFont="1" applyFill="1" applyBorder="1" applyAlignment="1">
      <alignment horizontal="right" vertical="center" shrinkToFit="1"/>
    </xf>
    <xf numFmtId="176" fontId="2" fillId="0" borderId="5" xfId="1" applyNumberFormat="1" applyFont="1" applyFill="1" applyBorder="1" applyAlignment="1" applyProtection="1">
      <alignment horizontal="right" vertical="center" shrinkToFit="1"/>
    </xf>
    <xf numFmtId="176" fontId="2" fillId="0" borderId="5" xfId="1" applyNumberFormat="1" applyFont="1" applyFill="1" applyBorder="1" applyAlignment="1" applyProtection="1">
      <alignment horizontal="right" vertical="center"/>
    </xf>
    <xf numFmtId="176" fontId="0" fillId="0" borderId="6" xfId="0" applyNumberFormat="1" applyFont="1" applyFill="1" applyBorder="1" applyAlignment="1">
      <alignment horizontal="right" vertical="center"/>
    </xf>
    <xf numFmtId="176" fontId="0" fillId="0" borderId="0" xfId="1" applyNumberFormat="1" applyFont="1" applyFill="1" applyBorder="1" applyAlignment="1" applyProtection="1">
      <alignment horizontal="right" vertical="center"/>
    </xf>
    <xf numFmtId="179" fontId="0" fillId="0" borderId="0" xfId="1" applyNumberFormat="1" applyFont="1" applyFill="1" applyBorder="1" applyAlignment="1" applyProtection="1">
      <alignment horizontal="right" vertical="center" indent="1"/>
    </xf>
    <xf numFmtId="179" fontId="0" fillId="0" borderId="0" xfId="1" applyNumberFormat="1" applyFont="1" applyFill="1" applyBorder="1" applyAlignment="1" applyProtection="1">
      <alignment horizontal="right" vertical="center"/>
    </xf>
    <xf numFmtId="176" fontId="2" fillId="0" borderId="0" xfId="1" applyNumberFormat="1" applyFont="1" applyFill="1" applyBorder="1" applyAlignment="1" applyProtection="1">
      <alignment horizontal="right" vertical="center"/>
    </xf>
    <xf numFmtId="179" fontId="2" fillId="0" borderId="0" xfId="1" applyNumberFormat="1" applyFont="1" applyFill="1" applyBorder="1" applyAlignment="1" applyProtection="1">
      <alignment horizontal="right" vertical="center"/>
    </xf>
    <xf numFmtId="0" fontId="0" fillId="0" borderId="12" xfId="0" applyFill="1" applyBorder="1" applyAlignment="1">
      <alignment vertical="center"/>
    </xf>
    <xf numFmtId="176" fontId="2" fillId="0" borderId="6" xfId="0" applyNumberFormat="1" applyFont="1" applyFill="1" applyBorder="1" applyAlignment="1">
      <alignment horizontal="right" vertical="center" shrinkToFit="1"/>
    </xf>
    <xf numFmtId="179" fontId="0" fillId="0" borderId="0" xfId="0" applyNumberFormat="1" applyFill="1" applyBorder="1" applyAlignment="1">
      <alignment horizontal="right" vertical="center"/>
    </xf>
    <xf numFmtId="0" fontId="0" fillId="0" borderId="0" xfId="0" applyFont="1" applyAlignment="1">
      <alignment horizontal="left" vertical="center"/>
    </xf>
    <xf numFmtId="0" fontId="0" fillId="0" borderId="0" xfId="0" applyFont="1">
      <alignment vertical="center"/>
    </xf>
    <xf numFmtId="0" fontId="0" fillId="0" borderId="13" xfId="0" applyFont="1" applyFill="1" applyBorder="1" applyAlignment="1">
      <alignment horizontal="center" vertical="center"/>
    </xf>
    <xf numFmtId="0" fontId="0" fillId="0" borderId="0" xfId="0" applyBorder="1" applyAlignment="1">
      <alignment vertical="center"/>
    </xf>
    <xf numFmtId="179" fontId="2" fillId="0" borderId="4" xfId="0" applyNumberFormat="1" applyFont="1" applyFill="1" applyBorder="1" applyAlignment="1">
      <alignment horizontal="right" vertical="center"/>
    </xf>
    <xf numFmtId="179" fontId="2" fillId="0" borderId="5" xfId="0" applyNumberFormat="1" applyFont="1" applyFill="1" applyBorder="1" applyAlignment="1">
      <alignment horizontal="right" vertical="center"/>
    </xf>
    <xf numFmtId="179" fontId="2" fillId="0" borderId="6" xfId="0" applyNumberFormat="1" applyFont="1" applyFill="1" applyBorder="1" applyAlignment="1">
      <alignment horizontal="right" vertical="center"/>
    </xf>
    <xf numFmtId="179" fontId="2" fillId="0" borderId="0" xfId="0" applyNumberFormat="1" applyFont="1" applyFill="1" applyBorder="1" applyAlignment="1">
      <alignment horizontal="right" vertical="center"/>
    </xf>
    <xf numFmtId="179" fontId="0" fillId="0" borderId="6" xfId="0" applyNumberFormat="1" applyFill="1" applyBorder="1" applyAlignment="1">
      <alignment horizontal="right" vertical="center"/>
    </xf>
    <xf numFmtId="0" fontId="0" fillId="0" borderId="14" xfId="0" applyFont="1" applyFill="1" applyBorder="1" applyAlignment="1">
      <alignment horizontal="center" vertical="center"/>
    </xf>
    <xf numFmtId="0" fontId="0" fillId="0" borderId="15" xfId="0" applyFont="1" applyFill="1" applyBorder="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0" fillId="0" borderId="0" xfId="0" applyFont="1" applyAlignment="1">
      <alignment horizontal="center" vertical="center"/>
    </xf>
    <xf numFmtId="0" fontId="0" fillId="0" borderId="0" xfId="0" applyAlignment="1">
      <alignment vertical="top"/>
    </xf>
    <xf numFmtId="0" fontId="0" fillId="0" borderId="0" xfId="0" applyFont="1" applyAlignment="1">
      <alignment vertical="top"/>
    </xf>
    <xf numFmtId="179" fontId="0" fillId="0" borderId="6" xfId="0" applyNumberFormat="1" applyFont="1" applyFill="1" applyBorder="1" applyAlignment="1">
      <alignment vertical="center" shrinkToFit="1"/>
    </xf>
    <xf numFmtId="179" fontId="0" fillId="0" borderId="5" xfId="0" applyNumberFormat="1" applyFont="1" applyFill="1" applyBorder="1" applyAlignment="1">
      <alignment vertical="center" shrinkToFit="1"/>
    </xf>
    <xf numFmtId="0" fontId="0" fillId="0" borderId="4" xfId="0" applyFont="1" applyFill="1" applyBorder="1" applyAlignment="1">
      <alignment horizontal="center" vertical="center"/>
    </xf>
    <xf numFmtId="179" fontId="0" fillId="0" borderId="0" xfId="0" applyNumberFormat="1" applyFont="1" applyFill="1" applyBorder="1" applyAlignment="1">
      <alignment vertical="center" shrinkToFit="1"/>
    </xf>
    <xf numFmtId="0" fontId="0" fillId="0" borderId="12" xfId="0" applyFont="1" applyFill="1" applyBorder="1" applyAlignment="1">
      <alignment horizontal="center" vertical="center"/>
    </xf>
    <xf numFmtId="0" fontId="0" fillId="0" borderId="6" xfId="0" applyFont="1" applyFill="1" applyBorder="1" applyAlignment="1">
      <alignment horizontal="center" vertical="center"/>
    </xf>
    <xf numFmtId="179" fontId="0" fillId="0" borderId="16" xfId="0" applyNumberFormat="1" applyFont="1" applyFill="1" applyBorder="1" applyAlignment="1">
      <alignment vertical="center" shrinkToFit="1"/>
    </xf>
    <xf numFmtId="179" fontId="0" fillId="0" borderId="7" xfId="0" applyNumberFormat="1" applyFont="1" applyFill="1" applyBorder="1" applyAlignment="1">
      <alignment vertical="center" shrinkToFit="1"/>
    </xf>
    <xf numFmtId="0" fontId="0" fillId="0" borderId="17" xfId="0" applyFont="1" applyFill="1" applyBorder="1" applyAlignment="1">
      <alignment vertical="center"/>
    </xf>
    <xf numFmtId="0" fontId="0" fillId="0" borderId="18" xfId="0" applyFont="1" applyFill="1" applyBorder="1" applyAlignment="1">
      <alignment vertical="center"/>
    </xf>
    <xf numFmtId="0" fontId="0" fillId="0" borderId="19"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0" xfId="0" applyFont="1" applyFill="1" applyBorder="1" applyAlignment="1">
      <alignment vertical="center"/>
    </xf>
    <xf numFmtId="0" fontId="0" fillId="0" borderId="21" xfId="0" applyFont="1" applyFill="1" applyBorder="1" applyAlignment="1">
      <alignment horizontal="center" vertical="center"/>
    </xf>
    <xf numFmtId="0" fontId="0" fillId="0" borderId="4" xfId="0" applyFont="1" applyFill="1" applyBorder="1" applyAlignment="1">
      <alignment horizontal="center" vertical="center" shrinkToFit="1"/>
    </xf>
    <xf numFmtId="180" fontId="0" fillId="0" borderId="4" xfId="0" applyNumberFormat="1" applyFont="1" applyFill="1" applyBorder="1" applyAlignment="1">
      <alignment horizontal="right" vertical="center"/>
    </xf>
    <xf numFmtId="181" fontId="0" fillId="0" borderId="5" xfId="0" applyNumberFormat="1" applyFont="1" applyFill="1" applyBorder="1" applyAlignment="1">
      <alignment horizontal="right" vertical="center"/>
    </xf>
    <xf numFmtId="182" fontId="0" fillId="0" borderId="5" xfId="0" applyNumberFormat="1" applyFont="1" applyFill="1" applyBorder="1" applyAlignment="1">
      <alignment horizontal="right" vertical="center"/>
    </xf>
    <xf numFmtId="180" fontId="0" fillId="0" borderId="5" xfId="0" applyNumberFormat="1" applyFont="1" applyFill="1" applyBorder="1" applyAlignment="1">
      <alignment horizontal="right" vertical="center"/>
    </xf>
    <xf numFmtId="182" fontId="0" fillId="0" borderId="22" xfId="0" applyNumberFormat="1" applyFont="1" applyFill="1" applyBorder="1" applyAlignment="1">
      <alignment horizontal="right" vertical="center"/>
    </xf>
    <xf numFmtId="180" fontId="0" fillId="0" borderId="6"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2" fontId="0" fillId="0" borderId="23" xfId="0" applyNumberFormat="1" applyFont="1" applyFill="1" applyBorder="1" applyAlignment="1">
      <alignment horizontal="right" vertical="center"/>
    </xf>
    <xf numFmtId="0" fontId="0" fillId="0" borderId="16" xfId="0" applyFont="1" applyFill="1" applyBorder="1" applyAlignment="1">
      <alignment horizontal="center" vertical="center"/>
    </xf>
    <xf numFmtId="180" fontId="0" fillId="0" borderId="16" xfId="0" applyNumberFormat="1" applyFont="1" applyFill="1" applyBorder="1" applyAlignment="1">
      <alignment horizontal="right" vertical="center"/>
    </xf>
    <xf numFmtId="181" fontId="0" fillId="0" borderId="7" xfId="0" applyNumberFormat="1" applyFont="1" applyFill="1" applyBorder="1" applyAlignment="1">
      <alignment horizontal="right" vertical="center"/>
    </xf>
    <xf numFmtId="182" fontId="0" fillId="0" borderId="7" xfId="0" applyNumberFormat="1" applyFont="1" applyFill="1" applyBorder="1" applyAlignment="1">
      <alignment horizontal="right" vertical="center"/>
    </xf>
    <xf numFmtId="180" fontId="0" fillId="0" borderId="7" xfId="0" applyNumberFormat="1" applyFont="1" applyFill="1" applyBorder="1" applyAlignment="1">
      <alignment horizontal="right" vertical="center"/>
    </xf>
    <xf numFmtId="182" fontId="0" fillId="0" borderId="24" xfId="0" applyNumberFormat="1" applyFont="1" applyFill="1" applyBorder="1" applyAlignment="1">
      <alignment horizontal="right" vertical="center"/>
    </xf>
    <xf numFmtId="0" fontId="7" fillId="0" borderId="0" xfId="0" applyFont="1" applyAlignment="1">
      <alignment vertical="center"/>
    </xf>
    <xf numFmtId="0" fontId="7" fillId="0" borderId="0" xfId="0" applyFont="1" applyAlignment="1">
      <alignment horizontal="right" vertical="center"/>
    </xf>
    <xf numFmtId="0" fontId="9" fillId="0" borderId="0" xfId="0" applyFont="1" applyAlignment="1">
      <alignment vertical="center"/>
    </xf>
    <xf numFmtId="0" fontId="9" fillId="0" borderId="0" xfId="0" applyFont="1" applyFill="1" applyAlignment="1">
      <alignment horizontal="right" vertical="center"/>
    </xf>
    <xf numFmtId="0" fontId="0" fillId="0" borderId="25" xfId="0" applyFont="1" applyFill="1" applyBorder="1" applyAlignment="1">
      <alignment horizontal="center" vertical="center"/>
    </xf>
    <xf numFmtId="0" fontId="0" fillId="0" borderId="18" xfId="0" applyFill="1" applyBorder="1" applyAlignment="1"/>
    <xf numFmtId="0" fontId="0" fillId="0" borderId="0" xfId="0" applyAlignment="1"/>
    <xf numFmtId="0" fontId="0" fillId="0" borderId="20" xfId="0" applyFill="1" applyBorder="1" applyAlignment="1">
      <alignment vertical="center"/>
    </xf>
    <xf numFmtId="0" fontId="0" fillId="0" borderId="0" xfId="0" applyFill="1">
      <alignment vertical="center"/>
    </xf>
    <xf numFmtId="0" fontId="0" fillId="0" borderId="12" xfId="0" applyFill="1" applyBorder="1" applyAlignment="1">
      <alignment horizontal="center" vertical="center"/>
    </xf>
    <xf numFmtId="0" fontId="0" fillId="0" borderId="14" xfId="0" applyFill="1" applyBorder="1" applyAlignment="1"/>
    <xf numFmtId="176" fontId="10" fillId="0" borderId="4" xfId="0" applyNumberFormat="1" applyFont="1" applyFill="1" applyBorder="1" applyAlignment="1">
      <alignment horizontal="right"/>
    </xf>
    <xf numFmtId="180" fontId="10" fillId="0" borderId="5" xfId="0" applyNumberFormat="1" applyFont="1" applyFill="1" applyBorder="1" applyAlignment="1">
      <alignment horizontal="right"/>
    </xf>
    <xf numFmtId="183" fontId="10" fillId="0" borderId="0" xfId="0" applyNumberFormat="1" applyFont="1" applyFill="1" applyBorder="1" applyAlignment="1">
      <alignment horizontal="right"/>
    </xf>
    <xf numFmtId="180" fontId="10" fillId="0" borderId="0" xfId="0" applyNumberFormat="1" applyFont="1" applyFill="1" applyBorder="1" applyAlignment="1">
      <alignment horizontal="right"/>
    </xf>
    <xf numFmtId="178" fontId="10" fillId="0" borderId="0" xfId="0" applyNumberFormat="1" applyFont="1" applyFill="1" applyBorder="1" applyAlignment="1">
      <alignment horizontal="right"/>
    </xf>
    <xf numFmtId="180" fontId="2" fillId="0" borderId="0" xfId="0" applyNumberFormat="1" applyFont="1" applyFill="1" applyBorder="1" applyAlignment="1">
      <alignment horizontal="right"/>
    </xf>
    <xf numFmtId="179" fontId="10" fillId="0" borderId="0" xfId="0" applyNumberFormat="1" applyFont="1" applyFill="1" applyBorder="1" applyAlignment="1">
      <alignment horizontal="right" shrinkToFit="1"/>
    </xf>
    <xf numFmtId="179" fontId="10" fillId="0" borderId="5" xfId="0" applyNumberFormat="1" applyFont="1" applyFill="1" applyBorder="1" applyAlignment="1">
      <alignment horizontal="right" shrinkToFit="1"/>
    </xf>
    <xf numFmtId="179" fontId="10" fillId="0" borderId="22" xfId="0" applyNumberFormat="1" applyFont="1" applyFill="1" applyBorder="1" applyAlignment="1">
      <alignment horizontal="right" shrinkToFit="1"/>
    </xf>
    <xf numFmtId="0" fontId="0" fillId="0" borderId="14" xfId="0" applyFill="1" applyBorder="1">
      <alignment vertical="center"/>
    </xf>
    <xf numFmtId="176" fontId="9" fillId="0" borderId="6" xfId="0" applyNumberFormat="1" applyFont="1" applyFill="1" applyBorder="1" applyAlignment="1">
      <alignment horizontal="right" vertical="center"/>
    </xf>
    <xf numFmtId="180" fontId="9" fillId="0" borderId="0" xfId="0" applyNumberFormat="1" applyFont="1" applyFill="1" applyBorder="1" applyAlignment="1">
      <alignment horizontal="right" vertical="center"/>
    </xf>
    <xf numFmtId="183" fontId="9" fillId="0" borderId="0" xfId="0" applyNumberFormat="1" applyFont="1" applyFill="1" applyBorder="1" applyAlignment="1">
      <alignment horizontal="right" vertical="center"/>
    </xf>
    <xf numFmtId="178" fontId="9" fillId="0" borderId="0" xfId="0" applyNumberFormat="1" applyFont="1" applyFill="1" applyBorder="1" applyAlignment="1">
      <alignment horizontal="right" vertical="center"/>
    </xf>
    <xf numFmtId="180" fontId="0" fillId="0" borderId="0" xfId="0" applyNumberFormat="1" applyFill="1" applyBorder="1" applyAlignment="1">
      <alignment horizontal="right" vertical="center"/>
    </xf>
    <xf numFmtId="179" fontId="9" fillId="0" borderId="0" xfId="0" applyNumberFormat="1" applyFont="1" applyFill="1" applyBorder="1" applyAlignment="1">
      <alignment horizontal="right" vertical="center" shrinkToFit="1"/>
    </xf>
    <xf numFmtId="179" fontId="9" fillId="0" borderId="23" xfId="0" applyNumberFormat="1" applyFont="1" applyFill="1" applyBorder="1" applyAlignment="1">
      <alignment horizontal="right" vertical="center" shrinkToFit="1"/>
    </xf>
    <xf numFmtId="176" fontId="10" fillId="0" borderId="6" xfId="0" applyNumberFormat="1" applyFont="1" applyFill="1" applyBorder="1" applyAlignment="1">
      <alignment horizontal="right" vertical="center"/>
    </xf>
    <xf numFmtId="180" fontId="10" fillId="0" borderId="0" xfId="0" applyNumberFormat="1" applyFont="1" applyFill="1" applyBorder="1" applyAlignment="1">
      <alignment horizontal="right" vertical="center"/>
    </xf>
    <xf numFmtId="183" fontId="10" fillId="0" borderId="0" xfId="0" applyNumberFormat="1" applyFont="1" applyFill="1" applyBorder="1" applyAlignment="1">
      <alignment horizontal="right" vertical="center"/>
    </xf>
    <xf numFmtId="180" fontId="2" fillId="0" borderId="0" xfId="0" applyNumberFormat="1" applyFont="1" applyFill="1" applyBorder="1" applyAlignment="1">
      <alignment horizontal="right" vertical="center"/>
    </xf>
    <xf numFmtId="179" fontId="10" fillId="0" borderId="0" xfId="0" applyNumberFormat="1" applyFont="1" applyFill="1" applyBorder="1" applyAlignment="1">
      <alignment horizontal="right" vertical="center" shrinkToFit="1"/>
    </xf>
    <xf numFmtId="179" fontId="10" fillId="0" borderId="23" xfId="0" applyNumberFormat="1" applyFont="1" applyFill="1" applyBorder="1" applyAlignment="1">
      <alignment horizontal="right" vertical="center" shrinkToFit="1"/>
    </xf>
    <xf numFmtId="179" fontId="9" fillId="0" borderId="0" xfId="0" applyNumberFormat="1" applyFont="1" applyFill="1" applyBorder="1" applyAlignment="1">
      <alignment horizontal="right" vertical="center"/>
    </xf>
    <xf numFmtId="184" fontId="9" fillId="0" borderId="0" xfId="0" applyNumberFormat="1" applyFont="1" applyFill="1" applyBorder="1" applyAlignment="1">
      <alignment horizontal="right"/>
    </xf>
    <xf numFmtId="178" fontId="9" fillId="0" borderId="0" xfId="0" applyNumberFormat="1" applyFont="1" applyFill="1" applyBorder="1" applyAlignment="1">
      <alignment horizontal="right"/>
    </xf>
    <xf numFmtId="0" fontId="9" fillId="0" borderId="0" xfId="0" applyFont="1" applyFill="1" applyBorder="1">
      <alignment vertical="center"/>
    </xf>
    <xf numFmtId="180" fontId="9" fillId="0" borderId="0" xfId="0" applyNumberFormat="1" applyFont="1" applyFill="1">
      <alignment vertical="center"/>
    </xf>
    <xf numFmtId="176" fontId="9" fillId="0" borderId="0" xfId="0" applyNumberFormat="1" applyFont="1" applyFill="1" applyBorder="1" applyAlignment="1">
      <alignment horizontal="right" vertical="center"/>
    </xf>
    <xf numFmtId="180" fontId="9" fillId="0" borderId="23" xfId="0" applyNumberFormat="1" applyFont="1" applyFill="1" applyBorder="1" applyAlignment="1">
      <alignment horizontal="right" vertical="center"/>
    </xf>
    <xf numFmtId="176" fontId="10" fillId="0" borderId="0" xfId="0" applyNumberFormat="1" applyFont="1" applyFill="1" applyBorder="1" applyAlignment="1">
      <alignment horizontal="right" vertical="center"/>
    </xf>
    <xf numFmtId="185" fontId="10" fillId="0" borderId="0" xfId="0" applyNumberFormat="1" applyFont="1" applyFill="1" applyBorder="1" applyAlignment="1">
      <alignment horizontal="right" vertical="center" shrinkToFit="1"/>
    </xf>
    <xf numFmtId="186" fontId="9" fillId="0" borderId="0" xfId="0" applyNumberFormat="1" applyFont="1" applyFill="1" applyBorder="1" applyAlignment="1">
      <alignment horizontal="right" vertical="center"/>
    </xf>
    <xf numFmtId="185" fontId="9" fillId="0" borderId="0" xfId="0" applyNumberFormat="1" applyFont="1" applyFill="1" applyBorder="1" applyAlignment="1">
      <alignment horizontal="right" vertical="center" shrinkToFit="1"/>
    </xf>
    <xf numFmtId="0" fontId="0" fillId="0" borderId="26" xfId="0" applyFill="1" applyBorder="1">
      <alignment vertical="center"/>
    </xf>
    <xf numFmtId="176" fontId="9" fillId="0" borderId="16" xfId="0" applyNumberFormat="1" applyFont="1" applyFill="1" applyBorder="1" applyAlignment="1">
      <alignment horizontal="right" vertical="center"/>
    </xf>
    <xf numFmtId="180" fontId="9" fillId="0" borderId="7" xfId="0" applyNumberFormat="1" applyFont="1" applyFill="1" applyBorder="1" applyAlignment="1">
      <alignment horizontal="right" vertical="center"/>
    </xf>
    <xf numFmtId="183" fontId="9" fillId="0" borderId="7" xfId="0" applyNumberFormat="1" applyFont="1" applyFill="1" applyBorder="1" applyAlignment="1">
      <alignment horizontal="right" vertical="center"/>
    </xf>
    <xf numFmtId="176" fontId="9" fillId="0" borderId="7" xfId="0" applyNumberFormat="1" applyFont="1" applyFill="1" applyBorder="1" applyAlignment="1">
      <alignment horizontal="right" vertical="center"/>
    </xf>
    <xf numFmtId="180" fontId="0" fillId="0" borderId="7" xfId="0" applyNumberFormat="1" applyFill="1" applyBorder="1" applyAlignment="1">
      <alignment horizontal="right" vertical="center"/>
    </xf>
    <xf numFmtId="179" fontId="9" fillId="0" borderId="7" xfId="0" applyNumberFormat="1" applyFont="1" applyFill="1" applyBorder="1" applyAlignment="1">
      <alignment horizontal="right" vertical="center" shrinkToFit="1"/>
    </xf>
    <xf numFmtId="185" fontId="9" fillId="0" borderId="7" xfId="0" applyNumberFormat="1" applyFont="1" applyFill="1" applyBorder="1" applyAlignment="1">
      <alignment horizontal="right" vertical="center" shrinkToFit="1"/>
    </xf>
    <xf numFmtId="179" fontId="9" fillId="0" borderId="24" xfId="0" applyNumberFormat="1" applyFont="1" applyFill="1" applyBorder="1" applyAlignment="1">
      <alignment horizontal="right" vertical="center" shrinkToFit="1"/>
    </xf>
    <xf numFmtId="0" fontId="0" fillId="0" borderId="27" xfId="0" applyFill="1" applyBorder="1" applyAlignment="1">
      <alignment vertical="center"/>
    </xf>
    <xf numFmtId="179" fontId="10" fillId="0" borderId="5" xfId="0" applyNumberFormat="1" applyFont="1" applyFill="1" applyBorder="1" applyAlignment="1">
      <alignment horizontal="right" indent="1" shrinkToFit="1"/>
    </xf>
    <xf numFmtId="179" fontId="10" fillId="0" borderId="5" xfId="0" applyNumberFormat="1" applyFont="1" applyFill="1" applyBorder="1" applyAlignment="1">
      <alignment horizontal="right"/>
    </xf>
    <xf numFmtId="179" fontId="10" fillId="0" borderId="22" xfId="0" applyNumberFormat="1" applyFont="1" applyFill="1" applyBorder="1" applyAlignment="1">
      <alignment horizontal="right" indent="1"/>
    </xf>
    <xf numFmtId="179" fontId="9" fillId="0" borderId="6" xfId="0" applyNumberFormat="1" applyFont="1" applyFill="1" applyBorder="1" applyAlignment="1">
      <alignment horizontal="right" vertical="center" indent="1" shrinkToFit="1"/>
    </xf>
    <xf numFmtId="179" fontId="9" fillId="0" borderId="0" xfId="0" applyNumberFormat="1" applyFont="1" applyFill="1" applyBorder="1" applyAlignment="1">
      <alignment horizontal="right" vertical="center" indent="1" shrinkToFit="1"/>
    </xf>
    <xf numFmtId="179" fontId="9" fillId="0" borderId="0" xfId="0" applyNumberFormat="1" applyFont="1" applyFill="1" applyBorder="1" applyAlignment="1">
      <alignment horizontal="right" vertical="center" indent="2"/>
    </xf>
    <xf numFmtId="179" fontId="9" fillId="0" borderId="0" xfId="0" applyNumberFormat="1" applyFont="1" applyFill="1" applyBorder="1" applyAlignment="1">
      <alignment horizontal="right" vertical="center" indent="1"/>
    </xf>
    <xf numFmtId="179" fontId="9" fillId="0" borderId="23" xfId="0" applyNumberFormat="1" applyFont="1" applyFill="1" applyBorder="1" applyAlignment="1">
      <alignment horizontal="right" vertical="center" indent="1"/>
    </xf>
    <xf numFmtId="179" fontId="10" fillId="0" borderId="0" xfId="0" applyNumberFormat="1" applyFont="1" applyFill="1" applyBorder="1" applyAlignment="1">
      <alignment horizontal="right" vertical="center" indent="1" shrinkToFit="1"/>
    </xf>
    <xf numFmtId="179" fontId="10" fillId="0" borderId="0" xfId="0" applyNumberFormat="1" applyFont="1" applyFill="1" applyBorder="1" applyAlignment="1">
      <alignment horizontal="right" vertical="center"/>
    </xf>
    <xf numFmtId="179" fontId="10" fillId="0" borderId="23" xfId="0" applyNumberFormat="1" applyFont="1" applyFill="1" applyBorder="1" applyAlignment="1">
      <alignment horizontal="right" vertical="center" indent="1"/>
    </xf>
    <xf numFmtId="179" fontId="9" fillId="0" borderId="7" xfId="0" applyNumberFormat="1" applyFont="1" applyFill="1" applyBorder="1" applyAlignment="1">
      <alignment horizontal="right" vertical="center" indent="1" shrinkToFit="1"/>
    </xf>
    <xf numFmtId="179" fontId="9" fillId="0" borderId="7" xfId="0" applyNumberFormat="1" applyFont="1" applyFill="1" applyBorder="1" applyAlignment="1">
      <alignment horizontal="right" vertical="center"/>
    </xf>
    <xf numFmtId="179" fontId="9" fillId="0" borderId="24" xfId="0" applyNumberFormat="1" applyFont="1" applyFill="1" applyBorder="1" applyAlignment="1">
      <alignment horizontal="right" vertical="center" indent="1"/>
    </xf>
    <xf numFmtId="0" fontId="0" fillId="0" borderId="0" xfId="0" applyFont="1" applyAlignment="1">
      <alignment horizontal="right" vertical="center" indent="1"/>
    </xf>
    <xf numFmtId="0" fontId="0" fillId="0" borderId="0" xfId="0" applyNumberFormat="1" applyFont="1">
      <alignment vertical="center"/>
    </xf>
    <xf numFmtId="0" fontId="0" fillId="0" borderId="0" xfId="0" applyAlignment="1">
      <alignment horizontal="right" vertical="center" indent="1"/>
    </xf>
    <xf numFmtId="0" fontId="0" fillId="0" borderId="21" xfId="0" applyFont="1" applyFill="1" applyBorder="1" applyAlignment="1">
      <alignment horizontal="left" vertical="center"/>
    </xf>
    <xf numFmtId="0" fontId="0" fillId="0" borderId="28" xfId="0" applyFont="1" applyFill="1" applyBorder="1">
      <alignment vertical="center"/>
    </xf>
    <xf numFmtId="0" fontId="0" fillId="0" borderId="3" xfId="0" applyFont="1" applyFill="1" applyBorder="1">
      <alignment vertical="center"/>
    </xf>
    <xf numFmtId="0" fontId="0" fillId="0" borderId="29" xfId="0" applyFill="1" applyBorder="1" applyAlignment="1">
      <alignment horizontal="justify" vertical="center"/>
    </xf>
    <xf numFmtId="0" fontId="0" fillId="0" borderId="14" xfId="0" applyFont="1" applyFill="1" applyBorder="1">
      <alignment vertical="center"/>
    </xf>
    <xf numFmtId="0" fontId="0" fillId="0" borderId="26" xfId="0" applyFont="1" applyFill="1" applyBorder="1">
      <alignment vertical="center"/>
    </xf>
    <xf numFmtId="0" fontId="0" fillId="0" borderId="30" xfId="0" applyFont="1" applyFill="1" applyBorder="1">
      <alignment vertical="center"/>
    </xf>
    <xf numFmtId="0" fontId="0" fillId="0" borderId="31" xfId="0" applyFill="1" applyBorder="1" applyAlignment="1">
      <alignment horizontal="justify" vertical="center"/>
    </xf>
    <xf numFmtId="0" fontId="0" fillId="0" borderId="25" xfId="0" applyFont="1" applyBorder="1" applyAlignment="1">
      <alignment vertical="center"/>
    </xf>
    <xf numFmtId="0" fontId="0" fillId="0" borderId="1" xfId="0" applyBorder="1" applyAlignment="1">
      <alignment vertical="center"/>
    </xf>
    <xf numFmtId="0" fontId="0" fillId="0" borderId="18" xfId="0" applyBorder="1" applyAlignment="1">
      <alignment vertical="center"/>
    </xf>
    <xf numFmtId="0" fontId="0" fillId="0" borderId="3" xfId="0" applyFont="1" applyBorder="1" applyAlignment="1">
      <alignment horizontal="center" vertical="center"/>
    </xf>
    <xf numFmtId="0" fontId="0" fillId="0" borderId="10" xfId="0" applyBorder="1" applyAlignment="1">
      <alignment vertical="center"/>
    </xf>
    <xf numFmtId="0" fontId="0" fillId="0" borderId="0" xfId="0" applyBorder="1" applyAlignment="1">
      <alignment horizontal="justify" vertical="center"/>
    </xf>
    <xf numFmtId="178" fontId="0" fillId="0" borderId="0" xfId="0" applyNumberFormat="1" applyFill="1" applyBorder="1" applyAlignment="1">
      <alignment vertical="center"/>
    </xf>
    <xf numFmtId="178" fontId="2" fillId="0" borderId="0" xfId="0" applyNumberFormat="1" applyFont="1" applyFill="1" applyBorder="1" applyAlignment="1">
      <alignment vertical="center"/>
    </xf>
    <xf numFmtId="178" fontId="0" fillId="0" borderId="0" xfId="0" applyNumberFormat="1" applyFont="1" applyFill="1" applyBorder="1" applyAlignment="1">
      <alignment horizontal="right" vertical="center" indent="1"/>
    </xf>
    <xf numFmtId="178" fontId="0" fillId="0" borderId="0" xfId="0" applyNumberFormat="1" applyFont="1" applyFill="1" applyBorder="1" applyAlignment="1">
      <alignment vertical="center"/>
    </xf>
    <xf numFmtId="178" fontId="0" fillId="0" borderId="23" xfId="0" applyNumberFormat="1" applyFont="1" applyFill="1" applyBorder="1" applyAlignment="1">
      <alignment vertical="center"/>
    </xf>
    <xf numFmtId="0" fontId="2" fillId="0" borderId="0" xfId="0" applyFont="1">
      <alignment vertical="center"/>
    </xf>
    <xf numFmtId="178" fontId="0" fillId="0" borderId="7" xfId="0" applyNumberFormat="1" applyFill="1" applyBorder="1" applyAlignment="1">
      <alignment vertical="center"/>
    </xf>
    <xf numFmtId="0" fontId="0" fillId="0" borderId="29" xfId="0" applyFont="1" applyBorder="1" applyAlignment="1">
      <alignment horizontal="center" vertical="center"/>
    </xf>
    <xf numFmtId="0" fontId="0" fillId="0" borderId="9" xfId="0" applyFont="1" applyBorder="1" applyAlignment="1">
      <alignment horizontal="center" vertical="center"/>
    </xf>
    <xf numFmtId="0" fontId="0" fillId="0" borderId="29" xfId="0" applyFont="1" applyBorder="1" applyAlignment="1">
      <alignment vertical="center"/>
    </xf>
    <xf numFmtId="178" fontId="0" fillId="0" borderId="0" xfId="0" applyNumberFormat="1" applyFont="1" applyBorder="1" applyAlignment="1">
      <alignment vertical="center"/>
    </xf>
    <xf numFmtId="179" fontId="0" fillId="0" borderId="0" xfId="0" applyNumberFormat="1" applyFont="1" applyBorder="1" applyAlignment="1">
      <alignment horizontal="right" vertical="center"/>
    </xf>
    <xf numFmtId="178" fontId="0" fillId="0" borderId="23" xfId="0" applyNumberFormat="1" applyFont="1" applyBorder="1" applyAlignment="1">
      <alignment vertical="center"/>
    </xf>
    <xf numFmtId="0" fontId="11" fillId="0" borderId="32" xfId="0" applyFont="1" applyFill="1" applyBorder="1" applyAlignment="1">
      <alignment horizontal="center" vertical="center"/>
    </xf>
    <xf numFmtId="0" fontId="0" fillId="0" borderId="0" xfId="0" applyFont="1" applyBorder="1">
      <alignment vertical="center"/>
    </xf>
    <xf numFmtId="0" fontId="0" fillId="0" borderId="0" xfId="0" applyFont="1" applyBorder="1" applyAlignment="1">
      <alignment vertical="center"/>
    </xf>
    <xf numFmtId="0" fontId="0" fillId="0" borderId="0" xfId="0" applyFont="1" applyFill="1" applyBorder="1">
      <alignment vertical="center"/>
    </xf>
    <xf numFmtId="0" fontId="0" fillId="0" borderId="0" xfId="0" applyFont="1" applyFill="1" applyBorder="1" applyAlignment="1">
      <alignment vertical="center"/>
    </xf>
    <xf numFmtId="178" fontId="2" fillId="0" borderId="7" xfId="0" applyNumberFormat="1" applyFont="1" applyFill="1" applyBorder="1" applyAlignment="1">
      <alignment horizontal="right" vertical="center" indent="1"/>
    </xf>
    <xf numFmtId="178" fontId="2" fillId="0" borderId="7" xfId="0" applyNumberFormat="1" applyFont="1" applyFill="1" applyBorder="1" applyAlignment="1">
      <alignment vertical="center"/>
    </xf>
    <xf numFmtId="179" fontId="2" fillId="0" borderId="7" xfId="0" applyNumberFormat="1" applyFont="1" applyFill="1" applyBorder="1" applyAlignment="1">
      <alignment horizontal="right" vertical="center"/>
    </xf>
    <xf numFmtId="178" fontId="2" fillId="0" borderId="24" xfId="0" applyNumberFormat="1" applyFont="1" applyFill="1" applyBorder="1" applyAlignment="1">
      <alignment vertical="center"/>
    </xf>
    <xf numFmtId="0" fontId="0" fillId="0" borderId="11" xfId="0" applyFont="1" applyBorder="1" applyAlignment="1">
      <alignment horizontal="center" vertical="center"/>
    </xf>
    <xf numFmtId="0" fontId="0" fillId="0" borderId="0" xfId="0" applyFont="1" applyFill="1" applyAlignment="1">
      <alignment vertical="center"/>
    </xf>
    <xf numFmtId="0" fontId="0" fillId="0" borderId="0" xfId="0" applyFont="1" applyFill="1">
      <alignment vertical="center"/>
    </xf>
    <xf numFmtId="0" fontId="2" fillId="0" borderId="0" xfId="0" applyFont="1" applyFill="1" applyAlignment="1">
      <alignment vertical="center"/>
    </xf>
    <xf numFmtId="0" fontId="0" fillId="0" borderId="0" xfId="0" applyFont="1" applyFill="1" applyAlignment="1">
      <alignment horizontal="right" vertical="center"/>
    </xf>
    <xf numFmtId="0" fontId="0" fillId="0" borderId="17" xfId="0" applyFont="1" applyFill="1" applyBorder="1">
      <alignment vertical="center"/>
    </xf>
    <xf numFmtId="0" fontId="2" fillId="0" borderId="27" xfId="0" applyFont="1" applyFill="1" applyBorder="1" applyAlignment="1">
      <alignment vertical="center"/>
    </xf>
    <xf numFmtId="179" fontId="2" fillId="0" borderId="0" xfId="0" applyNumberFormat="1" applyFont="1" applyFill="1" applyAlignment="1">
      <alignment horizontal="right" vertical="center"/>
    </xf>
    <xf numFmtId="179" fontId="2" fillId="0" borderId="0" xfId="0" applyNumberFormat="1" applyFont="1" applyFill="1" applyAlignment="1">
      <alignment horizontal="center" vertical="center" shrinkToFit="1"/>
    </xf>
    <xf numFmtId="176" fontId="2" fillId="0" borderId="5" xfId="0" applyNumberFormat="1" applyFont="1" applyFill="1" applyBorder="1" applyAlignment="1">
      <alignment horizontal="right" vertical="center" shrinkToFit="1"/>
    </xf>
    <xf numFmtId="179" fontId="0" fillId="0" borderId="0" xfId="0" applyNumberFormat="1" applyFont="1" applyFill="1" applyAlignment="1">
      <alignment horizontal="right" vertical="center"/>
    </xf>
    <xf numFmtId="179" fontId="0" fillId="0" borderId="0" xfId="0" applyNumberFormat="1" applyFont="1" applyFill="1">
      <alignment vertical="center"/>
    </xf>
    <xf numFmtId="179" fontId="0" fillId="0" borderId="0" xfId="0" applyNumberFormat="1" applyFont="1" applyFill="1" applyAlignment="1">
      <alignment horizontal="right" vertical="center" shrinkToFit="1"/>
    </xf>
    <xf numFmtId="179" fontId="0" fillId="0" borderId="0" xfId="0" applyNumberFormat="1" applyFont="1" applyFill="1" applyBorder="1" applyAlignment="1">
      <alignment horizontal="right" vertical="center" shrinkToFit="1"/>
    </xf>
    <xf numFmtId="179" fontId="2" fillId="0" borderId="23" xfId="0" applyNumberFormat="1" applyFont="1" applyFill="1" applyBorder="1" applyAlignment="1">
      <alignment horizontal="right" vertical="center" shrinkToFit="1"/>
    </xf>
    <xf numFmtId="179" fontId="0" fillId="0" borderId="0" xfId="0" applyNumberFormat="1" applyFont="1" applyFill="1" applyBorder="1" applyAlignment="1">
      <alignment horizontal="right" vertical="center"/>
    </xf>
    <xf numFmtId="0" fontId="8" fillId="0" borderId="0" xfId="0" applyFont="1" applyFill="1" applyBorder="1" applyAlignment="1">
      <alignment vertical="center" shrinkToFit="1"/>
    </xf>
    <xf numFmtId="179" fontId="0" fillId="0" borderId="7" xfId="0" applyNumberFormat="1" applyFont="1" applyFill="1" applyBorder="1" applyAlignment="1">
      <alignment horizontal="right" vertical="center"/>
    </xf>
    <xf numFmtId="179" fontId="0" fillId="0" borderId="7" xfId="0" applyNumberFormat="1" applyFont="1" applyFill="1" applyBorder="1">
      <alignment vertical="center"/>
    </xf>
    <xf numFmtId="0" fontId="0" fillId="0" borderId="17" xfId="0" applyFont="1" applyBorder="1">
      <alignment vertical="center"/>
    </xf>
    <xf numFmtId="0" fontId="0" fillId="0" borderId="1" xfId="0" applyBorder="1" applyAlignment="1">
      <alignment horizontal="center" vertical="center"/>
    </xf>
    <xf numFmtId="0" fontId="0" fillId="0" borderId="0" xfId="0" applyBorder="1" applyAlignment="1">
      <alignment horizontal="justify" vertical="center" wrapText="1"/>
    </xf>
    <xf numFmtId="0" fontId="0" fillId="0" borderId="15" xfId="0" applyFont="1" applyBorder="1">
      <alignment vertical="center"/>
    </xf>
    <xf numFmtId="0" fontId="0" fillId="0" borderId="2" xfId="0" applyBorder="1" applyAlignment="1">
      <alignment vertical="center"/>
    </xf>
    <xf numFmtId="0" fontId="0" fillId="0" borderId="14" xfId="0" applyFont="1" applyBorder="1">
      <alignment vertical="center"/>
    </xf>
    <xf numFmtId="179" fontId="2" fillId="0" borderId="5" xfId="0" applyNumberFormat="1" applyFont="1" applyFill="1" applyBorder="1" applyAlignment="1">
      <alignment horizontal="center" vertical="center"/>
    </xf>
    <xf numFmtId="186" fontId="2" fillId="0" borderId="0" xfId="0" applyNumberFormat="1" applyFont="1" applyFill="1" applyBorder="1" applyAlignment="1">
      <alignment horizontal="right" vertical="center" shrinkToFit="1"/>
    </xf>
    <xf numFmtId="179" fontId="0" fillId="0" borderId="0" xfId="0" applyNumberFormat="1" applyFill="1" applyBorder="1" applyAlignment="1">
      <alignment horizontal="right" vertical="center" shrinkToFit="1"/>
    </xf>
    <xf numFmtId="186" fontId="0" fillId="0" borderId="0" xfId="0" applyNumberFormat="1" applyFill="1" applyBorder="1" applyAlignment="1">
      <alignment horizontal="right" vertical="center" shrinkToFit="1"/>
    </xf>
    <xf numFmtId="0" fontId="0" fillId="0" borderId="26" xfId="0" applyFont="1" applyBorder="1">
      <alignment vertical="center"/>
    </xf>
    <xf numFmtId="49" fontId="0" fillId="0" borderId="0" xfId="0" applyNumberFormat="1" applyFont="1">
      <alignment vertical="center"/>
    </xf>
    <xf numFmtId="0" fontId="13" fillId="0" borderId="0" xfId="0" applyFont="1">
      <alignment vertical="center"/>
    </xf>
    <xf numFmtId="0" fontId="0" fillId="0" borderId="9" xfId="0" applyFont="1" applyBorder="1" applyAlignment="1">
      <alignment horizontal="left" vertical="center"/>
    </xf>
    <xf numFmtId="0" fontId="0" fillId="0" borderId="9" xfId="0" applyBorder="1">
      <alignment vertical="center"/>
    </xf>
    <xf numFmtId="0" fontId="0" fillId="0" borderId="9" xfId="0" applyFont="1" applyBorder="1" applyAlignment="1">
      <alignment vertical="center"/>
    </xf>
    <xf numFmtId="0" fontId="2" fillId="0" borderId="9" xfId="0" applyFont="1" applyBorder="1" applyAlignment="1">
      <alignment horizontal="left" vertical="center"/>
    </xf>
    <xf numFmtId="0" fontId="0" fillId="0" borderId="0" xfId="0" applyBorder="1">
      <alignment vertical="center"/>
    </xf>
    <xf numFmtId="49" fontId="0" fillId="0" borderId="0" xfId="0" applyNumberFormat="1" applyFont="1" applyBorder="1" applyAlignment="1">
      <alignment vertical="center"/>
    </xf>
    <xf numFmtId="180" fontId="0" fillId="0" borderId="0" xfId="0" applyNumberFormat="1" applyBorder="1" applyAlignment="1">
      <alignment vertical="center"/>
    </xf>
    <xf numFmtId="180" fontId="0" fillId="0" borderId="0" xfId="0" applyNumberFormat="1">
      <alignment vertical="center"/>
    </xf>
    <xf numFmtId="180" fontId="0" fillId="0" borderId="0" xfId="0" applyNumberFormat="1" applyFill="1">
      <alignment vertical="center"/>
    </xf>
    <xf numFmtId="0" fontId="0" fillId="0" borderId="0" xfId="0" applyBorder="1" applyAlignment="1">
      <alignment horizontal="center" vertical="center"/>
    </xf>
    <xf numFmtId="180" fontId="0" fillId="0" borderId="0" xfId="0" applyNumberFormat="1" applyBorder="1" applyAlignment="1">
      <alignment horizontal="right" vertical="center"/>
    </xf>
    <xf numFmtId="179" fontId="0" fillId="0" borderId="0" xfId="0" applyNumberFormat="1">
      <alignment vertical="center"/>
    </xf>
    <xf numFmtId="0" fontId="0" fillId="0" borderId="0" xfId="0" applyAlignment="1">
      <alignment horizontal="right" vertical="center"/>
    </xf>
    <xf numFmtId="176" fontId="0" fillId="0" borderId="16" xfId="0" applyNumberFormat="1" applyFill="1" applyBorder="1" applyAlignment="1">
      <alignment horizontal="right" vertical="center"/>
    </xf>
    <xf numFmtId="0" fontId="0" fillId="0" borderId="33" xfId="0" applyFill="1" applyBorder="1" applyAlignment="1">
      <alignment horizontal="center" vertical="center"/>
    </xf>
    <xf numFmtId="0" fontId="0" fillId="0" borderId="34" xfId="0" applyFill="1" applyBorder="1" applyAlignment="1">
      <alignment horizontal="center" vertical="center"/>
    </xf>
    <xf numFmtId="177" fontId="2" fillId="0" borderId="35" xfId="0" applyNumberFormat="1" applyFont="1" applyFill="1" applyBorder="1" applyAlignment="1">
      <alignment horizontal="right" vertical="center"/>
    </xf>
    <xf numFmtId="177" fontId="2" fillId="0" borderId="36" xfId="0" applyNumberFormat="1" applyFont="1" applyFill="1" applyBorder="1" applyAlignment="1">
      <alignment horizontal="right" vertical="center"/>
    </xf>
    <xf numFmtId="177" fontId="2" fillId="0" borderId="37" xfId="0" applyNumberFormat="1" applyFont="1" applyFill="1" applyBorder="1" applyAlignment="1">
      <alignment horizontal="right" vertical="center"/>
    </xf>
    <xf numFmtId="177" fontId="17" fillId="0" borderId="0" xfId="0" applyNumberFormat="1" applyFont="1" applyFill="1" applyBorder="1" applyAlignment="1">
      <alignment horizontal="right" vertical="center"/>
    </xf>
    <xf numFmtId="177" fontId="17" fillId="0" borderId="37" xfId="0" applyNumberFormat="1" applyFont="1" applyFill="1" applyBorder="1" applyAlignment="1">
      <alignment horizontal="right" vertical="center"/>
    </xf>
    <xf numFmtId="177" fontId="17" fillId="0" borderId="38" xfId="0" applyNumberFormat="1" applyFont="1" applyFill="1" applyBorder="1" applyAlignment="1">
      <alignment horizontal="right" vertical="center"/>
    </xf>
    <xf numFmtId="177" fontId="17" fillId="0" borderId="39" xfId="0" applyNumberFormat="1" applyFont="1" applyFill="1" applyBorder="1" applyAlignment="1">
      <alignment horizontal="right" vertical="center"/>
    </xf>
    <xf numFmtId="0" fontId="0" fillId="0" borderId="14" xfId="0" applyBorder="1" applyAlignment="1">
      <alignment horizontal="distributed" vertical="center"/>
    </xf>
    <xf numFmtId="0" fontId="0" fillId="0" borderId="0" xfId="0" applyFont="1" applyFill="1" applyBorder="1" applyAlignment="1">
      <alignment horizontal="distributed" vertical="center"/>
    </xf>
    <xf numFmtId="0" fontId="2" fillId="0" borderId="0" xfId="0" applyFont="1" applyFill="1" applyBorder="1" applyAlignment="1">
      <alignment horizontal="distributed" vertical="center"/>
    </xf>
    <xf numFmtId="0" fontId="2" fillId="0" borderId="14" xfId="0" applyFont="1" applyBorder="1" applyAlignment="1">
      <alignment horizontal="distributed" vertical="center"/>
    </xf>
    <xf numFmtId="0" fontId="0" fillId="0" borderId="26" xfId="0" applyBorder="1" applyAlignment="1">
      <alignment horizontal="distributed" vertical="center"/>
    </xf>
    <xf numFmtId="0" fontId="0" fillId="0" borderId="7" xfId="0" applyFont="1" applyFill="1" applyBorder="1" applyAlignment="1">
      <alignment horizontal="distributed" vertical="center"/>
    </xf>
    <xf numFmtId="0" fontId="0" fillId="0" borderId="0" xfId="0" applyFill="1" applyBorder="1" applyAlignment="1">
      <alignment horizontal="distributed" vertical="center"/>
    </xf>
    <xf numFmtId="0" fontId="0" fillId="0" borderId="7" xfId="0" applyFill="1" applyBorder="1" applyAlignment="1">
      <alignment horizontal="distributed" vertical="center"/>
    </xf>
    <xf numFmtId="0" fontId="0" fillId="0" borderId="1" xfId="0" applyFont="1" applyFill="1" applyBorder="1" applyAlignment="1">
      <alignment vertical="center"/>
    </xf>
    <xf numFmtId="0" fontId="0"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0" fillId="0" borderId="10" xfId="0" applyFont="1" applyFill="1" applyBorder="1" applyAlignment="1">
      <alignment horizontal="center" vertical="center" shrinkToFit="1"/>
    </xf>
    <xf numFmtId="0" fontId="0" fillId="0" borderId="11"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179" fontId="0" fillId="0" borderId="0" xfId="0" applyNumberFormat="1" applyFont="1" applyBorder="1" applyAlignment="1">
      <alignment horizontal="right" vertical="center" shrinkToFit="1"/>
    </xf>
    <xf numFmtId="179" fontId="0" fillId="0" borderId="4" xfId="0" applyNumberFormat="1" applyFont="1" applyFill="1" applyBorder="1" applyAlignment="1">
      <alignment vertical="center" shrinkToFit="1"/>
    </xf>
    <xf numFmtId="179" fontId="0" fillId="0" borderId="22" xfId="0" applyNumberFormat="1" applyFont="1" applyFill="1" applyBorder="1" applyAlignment="1">
      <alignment vertical="center" shrinkToFit="1"/>
    </xf>
    <xf numFmtId="179" fontId="3" fillId="0" borderId="0" xfId="0" applyNumberFormat="1" applyFont="1" applyAlignment="1">
      <alignment vertical="center"/>
    </xf>
    <xf numFmtId="179" fontId="0" fillId="0" borderId="6" xfId="0" applyNumberFormat="1" applyFont="1" applyFill="1" applyBorder="1" applyAlignment="1">
      <alignment vertical="center"/>
    </xf>
    <xf numFmtId="179" fontId="0" fillId="0" borderId="0" xfId="0" applyNumberFormat="1" applyFont="1" applyFill="1" applyBorder="1" applyAlignment="1">
      <alignment vertical="center"/>
    </xf>
    <xf numFmtId="179" fontId="0" fillId="0" borderId="23" xfId="0" applyNumberFormat="1" applyFont="1" applyFill="1" applyBorder="1" applyAlignment="1">
      <alignment vertical="center" shrinkToFit="1"/>
    </xf>
    <xf numFmtId="179" fontId="0" fillId="0" borderId="16" xfId="0" applyNumberFormat="1" applyFont="1" applyFill="1" applyBorder="1" applyAlignment="1">
      <alignment vertical="center"/>
    </xf>
    <xf numFmtId="179" fontId="0" fillId="0" borderId="7" xfId="0" applyNumberFormat="1" applyFont="1" applyFill="1" applyBorder="1" applyAlignment="1">
      <alignment vertical="center"/>
    </xf>
    <xf numFmtId="179" fontId="0" fillId="0" borderId="24" xfId="0" applyNumberFormat="1" applyFont="1" applyFill="1" applyBorder="1" applyAlignment="1">
      <alignment vertical="center" shrinkToFit="1"/>
    </xf>
    <xf numFmtId="179" fontId="0" fillId="0" borderId="0" xfId="0" applyNumberFormat="1" applyFont="1" applyBorder="1" applyAlignment="1">
      <alignment vertical="center"/>
    </xf>
    <xf numFmtId="179" fontId="0" fillId="0" borderId="0" xfId="0" applyNumberFormat="1" applyFont="1" applyAlignment="1">
      <alignment vertical="center"/>
    </xf>
    <xf numFmtId="179" fontId="0" fillId="0" borderId="10" xfId="0" applyNumberFormat="1" applyFont="1" applyFill="1" applyBorder="1" applyAlignment="1">
      <alignment vertical="center"/>
    </xf>
    <xf numFmtId="179" fontId="0" fillId="0" borderId="29" xfId="0" applyNumberFormat="1" applyFont="1" applyFill="1" applyBorder="1" applyAlignment="1">
      <alignment vertical="center"/>
    </xf>
    <xf numFmtId="179" fontId="0" fillId="0" borderId="3" xfId="0" applyNumberFormat="1" applyFont="1" applyFill="1" applyBorder="1" applyAlignment="1">
      <alignment horizontal="center" vertical="center" shrinkToFit="1"/>
    </xf>
    <xf numFmtId="179" fontId="0" fillId="0" borderId="12" xfId="0" applyNumberFormat="1" applyFont="1" applyFill="1" applyBorder="1" applyAlignment="1">
      <alignment horizontal="center" vertical="center" shrinkToFit="1"/>
    </xf>
    <xf numFmtId="179" fontId="0" fillId="0" borderId="40" xfId="0" applyNumberFormat="1" applyFont="1" applyFill="1" applyBorder="1" applyAlignment="1">
      <alignment vertical="center"/>
    </xf>
    <xf numFmtId="179" fontId="0" fillId="0" borderId="41" xfId="0" applyNumberFormat="1" applyFont="1" applyFill="1" applyBorder="1" applyAlignment="1">
      <alignment vertical="center"/>
    </xf>
    <xf numFmtId="179" fontId="0" fillId="0" borderId="42" xfId="0" applyNumberFormat="1" applyFont="1" applyFill="1" applyBorder="1" applyAlignment="1">
      <alignment vertical="center"/>
    </xf>
    <xf numFmtId="179" fontId="0" fillId="0" borderId="43" xfId="0" applyNumberFormat="1" applyFont="1" applyFill="1" applyBorder="1" applyAlignment="1">
      <alignment vertical="center"/>
    </xf>
    <xf numFmtId="179" fontId="0" fillId="0" borderId="44" xfId="0" applyNumberFormat="1" applyFont="1" applyFill="1" applyBorder="1" applyAlignment="1">
      <alignment vertical="center"/>
    </xf>
    <xf numFmtId="179" fontId="2" fillId="0" borderId="41" xfId="0" applyNumberFormat="1" applyFont="1" applyFill="1" applyBorder="1" applyAlignment="1">
      <alignment vertical="center"/>
    </xf>
    <xf numFmtId="179" fontId="0" fillId="0" borderId="45" xfId="0" applyNumberFormat="1" applyFont="1" applyFill="1" applyBorder="1" applyAlignment="1">
      <alignment vertical="center"/>
    </xf>
    <xf numFmtId="179" fontId="0" fillId="0" borderId="38" xfId="0" applyNumberFormat="1" applyFont="1" applyFill="1" applyBorder="1" applyAlignment="1">
      <alignment vertical="center" shrinkToFit="1"/>
    </xf>
    <xf numFmtId="179" fontId="0" fillId="0" borderId="38" xfId="0" applyNumberFormat="1" applyFont="1" applyFill="1" applyBorder="1" applyAlignment="1">
      <alignment vertical="center"/>
    </xf>
    <xf numFmtId="179" fontId="2" fillId="0" borderId="46" xfId="0" applyNumberFormat="1" applyFont="1" applyFill="1" applyBorder="1" applyAlignment="1">
      <alignment horizontal="center" vertical="center"/>
    </xf>
    <xf numFmtId="179" fontId="0" fillId="0" borderId="14" xfId="0" applyNumberFormat="1" applyFill="1" applyBorder="1" applyAlignment="1">
      <alignment horizontal="center" vertical="center"/>
    </xf>
    <xf numFmtId="179" fontId="0" fillId="0" borderId="47" xfId="0" applyNumberFormat="1" applyFont="1" applyFill="1" applyBorder="1" applyAlignment="1">
      <alignment horizontal="center" vertical="center"/>
    </xf>
    <xf numFmtId="179" fontId="2" fillId="0" borderId="48" xfId="0" applyNumberFormat="1" applyFont="1" applyFill="1" applyBorder="1" applyAlignment="1">
      <alignment horizontal="center" vertical="center"/>
    </xf>
    <xf numFmtId="179" fontId="0" fillId="0" borderId="49" xfId="0" applyNumberFormat="1" applyFont="1" applyFill="1" applyBorder="1" applyAlignment="1">
      <alignment horizontal="center" vertical="center"/>
    </xf>
    <xf numFmtId="179" fontId="0" fillId="0" borderId="50" xfId="0" applyNumberFormat="1" applyFont="1" applyFill="1" applyBorder="1" applyAlignment="1">
      <alignment horizontal="center" vertical="center"/>
    </xf>
    <xf numFmtId="179" fontId="0" fillId="0" borderId="51" xfId="0" applyNumberFormat="1" applyFont="1" applyFill="1" applyBorder="1" applyAlignment="1">
      <alignment horizontal="center" vertical="center" shrinkToFit="1"/>
    </xf>
    <xf numFmtId="179" fontId="0" fillId="0" borderId="52" xfId="0" applyNumberFormat="1" applyFont="1" applyFill="1" applyBorder="1" applyAlignment="1">
      <alignment vertical="center"/>
    </xf>
    <xf numFmtId="179" fontId="0" fillId="0" borderId="53" xfId="0" applyNumberFormat="1" applyFont="1" applyFill="1" applyBorder="1" applyAlignment="1">
      <alignment vertical="center" shrinkToFit="1"/>
    </xf>
    <xf numFmtId="179" fontId="0" fillId="0" borderId="54" xfId="0" applyNumberFormat="1" applyFont="1" applyFill="1" applyBorder="1" applyAlignment="1">
      <alignment vertical="center" shrinkToFit="1"/>
    </xf>
    <xf numFmtId="0" fontId="0" fillId="0" borderId="2" xfId="0" applyFont="1" applyFill="1" applyBorder="1" applyAlignment="1">
      <alignment horizontal="center" vertical="center" shrinkToFit="1"/>
    </xf>
    <xf numFmtId="0" fontId="0" fillId="0" borderId="55" xfId="0" applyFont="1" applyFill="1" applyBorder="1" applyAlignment="1">
      <alignment horizontal="center" vertical="center" shrinkToFit="1"/>
    </xf>
    <xf numFmtId="179" fontId="0" fillId="0" borderId="56" xfId="0" applyNumberFormat="1" applyFill="1" applyBorder="1" applyAlignment="1">
      <alignment vertical="center" shrinkToFit="1"/>
    </xf>
    <xf numFmtId="179" fontId="0" fillId="0" borderId="56" xfId="0" applyNumberFormat="1" applyFont="1" applyFill="1" applyBorder="1" applyAlignment="1">
      <alignment vertical="center" shrinkToFit="1"/>
    </xf>
    <xf numFmtId="0" fontId="2" fillId="0" borderId="5" xfId="0" applyFont="1" applyFill="1" applyBorder="1" applyAlignment="1">
      <alignment horizontal="distributed" vertical="center"/>
    </xf>
    <xf numFmtId="0" fontId="0" fillId="0" borderId="2" xfId="0" applyFill="1" applyBorder="1" applyAlignment="1">
      <alignment horizontal="distributed" vertical="center"/>
    </xf>
    <xf numFmtId="0" fontId="2" fillId="0" borderId="57" xfId="0" applyFont="1" applyFill="1" applyBorder="1" applyAlignment="1">
      <alignment horizontal="distributed"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distributed" vertical="center" shrinkToFit="1"/>
    </xf>
    <xf numFmtId="0" fontId="3" fillId="0" borderId="7" xfId="0" applyFont="1" applyFill="1" applyBorder="1" applyAlignment="1">
      <alignment horizontal="distributed" vertical="center" shrinkToFit="1"/>
    </xf>
    <xf numFmtId="0" fontId="3" fillId="0" borderId="7" xfId="0" applyFont="1" applyFill="1" applyBorder="1" applyAlignment="1">
      <alignment horizontal="distributed" vertical="center"/>
    </xf>
    <xf numFmtId="0" fontId="0" fillId="0" borderId="10" xfId="0" applyFont="1" applyFill="1" applyBorder="1" applyAlignment="1">
      <alignment horizontal="center" vertical="center" wrapText="1"/>
    </xf>
    <xf numFmtId="178" fontId="10" fillId="0" borderId="5" xfId="0" applyNumberFormat="1" applyFont="1" applyFill="1" applyBorder="1" applyAlignment="1">
      <alignment horizontal="right"/>
    </xf>
    <xf numFmtId="188" fontId="10" fillId="0" borderId="0" xfId="0" applyNumberFormat="1" applyFont="1" applyFill="1" applyBorder="1" applyAlignment="1">
      <alignment horizontal="right"/>
    </xf>
    <xf numFmtId="0" fontId="0" fillId="0" borderId="10" xfId="0" applyFont="1" applyFill="1" applyBorder="1" applyAlignment="1">
      <alignment horizontal="distributed" vertical="center"/>
    </xf>
    <xf numFmtId="0" fontId="0" fillId="0" borderId="58" xfId="0" applyFont="1" applyFill="1" applyBorder="1" applyAlignment="1">
      <alignment horizontal="distributed" vertical="center"/>
    </xf>
    <xf numFmtId="176" fontId="0" fillId="0" borderId="5" xfId="0" applyNumberFormat="1" applyFill="1" applyBorder="1" applyAlignment="1">
      <alignment horizontal="right" vertical="center"/>
    </xf>
    <xf numFmtId="180" fontId="0" fillId="0" borderId="5" xfId="0" applyNumberFormat="1" applyFill="1" applyBorder="1" applyAlignment="1">
      <alignment horizontal="right" vertical="center"/>
    </xf>
    <xf numFmtId="187" fontId="0" fillId="0" borderId="0" xfId="0" applyNumberFormat="1" applyFont="1" applyFill="1" applyBorder="1" applyAlignment="1">
      <alignment horizontal="right" vertical="center"/>
    </xf>
    <xf numFmtId="184" fontId="0" fillId="0" borderId="0" xfId="0" applyNumberFormat="1" applyFill="1" applyBorder="1" applyAlignment="1">
      <alignment horizontal="right" vertical="center"/>
    </xf>
    <xf numFmtId="178" fontId="2" fillId="0" borderId="6" xfId="0" applyNumberFormat="1" applyFont="1" applyFill="1" applyBorder="1" applyAlignment="1">
      <alignment horizontal="right" vertical="center"/>
    </xf>
    <xf numFmtId="176" fontId="2" fillId="0" borderId="16" xfId="0" applyNumberFormat="1" applyFont="1" applyFill="1" applyBorder="1" applyAlignment="1">
      <alignment horizontal="right" vertical="center"/>
    </xf>
    <xf numFmtId="184" fontId="0" fillId="0" borderId="7" xfId="0" applyNumberFormat="1" applyFill="1" applyBorder="1" applyAlignment="1">
      <alignment horizontal="right" vertical="center"/>
    </xf>
    <xf numFmtId="178" fontId="0" fillId="0" borderId="24" xfId="0" applyNumberFormat="1" applyFill="1" applyBorder="1" applyAlignment="1">
      <alignment horizontal="right" vertical="center"/>
    </xf>
    <xf numFmtId="178" fontId="0" fillId="0" borderId="23" xfId="0" applyNumberFormat="1" applyFill="1" applyBorder="1" applyAlignment="1">
      <alignment horizontal="right" vertical="center"/>
    </xf>
    <xf numFmtId="178" fontId="0" fillId="0" borderId="0" xfId="0" applyNumberFormat="1" applyFont="1" applyFill="1" applyBorder="1" applyAlignment="1">
      <alignment horizontal="right" vertical="center"/>
    </xf>
    <xf numFmtId="0" fontId="0" fillId="0" borderId="25" xfId="0" applyFont="1" applyBorder="1" applyAlignment="1">
      <alignment horizontal="center" vertical="center"/>
    </xf>
    <xf numFmtId="0" fontId="0" fillId="0" borderId="12" xfId="0" applyFont="1" applyBorder="1" applyAlignment="1">
      <alignment horizontal="center" vertical="center"/>
    </xf>
    <xf numFmtId="0" fontId="2" fillId="0" borderId="0" xfId="0" applyFont="1" applyFill="1" applyBorder="1" applyAlignment="1">
      <alignment horizontal="distributed" vertical="center" shrinkToFit="1"/>
    </xf>
    <xf numFmtId="0" fontId="0" fillId="0" borderId="0" xfId="0" applyFont="1" applyBorder="1" applyAlignment="1">
      <alignment horizontal="center" vertical="center"/>
    </xf>
    <xf numFmtId="0" fontId="0" fillId="0" borderId="4" xfId="0" applyFill="1" applyBorder="1" applyAlignment="1">
      <alignment horizontal="center" vertical="center" shrinkToFit="1"/>
    </xf>
    <xf numFmtId="0" fontId="0" fillId="0" borderId="40" xfId="0" applyFont="1" applyFill="1" applyBorder="1" applyAlignment="1">
      <alignment horizontal="center" vertical="center"/>
    </xf>
    <xf numFmtId="0" fontId="0" fillId="0" borderId="59" xfId="0" applyFont="1" applyFill="1" applyBorder="1" applyAlignment="1">
      <alignment horizontal="left" vertical="center"/>
    </xf>
    <xf numFmtId="178" fontId="0" fillId="0" borderId="60" xfId="0" applyNumberFormat="1" applyFill="1" applyBorder="1" applyAlignment="1">
      <alignment horizontal="right" vertical="center"/>
    </xf>
    <xf numFmtId="178" fontId="0" fillId="0" borderId="37" xfId="0" applyNumberFormat="1" applyFill="1" applyBorder="1" applyAlignment="1">
      <alignment horizontal="right" vertical="center"/>
    </xf>
    <xf numFmtId="179" fontId="0" fillId="0" borderId="37" xfId="0" applyNumberFormat="1" applyFont="1" applyFill="1" applyBorder="1" applyAlignment="1">
      <alignment horizontal="right" vertical="center"/>
    </xf>
    <xf numFmtId="184" fontId="0" fillId="0" borderId="37" xfId="0" applyNumberFormat="1" applyFill="1" applyBorder="1" applyAlignment="1">
      <alignment horizontal="right" vertical="center"/>
    </xf>
    <xf numFmtId="180" fontId="0" fillId="0" borderId="38" xfId="0" applyNumberFormat="1" applyFill="1" applyBorder="1" applyAlignment="1">
      <alignment horizontal="right" vertical="center"/>
    </xf>
    <xf numFmtId="179" fontId="0" fillId="0" borderId="38" xfId="0" applyNumberFormat="1" applyFont="1" applyFill="1" applyBorder="1" applyAlignment="1">
      <alignment horizontal="right" vertical="center"/>
    </xf>
    <xf numFmtId="178" fontId="0" fillId="0" borderId="39" xfId="0" applyNumberFormat="1" applyFill="1" applyBorder="1" applyAlignment="1">
      <alignment horizontal="right" vertical="center"/>
    </xf>
    <xf numFmtId="178" fontId="0" fillId="0" borderId="6" xfId="0" applyNumberFormat="1" applyFill="1" applyBorder="1" applyAlignment="1">
      <alignment horizontal="right" vertical="center"/>
    </xf>
    <xf numFmtId="178" fontId="0" fillId="0" borderId="0" xfId="0" applyNumberFormat="1" applyFill="1" applyBorder="1" applyAlignment="1">
      <alignment horizontal="right" vertical="center"/>
    </xf>
    <xf numFmtId="188" fontId="0" fillId="0" borderId="0" xfId="0" applyNumberFormat="1" applyFill="1" applyBorder="1" applyAlignment="1">
      <alignment horizontal="right" vertical="center"/>
    </xf>
    <xf numFmtId="178" fontId="2" fillId="0" borderId="0" xfId="0" applyNumberFormat="1" applyFont="1" applyFill="1" applyBorder="1" applyAlignment="1">
      <alignment horizontal="right" vertical="center"/>
    </xf>
    <xf numFmtId="178" fontId="0" fillId="0" borderId="7" xfId="0" applyNumberFormat="1" applyFill="1" applyBorder="1" applyAlignment="1">
      <alignment horizontal="right" vertical="center"/>
    </xf>
    <xf numFmtId="188" fontId="0" fillId="0" borderId="7" xfId="0" applyNumberFormat="1" applyFill="1" applyBorder="1" applyAlignment="1">
      <alignment horizontal="right" vertical="center"/>
    </xf>
    <xf numFmtId="188" fontId="2" fillId="0" borderId="0" xfId="0" applyNumberFormat="1" applyFont="1" applyFill="1" applyBorder="1" applyAlignment="1">
      <alignment horizontal="right" vertical="center"/>
    </xf>
    <xf numFmtId="178" fontId="17" fillId="0" borderId="0" xfId="0" applyNumberFormat="1" applyFont="1" applyFill="1" applyBorder="1" applyAlignment="1">
      <alignment horizontal="right" vertical="center"/>
    </xf>
    <xf numFmtId="178" fontId="2" fillId="0" borderId="23"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178" fontId="0" fillId="0" borderId="23" xfId="0" applyNumberFormat="1" applyFont="1" applyFill="1" applyBorder="1" applyAlignment="1">
      <alignment horizontal="right" vertical="center"/>
    </xf>
    <xf numFmtId="0" fontId="5" fillId="0" borderId="0" xfId="0" applyFont="1" applyFill="1" applyBorder="1" applyAlignment="1">
      <alignment horizontal="distributed" vertical="center" shrinkToFit="1"/>
    </xf>
    <xf numFmtId="0" fontId="0" fillId="0" borderId="0" xfId="0" applyFont="1" applyFill="1" applyBorder="1" applyAlignment="1">
      <alignment horizontal="distributed" vertical="center" shrinkToFit="1"/>
    </xf>
    <xf numFmtId="0" fontId="0" fillId="0" borderId="61" xfId="0" applyFill="1" applyBorder="1" applyAlignment="1">
      <alignment horizontal="distributed" vertical="center"/>
    </xf>
    <xf numFmtId="0" fontId="8" fillId="0" borderId="0" xfId="0" applyFont="1" applyFill="1" applyBorder="1" applyAlignment="1">
      <alignment horizontal="distributed" vertical="center" shrinkToFit="1"/>
    </xf>
    <xf numFmtId="0" fontId="0" fillId="0" borderId="7" xfId="0" applyFont="1" applyFill="1" applyBorder="1" applyAlignment="1">
      <alignment horizontal="distributed" vertical="center" shrinkToFit="1"/>
    </xf>
    <xf numFmtId="0" fontId="0" fillId="0" borderId="62" xfId="0" applyFill="1" applyBorder="1" applyAlignment="1">
      <alignment horizontal="distributed" vertical="center"/>
    </xf>
    <xf numFmtId="183" fontId="0" fillId="0" borderId="0" xfId="0" applyNumberFormat="1">
      <alignment vertical="center"/>
    </xf>
    <xf numFmtId="183" fontId="0" fillId="0" borderId="0" xfId="0" applyNumberFormat="1" applyBorder="1" applyAlignment="1">
      <alignment horizontal="right" vertical="center"/>
    </xf>
    <xf numFmtId="183" fontId="2" fillId="0" borderId="0" xfId="0" applyNumberFormat="1" applyFont="1" applyBorder="1" applyAlignment="1">
      <alignment horizontal="right" vertical="center"/>
    </xf>
    <xf numFmtId="183" fontId="0" fillId="0" borderId="0" xfId="0" applyNumberFormat="1" applyFont="1" applyBorder="1" applyAlignment="1">
      <alignment horizontal="right" vertical="center"/>
    </xf>
    <xf numFmtId="183" fontId="0" fillId="0" borderId="0" xfId="0" applyNumberFormat="1" applyBorder="1">
      <alignment vertical="center"/>
    </xf>
    <xf numFmtId="183" fontId="0" fillId="0" borderId="0" xfId="0" applyNumberFormat="1" applyAlignment="1">
      <alignment horizontal="center" vertical="center"/>
    </xf>
    <xf numFmtId="49" fontId="0" fillId="0" borderId="0" xfId="0" applyNumberFormat="1">
      <alignment vertical="center"/>
    </xf>
    <xf numFmtId="178" fontId="0" fillId="0" borderId="63" xfId="0" applyNumberFormat="1" applyBorder="1" applyAlignment="1">
      <alignment vertical="center"/>
    </xf>
    <xf numFmtId="0" fontId="0" fillId="0" borderId="63" xfId="0" applyBorder="1">
      <alignment vertical="center"/>
    </xf>
    <xf numFmtId="0" fontId="0" fillId="0" borderId="63" xfId="0" applyBorder="1" applyAlignment="1">
      <alignment vertical="center"/>
    </xf>
    <xf numFmtId="0" fontId="0" fillId="0" borderId="63" xfId="0" applyBorder="1" applyAlignment="1">
      <alignment horizontal="center" vertical="center"/>
    </xf>
    <xf numFmtId="0" fontId="0" fillId="0" borderId="49"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0" fillId="0" borderId="66" xfId="0" applyBorder="1" applyAlignment="1">
      <alignment horizontal="center" vertical="center"/>
    </xf>
    <xf numFmtId="0" fontId="2" fillId="0" borderId="67" xfId="0" applyFont="1" applyBorder="1" applyAlignment="1">
      <alignment horizontal="center" vertical="center"/>
    </xf>
    <xf numFmtId="180" fontId="0" fillId="0" borderId="35" xfId="0" applyNumberFormat="1" applyBorder="1" applyAlignment="1">
      <alignment vertical="center"/>
    </xf>
    <xf numFmtId="180" fontId="2" fillId="0" borderId="36" xfId="0" applyNumberFormat="1" applyFont="1" applyBorder="1" applyAlignment="1">
      <alignment vertical="center"/>
    </xf>
    <xf numFmtId="180" fontId="2" fillId="0" borderId="37" xfId="0" applyNumberFormat="1" applyFont="1" applyFill="1" applyBorder="1" applyAlignment="1">
      <alignment vertical="center"/>
    </xf>
    <xf numFmtId="180" fontId="0" fillId="0" borderId="38" xfId="0" applyNumberFormat="1" applyBorder="1" applyAlignment="1">
      <alignment vertical="center"/>
    </xf>
    <xf numFmtId="180" fontId="2" fillId="0" borderId="39" xfId="0" applyNumberFormat="1" applyFont="1" applyBorder="1" applyAlignment="1">
      <alignment vertical="center"/>
    </xf>
    <xf numFmtId="0" fontId="17" fillId="0" borderId="68" xfId="0" applyFont="1" applyBorder="1" applyAlignment="1">
      <alignment vertical="center" shrinkToFit="1"/>
    </xf>
    <xf numFmtId="180" fontId="0" fillId="0" borderId="69" xfId="0" applyNumberFormat="1" applyBorder="1" applyAlignment="1">
      <alignment horizontal="right" vertical="center"/>
    </xf>
    <xf numFmtId="0" fontId="0" fillId="0" borderId="49" xfId="0" applyBorder="1" applyAlignment="1">
      <alignment vertical="center" shrinkToFit="1"/>
    </xf>
    <xf numFmtId="180" fontId="0" fillId="0" borderId="70" xfId="0" applyNumberFormat="1" applyBorder="1" applyAlignment="1">
      <alignment horizontal="right" vertical="center"/>
    </xf>
    <xf numFmtId="0" fontId="0" fillId="0" borderId="64" xfId="0" applyBorder="1" applyAlignment="1">
      <alignment vertical="center" shrinkToFit="1"/>
    </xf>
    <xf numFmtId="180" fontId="0" fillId="0" borderId="71" xfId="0" applyNumberFormat="1" applyBorder="1" applyAlignment="1">
      <alignment horizontal="right" vertical="center"/>
    </xf>
    <xf numFmtId="180" fontId="0" fillId="0" borderId="70" xfId="0" applyNumberFormat="1" applyFill="1" applyBorder="1" applyAlignment="1">
      <alignment horizontal="right" vertical="center"/>
    </xf>
    <xf numFmtId="180" fontId="0" fillId="0" borderId="71" xfId="0" applyNumberFormat="1" applyFill="1" applyBorder="1" applyAlignment="1">
      <alignment horizontal="right" vertical="center"/>
    </xf>
    <xf numFmtId="0" fontId="0" fillId="0" borderId="0" xfId="0" applyFill="1" applyBorder="1" applyAlignment="1">
      <alignment vertical="center" shrinkToFit="1"/>
    </xf>
    <xf numFmtId="178" fontId="17" fillId="0" borderId="63" xfId="0" applyNumberFormat="1" applyFont="1" applyBorder="1" applyAlignment="1">
      <alignment vertical="center"/>
    </xf>
    <xf numFmtId="0" fontId="0" fillId="0" borderId="63" xfId="0" applyBorder="1" applyAlignment="1">
      <alignment horizontal="distributed" vertical="center"/>
    </xf>
    <xf numFmtId="180" fontId="0" fillId="0" borderId="63" xfId="0" applyNumberFormat="1" applyBorder="1" applyAlignment="1">
      <alignment horizontal="right" vertical="center" indent="1" shrinkToFit="1"/>
    </xf>
    <xf numFmtId="180" fontId="0" fillId="0" borderId="72" xfId="0" applyNumberFormat="1" applyBorder="1" applyAlignment="1">
      <alignment horizontal="right" vertical="center" indent="1" shrinkToFit="1"/>
    </xf>
    <xf numFmtId="41" fontId="2" fillId="0" borderId="0" xfId="0" applyNumberFormat="1" applyFont="1" applyFill="1" applyBorder="1" applyAlignment="1">
      <alignment horizontal="right" vertical="center"/>
    </xf>
    <xf numFmtId="0" fontId="0" fillId="0" borderId="63" xfId="0" applyBorder="1" applyAlignment="1">
      <alignment vertical="center" shrinkToFit="1"/>
    </xf>
    <xf numFmtId="41" fontId="0" fillId="0" borderId="63" xfId="0" applyNumberFormat="1" applyBorder="1" applyAlignment="1">
      <alignment vertical="center"/>
    </xf>
    <xf numFmtId="0" fontId="0" fillId="0" borderId="0" xfId="0" applyFill="1" applyBorder="1" applyAlignment="1">
      <alignment horizontal="distributed" vertical="center" shrinkToFit="1"/>
    </xf>
    <xf numFmtId="41" fontId="0" fillId="0" borderId="0" xfId="0" applyNumberFormat="1" applyFont="1" applyFill="1" applyBorder="1" applyAlignment="1">
      <alignment horizontal="right" vertical="center"/>
    </xf>
    <xf numFmtId="0" fontId="0" fillId="0" borderId="63" xfId="0" applyFill="1" applyBorder="1" applyAlignment="1">
      <alignment vertical="center" shrinkToFit="1"/>
    </xf>
    <xf numFmtId="41" fontId="0" fillId="0" borderId="63" xfId="0" applyNumberFormat="1" applyBorder="1" applyAlignment="1">
      <alignment horizontal="right" vertical="center"/>
    </xf>
    <xf numFmtId="41" fontId="0" fillId="0" borderId="0" xfId="0" applyNumberFormat="1" applyFill="1" applyBorder="1" applyAlignment="1">
      <alignment horizontal="right" vertical="center"/>
    </xf>
    <xf numFmtId="0" fontId="17" fillId="0" borderId="0" xfId="0" applyFont="1" applyFill="1" applyBorder="1" applyAlignment="1">
      <alignment horizontal="distributed" vertical="center" shrinkToFit="1"/>
    </xf>
    <xf numFmtId="41" fontId="0" fillId="0" borderId="0" xfId="0" applyNumberFormat="1">
      <alignment vertical="center"/>
    </xf>
    <xf numFmtId="41" fontId="0" fillId="0" borderId="0" xfId="0" applyNumberFormat="1" applyBorder="1" applyAlignment="1">
      <alignment vertical="center"/>
    </xf>
    <xf numFmtId="49" fontId="0" fillId="0" borderId="0" xfId="0" applyNumberFormat="1" applyFont="1" applyBorder="1">
      <alignment vertical="center"/>
    </xf>
    <xf numFmtId="183" fontId="0" fillId="0" borderId="0" xfId="0" applyNumberFormat="1" applyFont="1" applyBorder="1" applyAlignment="1">
      <alignment horizontal="center" vertical="center"/>
    </xf>
    <xf numFmtId="0" fontId="2" fillId="0" borderId="0" xfId="0" applyFont="1" applyBorder="1" applyAlignment="1">
      <alignment horizontal="center" vertical="center"/>
    </xf>
    <xf numFmtId="180" fontId="0" fillId="0" borderId="0" xfId="0" applyNumberFormat="1" applyBorder="1" applyAlignment="1">
      <alignment horizontal="right" vertical="center" indent="1" shrinkToFit="1"/>
    </xf>
    <xf numFmtId="0" fontId="0" fillId="0" borderId="35" xfId="0" applyFill="1" applyBorder="1" applyAlignment="1">
      <alignment vertical="center" shrinkToFit="1"/>
    </xf>
    <xf numFmtId="180" fontId="0" fillId="0" borderId="35" xfId="0" applyNumberFormat="1" applyFill="1" applyBorder="1" applyAlignment="1">
      <alignment horizontal="right" vertical="center"/>
    </xf>
    <xf numFmtId="178" fontId="17" fillId="0" borderId="63" xfId="0" applyNumberFormat="1" applyFont="1" applyFill="1" applyBorder="1">
      <alignment vertical="center"/>
    </xf>
    <xf numFmtId="178" fontId="0" fillId="0" borderId="63" xfId="0" applyNumberFormat="1" applyBorder="1" applyAlignment="1">
      <alignment horizontal="right" vertical="center"/>
    </xf>
    <xf numFmtId="178" fontId="0" fillId="0" borderId="63" xfId="0" applyNumberFormat="1" applyFill="1" applyBorder="1" applyAlignment="1">
      <alignment horizontal="right" vertical="center"/>
    </xf>
    <xf numFmtId="41" fontId="0" fillId="0" borderId="0" xfId="0" applyNumberFormat="1" applyBorder="1">
      <alignment vertical="center"/>
    </xf>
    <xf numFmtId="49" fontId="0" fillId="0" borderId="0" xfId="0" applyNumberFormat="1" applyFill="1" applyBorder="1" applyAlignment="1">
      <alignment vertical="center" shrinkToFit="1"/>
    </xf>
    <xf numFmtId="41" fontId="0" fillId="0" borderId="63" xfId="0" applyNumberFormat="1" applyBorder="1">
      <alignment vertical="center"/>
    </xf>
    <xf numFmtId="178" fontId="0" fillId="0" borderId="63" xfId="0" applyNumberFormat="1" applyBorder="1">
      <alignment vertical="center"/>
    </xf>
    <xf numFmtId="179" fontId="17" fillId="0" borderId="5" xfId="0" applyNumberFormat="1" applyFont="1" applyFill="1" applyBorder="1" applyAlignment="1">
      <alignment vertical="center" shrinkToFit="1"/>
    </xf>
    <xf numFmtId="179" fontId="17" fillId="0" borderId="6" xfId="0" applyNumberFormat="1" applyFont="1" applyFill="1" applyBorder="1" applyAlignment="1">
      <alignment vertical="center" shrinkToFit="1"/>
    </xf>
    <xf numFmtId="179" fontId="17" fillId="0" borderId="0" xfId="0" applyNumberFormat="1" applyFont="1" applyFill="1" applyBorder="1" applyAlignment="1">
      <alignment vertical="center" shrinkToFit="1"/>
    </xf>
    <xf numFmtId="179" fontId="17" fillId="0" borderId="38" xfId="0" applyNumberFormat="1" applyFont="1" applyFill="1" applyBorder="1" applyAlignment="1">
      <alignment vertical="center" shrinkToFit="1"/>
    </xf>
    <xf numFmtId="176" fontId="2" fillId="0" borderId="4" xfId="0" applyNumberFormat="1" applyFont="1" applyFill="1" applyBorder="1" applyAlignment="1">
      <alignment vertical="center"/>
    </xf>
    <xf numFmtId="176" fontId="2" fillId="0" borderId="5" xfId="0" applyNumberFormat="1" applyFont="1" applyFill="1" applyBorder="1" applyAlignment="1">
      <alignment vertical="center"/>
    </xf>
    <xf numFmtId="176" fontId="2" fillId="0" borderId="6" xfId="0" applyNumberFormat="1" applyFont="1" applyFill="1" applyBorder="1" applyAlignment="1">
      <alignment vertical="center"/>
    </xf>
    <xf numFmtId="176" fontId="2" fillId="0" borderId="0" xfId="0" applyNumberFormat="1" applyFont="1" applyFill="1" applyBorder="1" applyAlignment="1">
      <alignment vertical="center"/>
    </xf>
    <xf numFmtId="176" fontId="0" fillId="0" borderId="6" xfId="0" applyNumberFormat="1" applyFill="1" applyBorder="1" applyAlignment="1">
      <alignment vertical="center"/>
    </xf>
    <xf numFmtId="176" fontId="0" fillId="0" borderId="6" xfId="0" applyNumberFormat="1" applyFont="1" applyFill="1" applyBorder="1" applyAlignment="1">
      <alignment vertical="center"/>
    </xf>
    <xf numFmtId="176" fontId="0" fillId="0" borderId="0" xfId="0" applyNumberFormat="1" applyFont="1" applyFill="1" applyBorder="1" applyAlignment="1">
      <alignment vertical="center"/>
    </xf>
    <xf numFmtId="0" fontId="0" fillId="0" borderId="73" xfId="0" applyFont="1" applyFill="1" applyBorder="1" applyAlignment="1">
      <alignment horizontal="center" vertical="center"/>
    </xf>
    <xf numFmtId="176" fontId="2" fillId="0" borderId="60" xfId="0" applyNumberFormat="1" applyFont="1" applyFill="1" applyBorder="1" applyAlignment="1">
      <alignment vertical="center"/>
    </xf>
    <xf numFmtId="176" fontId="2" fillId="0" borderId="37" xfId="0" applyNumberFormat="1" applyFont="1" applyFill="1" applyBorder="1" applyAlignment="1">
      <alignment vertical="center"/>
    </xf>
    <xf numFmtId="0" fontId="0" fillId="0" borderId="49" xfId="0" applyBorder="1" applyAlignment="1">
      <alignment horizontal="distributed" vertical="center"/>
    </xf>
    <xf numFmtId="176" fontId="0" fillId="0" borderId="37" xfId="0" applyNumberFormat="1" applyFill="1" applyBorder="1" applyAlignment="1">
      <alignment vertical="center"/>
    </xf>
    <xf numFmtId="0" fontId="2" fillId="0" borderId="49" xfId="0" applyFont="1" applyBorder="1" applyAlignment="1">
      <alignment horizontal="distributed" vertical="center"/>
    </xf>
    <xf numFmtId="176" fontId="0" fillId="0" borderId="37" xfId="0" applyNumberFormat="1" applyFont="1" applyFill="1" applyBorder="1" applyAlignment="1">
      <alignment vertical="center"/>
    </xf>
    <xf numFmtId="0" fontId="0" fillId="0" borderId="64" xfId="0" applyBorder="1" applyAlignment="1">
      <alignment horizontal="distributed" vertical="center"/>
    </xf>
    <xf numFmtId="0" fontId="0" fillId="0" borderId="38" xfId="0" applyFill="1" applyBorder="1" applyAlignment="1">
      <alignment horizontal="distributed" vertical="center"/>
    </xf>
    <xf numFmtId="176" fontId="0" fillId="0" borderId="74" xfId="0" applyNumberFormat="1" applyFill="1" applyBorder="1" applyAlignment="1">
      <alignment vertical="center"/>
    </xf>
    <xf numFmtId="176" fontId="0" fillId="0" borderId="38" xfId="0" applyNumberFormat="1" applyFill="1" applyBorder="1" applyAlignment="1">
      <alignment vertical="center"/>
    </xf>
    <xf numFmtId="176" fontId="0" fillId="0" borderId="39" xfId="0" applyNumberFormat="1" applyFill="1" applyBorder="1" applyAlignment="1">
      <alignment vertical="center"/>
    </xf>
    <xf numFmtId="0" fontId="0" fillId="0" borderId="21" xfId="0" applyFill="1" applyBorder="1" applyAlignment="1">
      <alignment horizontal="center" vertical="center"/>
    </xf>
    <xf numFmtId="179" fontId="2" fillId="0" borderId="0" xfId="0" applyNumberFormat="1" applyFont="1" applyFill="1" applyBorder="1" applyAlignment="1">
      <alignment horizontal="center" vertical="center"/>
    </xf>
    <xf numFmtId="179" fontId="0" fillId="0" borderId="0" xfId="0" applyNumberFormat="1" applyFill="1" applyBorder="1" applyAlignment="1">
      <alignment horizontal="center" vertical="center"/>
    </xf>
    <xf numFmtId="0" fontId="0" fillId="0" borderId="68" xfId="0" applyFill="1" applyBorder="1" applyAlignment="1">
      <alignment vertical="center"/>
    </xf>
    <xf numFmtId="0" fontId="0" fillId="0" borderId="75" xfId="0" applyFill="1" applyBorder="1" applyAlignment="1">
      <alignment vertical="center"/>
    </xf>
    <xf numFmtId="0" fontId="0" fillId="0" borderId="76" xfId="0" applyFill="1" applyBorder="1" applyAlignment="1">
      <alignment horizontal="justify" vertical="center"/>
    </xf>
    <xf numFmtId="0" fontId="0" fillId="0" borderId="77" xfId="0" applyFont="1" applyFill="1" applyBorder="1" applyAlignment="1">
      <alignment horizontal="center" vertical="center"/>
    </xf>
    <xf numFmtId="0" fontId="0" fillId="0" borderId="76" xfId="0" applyFill="1" applyBorder="1" applyAlignment="1">
      <alignment horizontal="distributed" vertical="center"/>
    </xf>
    <xf numFmtId="0" fontId="0" fillId="0" borderId="48" xfId="0" applyFill="1" applyBorder="1" applyAlignment="1">
      <alignment horizontal="distributed" vertical="center"/>
    </xf>
    <xf numFmtId="0" fontId="0" fillId="0" borderId="78" xfId="0" applyFill="1" applyBorder="1" applyAlignment="1">
      <alignment horizontal="distributed" vertical="center"/>
    </xf>
    <xf numFmtId="0" fontId="0" fillId="0" borderId="0" xfId="0" applyAlignment="1">
      <alignment horizontal="center" vertical="center"/>
    </xf>
    <xf numFmtId="179" fontId="0" fillId="0" borderId="6" xfId="0" applyNumberFormat="1" applyFill="1" applyBorder="1" applyAlignment="1">
      <alignment horizontal="center" vertical="center"/>
    </xf>
    <xf numFmtId="0" fontId="0" fillId="0" borderId="38" xfId="0" applyBorder="1" applyAlignment="1">
      <alignment horizontal="center" vertical="center"/>
    </xf>
    <xf numFmtId="179" fontId="0" fillId="0" borderId="38" xfId="0" applyNumberFormat="1" applyFill="1" applyBorder="1" applyAlignment="1">
      <alignment horizontal="center" vertical="center"/>
    </xf>
    <xf numFmtId="179" fontId="2" fillId="0" borderId="79" xfId="0" applyNumberFormat="1" applyFont="1" applyFill="1" applyBorder="1" applyAlignment="1">
      <alignment horizontal="center" vertical="center"/>
    </xf>
    <xf numFmtId="179" fontId="0" fillId="0" borderId="80" xfId="0" applyNumberFormat="1" applyFill="1" applyBorder="1" applyAlignment="1">
      <alignment horizontal="center" vertical="center"/>
    </xf>
    <xf numFmtId="179" fontId="2" fillId="0" borderId="80" xfId="0" applyNumberFormat="1" applyFont="1" applyFill="1" applyBorder="1" applyAlignment="1">
      <alignment horizontal="center" vertical="center"/>
    </xf>
    <xf numFmtId="179" fontId="2" fillId="0" borderId="60" xfId="0" applyNumberFormat="1" applyFont="1" applyFill="1" applyBorder="1" applyAlignment="1">
      <alignment horizontal="right" vertical="center"/>
    </xf>
    <xf numFmtId="179" fontId="0" fillId="0" borderId="37" xfId="0" applyNumberFormat="1" applyFill="1" applyBorder="1" applyAlignment="1">
      <alignment horizontal="right" vertical="center"/>
    </xf>
    <xf numFmtId="179" fontId="2" fillId="0" borderId="37" xfId="0" applyNumberFormat="1" applyFont="1" applyFill="1" applyBorder="1" applyAlignment="1">
      <alignment horizontal="right" vertical="center"/>
    </xf>
    <xf numFmtId="179" fontId="0" fillId="0" borderId="38" xfId="0" applyNumberFormat="1" applyFill="1" applyBorder="1" applyAlignment="1">
      <alignment horizontal="right" vertical="center"/>
    </xf>
    <xf numFmtId="179" fontId="0" fillId="0" borderId="39" xfId="0" applyNumberFormat="1" applyFill="1" applyBorder="1" applyAlignment="1">
      <alignment horizontal="right" vertical="center"/>
    </xf>
    <xf numFmtId="179" fontId="0" fillId="0" borderId="81" xfId="0" applyNumberFormat="1" applyFill="1" applyBorder="1" applyAlignment="1">
      <alignment horizontal="center" vertical="center"/>
    </xf>
    <xf numFmtId="179" fontId="17" fillId="0" borderId="0" xfId="0" applyNumberFormat="1" applyFont="1" applyFill="1" applyBorder="1" applyAlignment="1">
      <alignment horizontal="right" vertical="center"/>
    </xf>
    <xf numFmtId="179" fontId="17" fillId="0" borderId="37" xfId="0" applyNumberFormat="1" applyFont="1" applyFill="1" applyBorder="1" applyAlignment="1">
      <alignment horizontal="right" vertical="center"/>
    </xf>
    <xf numFmtId="0" fontId="0" fillId="0" borderId="41" xfId="0" applyFill="1" applyBorder="1" applyAlignment="1">
      <alignment vertical="center"/>
    </xf>
    <xf numFmtId="0" fontId="0" fillId="0" borderId="44" xfId="0" applyFont="1" applyFill="1" applyBorder="1" applyAlignment="1">
      <alignment vertical="center"/>
    </xf>
    <xf numFmtId="0" fontId="0" fillId="0" borderId="42" xfId="0" applyFill="1" applyBorder="1" applyAlignment="1">
      <alignment vertical="center"/>
    </xf>
    <xf numFmtId="0" fontId="0" fillId="0" borderId="42" xfId="0" applyFont="1" applyFill="1" applyBorder="1" applyAlignment="1">
      <alignment horizontal="right" vertical="center"/>
    </xf>
    <xf numFmtId="0" fontId="0" fillId="0" borderId="42" xfId="0" applyFont="1" applyFill="1" applyBorder="1" applyAlignment="1">
      <alignment vertical="center"/>
    </xf>
    <xf numFmtId="0" fontId="0" fillId="0" borderId="43" xfId="0" applyFill="1" applyBorder="1" applyAlignment="1">
      <alignment vertical="center"/>
    </xf>
    <xf numFmtId="176" fontId="2" fillId="0" borderId="60" xfId="1" applyNumberFormat="1" applyFont="1" applyFill="1" applyBorder="1" applyAlignment="1" applyProtection="1">
      <alignment horizontal="right" vertical="center"/>
    </xf>
    <xf numFmtId="179" fontId="0" fillId="0" borderId="37" xfId="1" applyNumberFormat="1" applyFont="1" applyFill="1" applyBorder="1" applyAlignment="1" applyProtection="1">
      <alignment horizontal="right" vertical="center"/>
    </xf>
    <xf numFmtId="176" fontId="2" fillId="0" borderId="37" xfId="1" applyNumberFormat="1" applyFont="1" applyFill="1" applyBorder="1" applyAlignment="1" applyProtection="1">
      <alignment horizontal="right" vertical="center"/>
    </xf>
    <xf numFmtId="176" fontId="0" fillId="0" borderId="37" xfId="1" applyNumberFormat="1" applyFont="1" applyFill="1" applyBorder="1" applyAlignment="1" applyProtection="1">
      <alignment horizontal="right" vertical="center"/>
    </xf>
    <xf numFmtId="0" fontId="0" fillId="0" borderId="38" xfId="0" applyFont="1" applyFill="1" applyBorder="1" applyAlignment="1">
      <alignment horizontal="distributed" vertical="center"/>
    </xf>
    <xf numFmtId="179" fontId="0" fillId="0" borderId="74" xfId="0" applyNumberFormat="1" applyFont="1" applyFill="1" applyBorder="1" applyAlignment="1">
      <alignment horizontal="right" vertical="top"/>
    </xf>
    <xf numFmtId="179" fontId="0" fillId="0" borderId="38" xfId="0" applyNumberFormat="1" applyFont="1" applyFill="1" applyBorder="1" applyAlignment="1">
      <alignment horizontal="right" vertical="top"/>
    </xf>
    <xf numFmtId="179" fontId="0" fillId="0" borderId="38" xfId="1" applyNumberFormat="1" applyFont="1" applyFill="1" applyBorder="1" applyAlignment="1" applyProtection="1">
      <alignment horizontal="right" vertical="top"/>
    </xf>
    <xf numFmtId="176" fontId="0" fillId="0" borderId="38" xfId="1" applyNumberFormat="1" applyFont="1" applyFill="1" applyBorder="1" applyAlignment="1" applyProtection="1">
      <alignment horizontal="right" vertical="top"/>
    </xf>
    <xf numFmtId="176" fontId="0" fillId="0" borderId="39" xfId="1" applyNumberFormat="1" applyFont="1" applyFill="1" applyBorder="1" applyAlignment="1" applyProtection="1">
      <alignment horizontal="right" vertical="top"/>
    </xf>
    <xf numFmtId="41" fontId="17" fillId="0" borderId="0" xfId="1" applyNumberFormat="1" applyFont="1" applyFill="1" applyBorder="1" applyAlignment="1" applyProtection="1">
      <alignment horizontal="right" vertical="center"/>
    </xf>
    <xf numFmtId="179" fontId="17" fillId="0" borderId="0" xfId="1" applyNumberFormat="1" applyFont="1" applyFill="1" applyBorder="1" applyAlignment="1" applyProtection="1">
      <alignment horizontal="right" vertical="center"/>
    </xf>
    <xf numFmtId="176" fontId="17" fillId="0" borderId="0" xfId="1" applyNumberFormat="1" applyFont="1" applyFill="1" applyBorder="1" applyAlignment="1" applyProtection="1">
      <alignment horizontal="right" vertical="center"/>
    </xf>
    <xf numFmtId="179" fontId="17" fillId="0" borderId="38" xfId="1" applyNumberFormat="1" applyFont="1" applyFill="1" applyBorder="1" applyAlignment="1" applyProtection="1">
      <alignment horizontal="right" vertical="top"/>
    </xf>
    <xf numFmtId="0" fontId="0" fillId="0" borderId="6" xfId="0" applyFill="1" applyBorder="1" applyAlignment="1">
      <alignment horizontal="center" vertical="center"/>
    </xf>
    <xf numFmtId="0" fontId="2" fillId="0" borderId="6" xfId="0" applyFont="1" applyFill="1" applyBorder="1" applyAlignment="1">
      <alignment horizontal="center" vertical="center"/>
    </xf>
    <xf numFmtId="0" fontId="0" fillId="0" borderId="82" xfId="0" applyFill="1" applyBorder="1" applyAlignment="1">
      <alignment horizontal="center" vertical="center"/>
    </xf>
    <xf numFmtId="0" fontId="2" fillId="0" borderId="83" xfId="0" applyFont="1" applyFill="1" applyBorder="1" applyAlignment="1">
      <alignment horizontal="center" vertical="center"/>
    </xf>
    <xf numFmtId="0" fontId="0" fillId="0" borderId="44" xfId="0" applyFont="1" applyFill="1" applyBorder="1">
      <alignment vertical="center"/>
    </xf>
    <xf numFmtId="0" fontId="0" fillId="0" borderId="44" xfId="0" applyFont="1" applyFill="1" applyBorder="1" applyAlignment="1">
      <alignment horizontal="center" vertical="center"/>
    </xf>
    <xf numFmtId="0" fontId="0" fillId="0" borderId="45" xfId="0" applyFill="1" applyBorder="1" applyAlignment="1">
      <alignment vertical="center"/>
    </xf>
    <xf numFmtId="0" fontId="0" fillId="0" borderId="49" xfId="0" applyFill="1" applyBorder="1" applyAlignment="1">
      <alignment horizontal="distributed" vertical="center"/>
    </xf>
    <xf numFmtId="0" fontId="0" fillId="0" borderId="84" xfId="0" applyFont="1" applyFill="1" applyBorder="1" applyAlignment="1">
      <alignment horizontal="distributed" vertical="center"/>
    </xf>
    <xf numFmtId="0" fontId="6" fillId="0" borderId="64" xfId="0" applyFont="1" applyFill="1" applyBorder="1" applyAlignment="1">
      <alignment horizontal="center" vertical="center"/>
    </xf>
    <xf numFmtId="0" fontId="0" fillId="0" borderId="85" xfId="0" applyFill="1" applyBorder="1" applyAlignment="1">
      <alignment horizontal="center" vertical="center"/>
    </xf>
    <xf numFmtId="179" fontId="0" fillId="0" borderId="74" xfId="0" applyNumberFormat="1" applyFill="1" applyBorder="1" applyAlignment="1">
      <alignment horizontal="right" vertical="center"/>
    </xf>
    <xf numFmtId="0" fontId="0" fillId="0" borderId="38" xfId="0" applyBorder="1" applyAlignment="1">
      <alignment vertical="center"/>
    </xf>
    <xf numFmtId="0" fontId="0" fillId="0" borderId="38" xfId="0" applyFont="1" applyBorder="1" applyAlignment="1">
      <alignment horizontal="right" vertical="center"/>
    </xf>
    <xf numFmtId="178" fontId="2" fillId="0" borderId="16" xfId="0" applyNumberFormat="1" applyFont="1" applyFill="1" applyBorder="1" applyAlignment="1">
      <alignment vertical="center"/>
    </xf>
    <xf numFmtId="188" fontId="0" fillId="0" borderId="0" xfId="0" applyNumberFormat="1" applyFont="1" applyFill="1" applyBorder="1" applyAlignment="1">
      <alignment vertical="center"/>
    </xf>
    <xf numFmtId="188" fontId="2" fillId="0" borderId="7" xfId="0" applyNumberFormat="1" applyFont="1" applyFill="1" applyBorder="1" applyAlignment="1">
      <alignment vertical="center"/>
    </xf>
    <xf numFmtId="0" fontId="2" fillId="0" borderId="86" xfId="0" applyFont="1" applyFill="1" applyBorder="1" applyAlignment="1">
      <alignment horizontal="distributed" vertical="center"/>
    </xf>
    <xf numFmtId="0" fontId="0" fillId="0" borderId="87" xfId="0" applyFont="1" applyFill="1" applyBorder="1" applyAlignment="1">
      <alignment horizontal="distributed" vertical="center"/>
    </xf>
    <xf numFmtId="0" fontId="0" fillId="0" borderId="87" xfId="0" applyBorder="1" applyAlignment="1">
      <alignment horizontal="center" vertical="center"/>
    </xf>
    <xf numFmtId="0" fontId="0" fillId="0" borderId="87" xfId="0" applyFont="1" applyFill="1" applyBorder="1" applyAlignment="1">
      <alignment horizontal="center" vertical="center"/>
    </xf>
    <xf numFmtId="0" fontId="0" fillId="0" borderId="88" xfId="0" applyFont="1" applyFill="1" applyBorder="1" applyAlignment="1">
      <alignment horizontal="distributed" vertical="center"/>
    </xf>
    <xf numFmtId="179" fontId="17" fillId="0" borderId="6" xfId="0" applyNumberFormat="1" applyFont="1" applyFill="1" applyBorder="1" applyAlignment="1">
      <alignment horizontal="right" vertical="center"/>
    </xf>
    <xf numFmtId="0" fontId="0" fillId="2" borderId="1" xfId="0" applyFill="1" applyBorder="1" applyAlignment="1">
      <alignment vertical="center"/>
    </xf>
    <xf numFmtId="0" fontId="0" fillId="2" borderId="18" xfId="0" applyFill="1" applyBorder="1" applyAlignment="1">
      <alignment vertical="center"/>
    </xf>
    <xf numFmtId="0" fontId="0" fillId="2" borderId="0" xfId="0" applyFill="1" applyAlignment="1">
      <alignment vertical="center"/>
    </xf>
    <xf numFmtId="0" fontId="0" fillId="0" borderId="29" xfId="0" applyFill="1" applyBorder="1" applyAlignment="1">
      <alignment horizontal="center" vertical="center"/>
    </xf>
    <xf numFmtId="0" fontId="0" fillId="0" borderId="9" xfId="0" applyFill="1" applyBorder="1" applyAlignment="1">
      <alignment horizontal="center" vertical="center"/>
    </xf>
    <xf numFmtId="179" fontId="17" fillId="0" borderId="0" xfId="0" applyNumberFormat="1" applyFont="1" applyFill="1" applyAlignment="1">
      <alignment horizontal="right" vertical="center"/>
    </xf>
    <xf numFmtId="179" fontId="17" fillId="0" borderId="7" xfId="0" applyNumberFormat="1" applyFont="1" applyFill="1" applyBorder="1" applyAlignment="1">
      <alignment horizontal="right" vertical="center"/>
    </xf>
    <xf numFmtId="179" fontId="17" fillId="0" borderId="0" xfId="0" applyNumberFormat="1" applyFont="1" applyFill="1">
      <alignment vertical="center"/>
    </xf>
    <xf numFmtId="179" fontId="17" fillId="0" borderId="7" xfId="0" applyNumberFormat="1" applyFont="1" applyFill="1" applyBorder="1">
      <alignment vertical="center"/>
    </xf>
    <xf numFmtId="0" fontId="0" fillId="0" borderId="3" xfId="0" applyFill="1" applyBorder="1" applyAlignment="1">
      <alignment horizontal="center" vertical="center"/>
    </xf>
    <xf numFmtId="179" fontId="0" fillId="0" borderId="0" xfId="0" applyNumberFormat="1" applyFill="1" applyAlignment="1">
      <alignment horizontal="right" vertical="center"/>
    </xf>
    <xf numFmtId="179" fontId="17" fillId="0" borderId="0" xfId="0" applyNumberFormat="1" applyFont="1" applyFill="1" applyBorder="1" applyAlignment="1">
      <alignment horizontal="right" vertical="center" shrinkToFit="1"/>
    </xf>
    <xf numFmtId="179" fontId="17" fillId="0" borderId="7" xfId="0" applyNumberFormat="1" applyFont="1" applyFill="1" applyBorder="1" applyAlignment="1">
      <alignment horizontal="right" vertical="center" shrinkToFit="1"/>
    </xf>
    <xf numFmtId="0" fontId="2" fillId="2" borderId="29" xfId="0" applyFont="1" applyFill="1" applyBorder="1" applyAlignment="1">
      <alignment horizontal="center" vertical="center"/>
    </xf>
    <xf numFmtId="0" fontId="0" fillId="2" borderId="2" xfId="0" applyFill="1" applyBorder="1" applyAlignment="1">
      <alignment vertical="center"/>
    </xf>
    <xf numFmtId="0" fontId="0" fillId="2" borderId="20" xfId="0" applyFill="1" applyBorder="1" applyAlignment="1">
      <alignment vertical="center"/>
    </xf>
    <xf numFmtId="0" fontId="0" fillId="2" borderId="0" xfId="0" applyFont="1" applyFill="1" applyAlignment="1">
      <alignment vertical="center"/>
    </xf>
    <xf numFmtId="0" fontId="0" fillId="0" borderId="89" xfId="0" applyBorder="1" applyAlignment="1">
      <alignment horizontal="center" vertical="center"/>
    </xf>
    <xf numFmtId="0" fontId="0" fillId="0" borderId="0" xfId="0" applyFill="1" applyAlignment="1">
      <alignment vertical="center"/>
    </xf>
    <xf numFmtId="179" fontId="2" fillId="0" borderId="0" xfId="0" applyNumberFormat="1" applyFont="1" applyFill="1" applyBorder="1" applyAlignment="1">
      <alignment horizontal="right" vertical="center" shrinkToFit="1"/>
    </xf>
    <xf numFmtId="179" fontId="0" fillId="0" borderId="0" xfId="0" applyNumberFormat="1" applyFont="1" applyFill="1" applyBorder="1">
      <alignment vertical="center"/>
    </xf>
    <xf numFmtId="179" fontId="2" fillId="0" borderId="0" xfId="0" applyNumberFormat="1" applyFont="1" applyFill="1" applyBorder="1">
      <alignment vertical="center"/>
    </xf>
    <xf numFmtId="179" fontId="0" fillId="0" borderId="0" xfId="0" applyNumberFormat="1" applyFill="1" applyBorder="1" applyAlignment="1">
      <alignment horizontal="left" vertical="center"/>
    </xf>
    <xf numFmtId="179" fontId="0" fillId="0" borderId="0" xfId="0" applyNumberFormat="1" applyFill="1" applyBorder="1" applyAlignment="1">
      <alignment horizontal="left" vertical="center" shrinkToFit="1"/>
    </xf>
    <xf numFmtId="179" fontId="0" fillId="0" borderId="0" xfId="0" applyNumberFormat="1" applyFont="1" applyFill="1" applyBorder="1" applyAlignment="1">
      <alignment horizontal="left" vertical="center"/>
    </xf>
    <xf numFmtId="0" fontId="0" fillId="0" borderId="29" xfId="0" applyFont="1" applyFill="1" applyBorder="1" applyAlignment="1">
      <alignment horizontal="center" vertical="center"/>
    </xf>
    <xf numFmtId="179" fontId="0" fillId="0" borderId="0" xfId="0" applyNumberFormat="1" applyFont="1" applyFill="1" applyBorder="1" applyAlignment="1">
      <alignment horizontal="right" vertical="center" indent="1"/>
    </xf>
    <xf numFmtId="179" fontId="0" fillId="0" borderId="23" xfId="0" applyNumberFormat="1" applyFont="1" applyFill="1" applyBorder="1" applyAlignment="1">
      <alignment horizontal="right" vertical="center" indent="1"/>
    </xf>
    <xf numFmtId="179" fontId="17" fillId="0" borderId="0" xfId="0" applyNumberFormat="1" applyFont="1" applyFill="1" applyBorder="1" applyAlignment="1">
      <alignment vertical="center"/>
    </xf>
    <xf numFmtId="179" fontId="17" fillId="0" borderId="0" xfId="0" applyNumberFormat="1" applyFont="1" applyFill="1" applyBorder="1" applyAlignment="1">
      <alignment horizontal="right" vertical="center" indent="1"/>
    </xf>
    <xf numFmtId="0" fontId="20" fillId="0" borderId="11" xfId="0" applyFont="1" applyFill="1" applyBorder="1" applyAlignment="1">
      <alignment horizontal="center" vertical="center" shrinkToFit="1"/>
    </xf>
    <xf numFmtId="0" fontId="20" fillId="0" borderId="3" xfId="0" applyFont="1" applyFill="1" applyBorder="1" applyAlignment="1">
      <alignment horizontal="center" vertical="center"/>
    </xf>
    <xf numFmtId="0" fontId="16" fillId="0" borderId="7" xfId="0" applyFont="1" applyBorder="1" applyAlignment="1">
      <alignment vertical="center"/>
    </xf>
    <xf numFmtId="0" fontId="2" fillId="0" borderId="14" xfId="0" applyFont="1" applyFill="1" applyBorder="1" applyAlignment="1">
      <alignment horizontal="distributed" vertical="center"/>
    </xf>
    <xf numFmtId="178" fontId="2" fillId="0" borderId="5" xfId="0" applyNumberFormat="1" applyFont="1" applyFill="1" applyBorder="1" applyAlignment="1">
      <alignment horizontal="right" vertical="center"/>
    </xf>
    <xf numFmtId="190" fontId="2" fillId="0" borderId="5" xfId="0" applyNumberFormat="1" applyFont="1" applyFill="1" applyBorder="1" applyAlignment="1">
      <alignment vertical="center"/>
    </xf>
    <xf numFmtId="188" fontId="2" fillId="0" borderId="5" xfId="0" applyNumberFormat="1" applyFont="1" applyFill="1" applyBorder="1" applyAlignment="1">
      <alignment horizontal="right" vertical="center"/>
    </xf>
    <xf numFmtId="0" fontId="12" fillId="0" borderId="47" xfId="0" applyFont="1" applyFill="1" applyBorder="1" applyAlignment="1">
      <alignment horizontal="center" vertical="center"/>
    </xf>
    <xf numFmtId="179" fontId="2" fillId="0" borderId="7" xfId="0" applyNumberFormat="1" applyFont="1" applyFill="1" applyBorder="1" applyAlignment="1">
      <alignment horizontal="right" vertical="center" shrinkToFit="1"/>
    </xf>
    <xf numFmtId="183" fontId="0" fillId="0" borderId="0" xfId="0" applyNumberFormat="1" applyFill="1" applyBorder="1" applyAlignment="1">
      <alignment horizontal="right" vertical="center"/>
    </xf>
    <xf numFmtId="183" fontId="2" fillId="0" borderId="5" xfId="0" applyNumberFormat="1" applyFont="1" applyFill="1" applyBorder="1" applyAlignment="1">
      <alignment horizontal="right" vertical="center"/>
    </xf>
    <xf numFmtId="178" fontId="2" fillId="0" borderId="22" xfId="0" applyNumberFormat="1" applyFont="1" applyFill="1" applyBorder="1" applyAlignment="1">
      <alignment horizontal="right" vertical="center"/>
    </xf>
    <xf numFmtId="0" fontId="0" fillId="0" borderId="1" xfId="0" applyFill="1" applyBorder="1" applyAlignment="1">
      <alignment vertical="center"/>
    </xf>
    <xf numFmtId="179" fontId="2" fillId="0" borderId="7" xfId="0" applyNumberFormat="1" applyFont="1" applyFill="1" applyBorder="1" applyAlignment="1">
      <alignment vertical="center"/>
    </xf>
    <xf numFmtId="179" fontId="2" fillId="0" borderId="7" xfId="0" applyNumberFormat="1" applyFont="1" applyFill="1" applyBorder="1" applyAlignment="1">
      <alignment horizontal="right" vertical="center" indent="1"/>
    </xf>
    <xf numFmtId="179" fontId="2" fillId="0" borderId="24" xfId="0" applyNumberFormat="1" applyFont="1" applyFill="1" applyBorder="1" applyAlignment="1">
      <alignment horizontal="right" vertical="center" indent="1"/>
    </xf>
    <xf numFmtId="185" fontId="0" fillId="0" borderId="0" xfId="0" applyNumberFormat="1" applyFill="1" applyAlignment="1">
      <alignment vertical="center"/>
    </xf>
    <xf numFmtId="0" fontId="0" fillId="0" borderId="18" xfId="0" applyFill="1" applyBorder="1" applyAlignment="1">
      <alignment vertical="center"/>
    </xf>
    <xf numFmtId="0" fontId="2" fillId="0" borderId="29" xfId="0" applyFont="1" applyFill="1" applyBorder="1" applyAlignment="1">
      <alignment horizontal="center" vertical="center"/>
    </xf>
    <xf numFmtId="0" fontId="2" fillId="0" borderId="57" xfId="0" applyFont="1" applyFill="1" applyBorder="1" applyAlignment="1">
      <alignment vertical="center"/>
    </xf>
    <xf numFmtId="0" fontId="0" fillId="0" borderId="80" xfId="0" applyFill="1" applyBorder="1" applyAlignment="1">
      <alignment vertical="center"/>
    </xf>
    <xf numFmtId="0" fontId="0" fillId="0" borderId="90" xfId="0" applyFill="1" applyBorder="1" applyAlignment="1">
      <alignment vertical="center"/>
    </xf>
    <xf numFmtId="0" fontId="16" fillId="0" borderId="7" xfId="0" applyFont="1" applyFill="1" applyBorder="1" applyAlignment="1">
      <alignment vertical="center"/>
    </xf>
    <xf numFmtId="176" fontId="2" fillId="0" borderId="5" xfId="0" applyNumberFormat="1" applyFont="1" applyFill="1" applyBorder="1" applyAlignment="1">
      <alignment vertical="center" shrinkToFit="1"/>
    </xf>
    <xf numFmtId="0" fontId="0" fillId="0" borderId="61" xfId="0" applyFill="1" applyBorder="1" applyAlignment="1">
      <alignment vertical="center"/>
    </xf>
    <xf numFmtId="179" fontId="0" fillId="0" borderId="6" xfId="0" applyNumberFormat="1" applyFont="1" applyFill="1" applyBorder="1" applyAlignment="1">
      <alignment horizontal="right" vertical="center"/>
    </xf>
    <xf numFmtId="0" fontId="0" fillId="0" borderId="62" xfId="0" applyFill="1" applyBorder="1" applyAlignment="1">
      <alignment vertical="center"/>
    </xf>
    <xf numFmtId="179" fontId="0" fillId="0" borderId="16" xfId="0" applyNumberFormat="1" applyFont="1" applyFill="1" applyBorder="1" applyAlignment="1">
      <alignment horizontal="right" vertical="center"/>
    </xf>
    <xf numFmtId="179" fontId="0" fillId="0" borderId="7" xfId="0" applyNumberFormat="1" applyFill="1" applyBorder="1" applyAlignment="1">
      <alignment horizontal="right" vertical="center"/>
    </xf>
    <xf numFmtId="179" fontId="0" fillId="0" borderId="7" xfId="0" applyNumberFormat="1" applyFill="1" applyBorder="1" applyAlignment="1">
      <alignment horizontal="right" vertical="center" shrinkToFit="1"/>
    </xf>
    <xf numFmtId="176" fontId="2" fillId="0" borderId="22" xfId="0" applyNumberFormat="1" applyFont="1" applyFill="1" applyBorder="1" applyAlignment="1">
      <alignment horizontal="right" vertical="center" shrinkToFit="1"/>
    </xf>
    <xf numFmtId="179" fontId="2" fillId="0" borderId="24" xfId="0" applyNumberFormat="1" applyFont="1" applyFill="1" applyBorder="1" applyAlignment="1">
      <alignment horizontal="right" vertical="center" shrinkToFit="1"/>
    </xf>
    <xf numFmtId="0" fontId="0" fillId="0" borderId="1" xfId="0" applyFill="1" applyBorder="1" applyAlignment="1">
      <alignment horizontal="right" vertical="center"/>
    </xf>
    <xf numFmtId="0" fontId="16" fillId="0" borderId="1" xfId="0" applyFont="1" applyFill="1" applyBorder="1" applyAlignment="1">
      <alignment horizontal="right" vertical="center"/>
    </xf>
    <xf numFmtId="0" fontId="0" fillId="0" borderId="0" xfId="0" applyFont="1" applyFill="1" applyAlignment="1">
      <alignment horizontal="center" vertical="center"/>
    </xf>
    <xf numFmtId="0" fontId="0" fillId="0" borderId="0" xfId="0" applyFill="1" applyAlignment="1">
      <alignment horizontal="center" vertical="center"/>
    </xf>
    <xf numFmtId="178" fontId="0" fillId="0" borderId="37" xfId="0" applyNumberFormat="1" applyFont="1" applyFill="1" applyBorder="1" applyAlignment="1">
      <alignment horizontal="right" vertical="center"/>
    </xf>
    <xf numFmtId="0" fontId="0" fillId="0" borderId="0" xfId="0" applyFill="1" applyBorder="1" applyAlignment="1">
      <alignment horizontal="right" vertical="center"/>
    </xf>
    <xf numFmtId="0" fontId="0" fillId="0" borderId="0" xfId="0" applyFont="1" applyFill="1" applyAlignment="1">
      <alignment horizontal="right" vertical="top" indent="1"/>
    </xf>
    <xf numFmtId="0" fontId="0" fillId="0" borderId="0" xfId="0" applyFill="1" applyAlignment="1">
      <alignment horizontal="right" vertical="top" indent="1"/>
    </xf>
    <xf numFmtId="0" fontId="0" fillId="0" borderId="0" xfId="0" applyFill="1" applyAlignment="1">
      <alignment horizontal="left" vertical="center"/>
    </xf>
    <xf numFmtId="0" fontId="0" fillId="0" borderId="0" xfId="0" applyFont="1" applyFill="1" applyAlignment="1">
      <alignment horizontal="left" vertical="center"/>
    </xf>
    <xf numFmtId="0" fontId="0" fillId="0" borderId="25" xfId="0" applyFont="1" applyFill="1" applyBorder="1" applyAlignment="1">
      <alignment vertical="center"/>
    </xf>
    <xf numFmtId="0" fontId="0" fillId="0" borderId="3" xfId="0" applyFont="1" applyFill="1" applyBorder="1" applyAlignment="1">
      <alignment vertical="center"/>
    </xf>
    <xf numFmtId="0" fontId="0" fillId="0" borderId="10" xfId="0" applyFill="1" applyBorder="1" applyAlignment="1">
      <alignment vertical="center"/>
    </xf>
    <xf numFmtId="0" fontId="2" fillId="0" borderId="0" xfId="0" applyFont="1" applyFill="1">
      <alignment vertical="center"/>
    </xf>
    <xf numFmtId="0" fontId="0" fillId="0" borderId="20" xfId="0" applyFont="1" applyFill="1" applyBorder="1">
      <alignment vertical="center"/>
    </xf>
    <xf numFmtId="178" fontId="0" fillId="0" borderId="6" xfId="0" applyNumberFormat="1" applyFont="1" applyFill="1" applyBorder="1" applyAlignment="1">
      <alignment vertical="center"/>
    </xf>
    <xf numFmtId="0" fontId="11" fillId="0" borderId="14" xfId="0" applyFont="1" applyFill="1" applyBorder="1" applyAlignment="1">
      <alignment horizontal="center" vertical="center"/>
    </xf>
    <xf numFmtId="0" fontId="0" fillId="0" borderId="14" xfId="0" applyFill="1" applyBorder="1" applyAlignment="1">
      <alignment horizontal="center" vertical="center"/>
    </xf>
    <xf numFmtId="179" fontId="0" fillId="0" borderId="56" xfId="0" applyNumberFormat="1" applyFont="1" applyFill="1" applyBorder="1" applyAlignment="1">
      <alignment vertical="center"/>
    </xf>
    <xf numFmtId="179" fontId="0" fillId="0" borderId="63" xfId="0" applyNumberFormat="1" applyFont="1" applyFill="1" applyBorder="1" applyAlignment="1">
      <alignment vertical="center" shrinkToFit="1"/>
    </xf>
    <xf numFmtId="177" fontId="0" fillId="0" borderId="9" xfId="0" applyNumberFormat="1" applyFont="1" applyFill="1" applyBorder="1" applyAlignment="1">
      <alignment horizontal="right" vertical="center"/>
    </xf>
    <xf numFmtId="177" fontId="2" fillId="0" borderId="9" xfId="0" applyNumberFormat="1" applyFont="1" applyFill="1" applyBorder="1" applyAlignment="1">
      <alignment horizontal="right" vertical="center"/>
    </xf>
    <xf numFmtId="49" fontId="0" fillId="0" borderId="0" xfId="0" applyNumberFormat="1" applyAlignment="1">
      <alignment horizontal="left" vertical="center"/>
    </xf>
    <xf numFmtId="0" fontId="0" fillId="0" borderId="9" xfId="0" applyBorder="1" applyAlignment="1">
      <alignment vertical="center" shrinkToFit="1"/>
    </xf>
    <xf numFmtId="179" fontId="0" fillId="0" borderId="9" xfId="0" applyNumberFormat="1" applyFill="1" applyBorder="1" applyAlignment="1">
      <alignment vertical="center"/>
    </xf>
    <xf numFmtId="0" fontId="0" fillId="0" borderId="63" xfId="0" applyFont="1" applyBorder="1" applyAlignment="1">
      <alignment horizontal="center" vertical="center"/>
    </xf>
    <xf numFmtId="179" fontId="0" fillId="0" borderId="63" xfId="0" applyNumberFormat="1" applyFill="1" applyBorder="1" applyAlignment="1">
      <alignment horizontal="right" vertical="center"/>
    </xf>
    <xf numFmtId="179" fontId="17" fillId="0" borderId="63" xfId="0" applyNumberFormat="1" applyFont="1" applyFill="1" applyBorder="1" applyAlignment="1">
      <alignment horizontal="right" vertical="center"/>
    </xf>
    <xf numFmtId="178" fontId="0" fillId="0" borderId="63" xfId="0" applyNumberFormat="1" applyFont="1" applyBorder="1" applyAlignment="1">
      <alignment horizontal="right" vertical="center"/>
    </xf>
    <xf numFmtId="0" fontId="17" fillId="0" borderId="63" xfId="0" applyFont="1" applyBorder="1" applyAlignment="1">
      <alignment vertical="center" shrinkToFit="1"/>
    </xf>
    <xf numFmtId="180" fontId="17" fillId="0" borderId="9" xfId="0" applyNumberFormat="1" applyFont="1" applyBorder="1" applyAlignment="1">
      <alignment horizontal="right" vertical="center"/>
    </xf>
    <xf numFmtId="180" fontId="17" fillId="0" borderId="9" xfId="0" applyNumberFormat="1" applyFont="1" applyFill="1" applyBorder="1" applyAlignment="1">
      <alignment horizontal="right" vertical="center"/>
    </xf>
    <xf numFmtId="0" fontId="17" fillId="0" borderId="0" xfId="0" applyFont="1" applyFill="1" applyBorder="1" applyAlignment="1">
      <alignment horizontal="center" vertical="center" shrinkToFit="1"/>
    </xf>
    <xf numFmtId="183" fontId="0" fillId="0" borderId="0" xfId="0" applyNumberFormat="1" applyAlignment="1">
      <alignment horizontal="right" vertical="center"/>
    </xf>
    <xf numFmtId="191" fontId="0" fillId="0" borderId="0" xfId="0" applyNumberFormat="1">
      <alignment vertical="center"/>
    </xf>
    <xf numFmtId="189" fontId="0" fillId="0" borderId="0" xfId="0" applyNumberFormat="1" applyBorder="1" applyAlignment="1">
      <alignment horizontal="right" vertical="center"/>
    </xf>
    <xf numFmtId="189" fontId="0" fillId="0" borderId="0" xfId="0" applyNumberFormat="1">
      <alignment vertical="center"/>
    </xf>
    <xf numFmtId="0" fontId="21" fillId="0" borderId="72" xfId="0" applyFont="1" applyBorder="1" applyAlignment="1">
      <alignment horizontal="center" vertical="center"/>
    </xf>
    <xf numFmtId="41" fontId="21" fillId="0" borderId="56" xfId="0" applyNumberFormat="1" applyFont="1" applyBorder="1" applyAlignment="1">
      <alignment horizontal="center" vertical="center"/>
    </xf>
    <xf numFmtId="0" fontId="17" fillId="0" borderId="68" xfId="0" applyFont="1" applyBorder="1" applyAlignment="1">
      <alignment vertical="center"/>
    </xf>
    <xf numFmtId="180" fontId="17" fillId="0" borderId="91" xfId="0" applyNumberFormat="1" applyFont="1" applyBorder="1" applyAlignment="1">
      <alignment horizontal="right" vertical="center"/>
    </xf>
    <xf numFmtId="0" fontId="17" fillId="0" borderId="49" xfId="0" applyFont="1" applyBorder="1" applyAlignment="1">
      <alignment vertical="center"/>
    </xf>
    <xf numFmtId="180" fontId="17" fillId="0" borderId="37" xfId="0" applyNumberFormat="1" applyFont="1" applyBorder="1" applyAlignment="1">
      <alignment horizontal="right" vertical="center"/>
    </xf>
    <xf numFmtId="0" fontId="17" fillId="0" borderId="64" xfId="0" applyFont="1" applyBorder="1" applyAlignment="1">
      <alignment vertical="center"/>
    </xf>
    <xf numFmtId="180" fontId="17" fillId="0" borderId="39" xfId="0" applyNumberFormat="1" applyFont="1" applyBorder="1" applyAlignment="1">
      <alignment horizontal="right" vertical="center"/>
    </xf>
    <xf numFmtId="0" fontId="17" fillId="0" borderId="0" xfId="0" applyFont="1" applyBorder="1" applyAlignment="1">
      <alignment vertical="center"/>
    </xf>
    <xf numFmtId="0" fontId="0" fillId="0" borderId="92" xfId="0" applyFill="1" applyBorder="1" applyAlignment="1">
      <alignment vertical="center"/>
    </xf>
    <xf numFmtId="0" fontId="0" fillId="0" borderId="93" xfId="0" applyFont="1" applyBorder="1" applyAlignment="1">
      <alignment horizontal="center" vertical="center"/>
    </xf>
    <xf numFmtId="179" fontId="0" fillId="0" borderId="57" xfId="0" applyNumberFormat="1" applyFont="1" applyFill="1" applyBorder="1" applyAlignment="1">
      <alignment vertical="center"/>
    </xf>
    <xf numFmtId="179" fontId="0" fillId="0" borderId="94" xfId="0" applyNumberFormat="1" applyFont="1" applyFill="1" applyBorder="1" applyAlignment="1">
      <alignment vertical="center"/>
    </xf>
    <xf numFmtId="179" fontId="0" fillId="0" borderId="95" xfId="0" applyNumberFormat="1" applyFont="1" applyFill="1" applyBorder="1" applyAlignment="1">
      <alignment vertical="center" shrinkToFit="1"/>
    </xf>
    <xf numFmtId="188" fontId="17" fillId="0" borderId="5" xfId="1" applyNumberFormat="1" applyFill="1" applyBorder="1">
      <alignment vertical="center"/>
    </xf>
    <xf numFmtId="188" fontId="17" fillId="0" borderId="0" xfId="1" applyNumberFormat="1" applyFill="1" applyBorder="1">
      <alignment vertical="center"/>
    </xf>
    <xf numFmtId="179" fontId="2" fillId="0" borderId="5" xfId="0" applyNumberFormat="1" applyFont="1" applyFill="1" applyBorder="1" applyAlignment="1">
      <alignment vertical="center" shrinkToFit="1"/>
    </xf>
    <xf numFmtId="179" fontId="2" fillId="0" borderId="4" xfId="0" applyNumberFormat="1" applyFont="1" applyFill="1" applyBorder="1" applyAlignment="1">
      <alignment vertical="center" shrinkToFit="1"/>
    </xf>
    <xf numFmtId="179" fontId="2" fillId="0" borderId="22" xfId="0" applyNumberFormat="1" applyFont="1" applyFill="1" applyBorder="1" applyAlignment="1">
      <alignment vertical="center" shrinkToFit="1"/>
    </xf>
    <xf numFmtId="0" fontId="0" fillId="0" borderId="96" xfId="0" applyFill="1" applyBorder="1" applyAlignment="1">
      <alignment vertical="center"/>
    </xf>
    <xf numFmtId="0" fontId="0" fillId="0" borderId="97" xfId="0" applyFill="1" applyBorder="1" applyAlignment="1">
      <alignment vertical="center"/>
    </xf>
    <xf numFmtId="0" fontId="1" fillId="0" borderId="0" xfId="0" applyFont="1" applyBorder="1" applyAlignment="1">
      <alignment horizontal="center" vertical="center"/>
    </xf>
    <xf numFmtId="0" fontId="2" fillId="0" borderId="0" xfId="0" applyFont="1" applyBorder="1" applyAlignment="1">
      <alignment vertical="center"/>
    </xf>
    <xf numFmtId="0" fontId="0" fillId="0" borderId="0" xfId="0" applyFill="1" applyBorder="1" applyAlignment="1">
      <alignment horizontal="left" vertical="top" wrapText="1"/>
    </xf>
    <xf numFmtId="0" fontId="0" fillId="0" borderId="0" xfId="0" applyFont="1" applyFill="1" applyBorder="1" applyAlignment="1">
      <alignment horizontal="left" vertical="top" wrapText="1"/>
    </xf>
    <xf numFmtId="0" fontId="0" fillId="0" borderId="103" xfId="0" applyFont="1" applyFill="1" applyBorder="1" applyAlignment="1">
      <alignment horizontal="center" vertical="center"/>
    </xf>
    <xf numFmtId="0" fontId="0" fillId="0" borderId="104" xfId="0" applyFont="1" applyFill="1" applyBorder="1" applyAlignment="1">
      <alignment horizontal="center" vertical="center" shrinkToFit="1"/>
    </xf>
    <xf numFmtId="0" fontId="0" fillId="0" borderId="103" xfId="0" applyFont="1" applyFill="1" applyBorder="1" applyAlignment="1">
      <alignment horizontal="center" vertical="center" shrinkToFit="1"/>
    </xf>
    <xf numFmtId="0" fontId="0" fillId="0" borderId="66" xfId="0" applyFill="1" applyBorder="1" applyAlignment="1">
      <alignment horizontal="distributed" vertical="center" justifyLastLine="1"/>
    </xf>
    <xf numFmtId="0" fontId="0" fillId="0" borderId="105" xfId="0" applyFill="1" applyBorder="1" applyAlignment="1">
      <alignment horizontal="distributed" vertical="center" justifyLastLine="1"/>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1" xfId="0" applyBorder="1" applyAlignment="1">
      <alignment horizontal="right" vertical="center"/>
    </xf>
    <xf numFmtId="0" fontId="0" fillId="0" borderId="1" xfId="0" applyFont="1" applyBorder="1" applyAlignment="1">
      <alignment horizontal="right" vertical="center"/>
    </xf>
    <xf numFmtId="0" fontId="0" fillId="0" borderId="0" xfId="0" applyBorder="1" applyAlignment="1">
      <alignment horizontal="left" vertical="center"/>
    </xf>
    <xf numFmtId="0" fontId="0" fillId="0" borderId="0" xfId="0" applyFont="1" applyBorder="1" applyAlignment="1">
      <alignment horizontal="left" vertical="center"/>
    </xf>
    <xf numFmtId="0" fontId="0" fillId="0" borderId="0" xfId="0" applyFont="1" applyBorder="1" applyAlignment="1">
      <alignment horizontal="right" vertical="center"/>
    </xf>
    <xf numFmtId="0" fontId="0" fillId="0" borderId="108"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10" xfId="0" applyFont="1" applyFill="1" applyBorder="1" applyAlignment="1">
      <alignment horizontal="center" vertical="center"/>
    </xf>
    <xf numFmtId="0" fontId="2" fillId="0" borderId="49" xfId="0" applyFont="1" applyFill="1" applyBorder="1" applyAlignment="1">
      <alignment horizontal="distributed" vertical="center"/>
    </xf>
    <xf numFmtId="0" fontId="2" fillId="0" borderId="61" xfId="0" applyFont="1" applyFill="1" applyBorder="1" applyAlignment="1">
      <alignment horizontal="distributed" vertical="center"/>
    </xf>
    <xf numFmtId="0" fontId="2" fillId="0" borderId="14" xfId="0" applyFont="1" applyFill="1" applyBorder="1" applyAlignment="1">
      <alignment horizontal="distributed" vertical="center"/>
    </xf>
    <xf numFmtId="0" fontId="2" fillId="0" borderId="28" xfId="0" applyFont="1" applyFill="1" applyBorder="1" applyAlignment="1">
      <alignment horizontal="distributed" vertical="center"/>
    </xf>
    <xf numFmtId="0" fontId="2" fillId="0" borderId="27" xfId="0" applyFont="1" applyFill="1" applyBorder="1" applyAlignment="1">
      <alignment horizontal="distributed" vertical="center"/>
    </xf>
    <xf numFmtId="0" fontId="0" fillId="0" borderId="1" xfId="0" applyFont="1" applyBorder="1" applyAlignment="1">
      <alignment horizontal="left" vertical="center"/>
    </xf>
    <xf numFmtId="0" fontId="2" fillId="0" borderId="106" xfId="0" applyFont="1" applyFill="1" applyBorder="1" applyAlignment="1">
      <alignment horizontal="distributed" vertical="center"/>
    </xf>
    <xf numFmtId="0" fontId="0" fillId="0" borderId="68" xfId="0" applyFont="1" applyFill="1" applyBorder="1" applyAlignment="1">
      <alignment horizontal="center" vertical="center"/>
    </xf>
    <xf numFmtId="0" fontId="0" fillId="0" borderId="107"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21" xfId="0" applyFill="1" applyBorder="1" applyAlignment="1">
      <alignment horizontal="center" vertical="center"/>
    </xf>
    <xf numFmtId="0" fontId="0" fillId="0" borderId="21" xfId="0" applyFont="1" applyFill="1" applyBorder="1" applyAlignment="1">
      <alignment horizontal="center" vertical="center"/>
    </xf>
    <xf numFmtId="0" fontId="0" fillId="0" borderId="7" xfId="0" applyFont="1" applyBorder="1" applyAlignment="1">
      <alignment horizontal="left" vertical="center"/>
    </xf>
    <xf numFmtId="0" fontId="0" fillId="0" borderId="1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9" xfId="0" applyFont="1" applyFill="1" applyBorder="1" applyAlignment="1">
      <alignment horizontal="center" vertical="center"/>
    </xf>
    <xf numFmtId="179" fontId="0" fillId="0" borderId="100" xfId="0" applyNumberFormat="1" applyFont="1" applyFill="1" applyBorder="1" applyAlignment="1">
      <alignment horizontal="center" vertical="center"/>
    </xf>
    <xf numFmtId="179" fontId="0" fillId="0" borderId="101" xfId="0" applyNumberFormat="1" applyFont="1" applyFill="1" applyBorder="1" applyAlignment="1">
      <alignment horizontal="center" vertical="center"/>
    </xf>
    <xf numFmtId="179" fontId="0" fillId="0" borderId="78" xfId="0" applyNumberFormat="1" applyFont="1" applyFill="1" applyBorder="1" applyAlignment="1">
      <alignment horizontal="center" vertical="center"/>
    </xf>
    <xf numFmtId="179" fontId="0" fillId="0" borderId="4" xfId="0" applyNumberFormat="1" applyFill="1" applyBorder="1" applyAlignment="1">
      <alignment horizontal="center" vertical="center"/>
    </xf>
    <xf numFmtId="179" fontId="0" fillId="0" borderId="5" xfId="0" applyNumberFormat="1" applyFont="1" applyFill="1" applyBorder="1" applyAlignment="1">
      <alignment horizontal="center" vertical="center"/>
    </xf>
    <xf numFmtId="179" fontId="0" fillId="0" borderId="27" xfId="0" applyNumberFormat="1" applyFont="1" applyFill="1" applyBorder="1" applyAlignment="1">
      <alignment horizontal="center" vertical="center"/>
    </xf>
    <xf numFmtId="179" fontId="0" fillId="0" borderId="12" xfId="0" applyNumberFormat="1" applyFont="1" applyFill="1" applyBorder="1" applyAlignment="1">
      <alignment horizontal="center" vertical="center"/>
    </xf>
    <xf numFmtId="179" fontId="0" fillId="0" borderId="2" xfId="0" applyNumberFormat="1" applyFont="1" applyFill="1" applyBorder="1" applyAlignment="1">
      <alignment horizontal="center" vertical="center"/>
    </xf>
    <xf numFmtId="179" fontId="0" fillId="0" borderId="20" xfId="0" applyNumberFormat="1" applyFont="1" applyFill="1" applyBorder="1" applyAlignment="1">
      <alignment horizontal="center" vertical="center"/>
    </xf>
    <xf numFmtId="179" fontId="0" fillId="0" borderId="3" xfId="0" applyNumberFormat="1" applyFont="1" applyFill="1" applyBorder="1" applyAlignment="1">
      <alignment vertical="center"/>
    </xf>
    <xf numFmtId="179" fontId="0" fillId="0" borderId="93" xfId="0" applyNumberFormat="1" applyFont="1" applyFill="1" applyBorder="1" applyAlignment="1">
      <alignment horizontal="center" vertical="center" shrinkToFit="1"/>
    </xf>
    <xf numFmtId="179" fontId="0" fillId="0" borderId="29" xfId="0" applyNumberFormat="1" applyFont="1" applyFill="1" applyBorder="1" applyAlignment="1">
      <alignment horizontal="center" vertical="center" shrinkToFit="1"/>
    </xf>
    <xf numFmtId="179" fontId="0" fillId="0" borderId="9" xfId="0" applyNumberFormat="1" applyFont="1" applyFill="1" applyBorder="1" applyAlignment="1">
      <alignment horizontal="center" vertical="center" shrinkToFit="1"/>
    </xf>
    <xf numFmtId="179" fontId="0" fillId="0" borderId="3" xfId="0" applyNumberFormat="1" applyFill="1" applyBorder="1" applyAlignment="1">
      <alignment horizontal="center" vertical="center"/>
    </xf>
    <xf numFmtId="179" fontId="0" fillId="0" borderId="29" xfId="0" applyNumberFormat="1" applyFont="1" applyFill="1" applyBorder="1" applyAlignment="1">
      <alignment horizontal="center" vertical="center"/>
    </xf>
    <xf numFmtId="0" fontId="0" fillId="0" borderId="104" xfId="0" applyFont="1" applyFill="1" applyBorder="1" applyAlignment="1">
      <alignment horizontal="center" vertical="center"/>
    </xf>
    <xf numFmtId="179" fontId="0" fillId="0" borderId="53" xfId="0" applyNumberFormat="1" applyFill="1" applyBorder="1" applyAlignment="1">
      <alignment horizontal="center" vertical="center"/>
    </xf>
    <xf numFmtId="179" fontId="0" fillId="0" borderId="94" xfId="0" applyNumberFormat="1" applyFill="1" applyBorder="1" applyAlignment="1">
      <alignment horizontal="center" vertical="center"/>
    </xf>
    <xf numFmtId="179" fontId="0" fillId="0" borderId="102" xfId="0" applyNumberFormat="1" applyFill="1" applyBorder="1" applyAlignment="1">
      <alignment horizontal="center" vertical="center"/>
    </xf>
    <xf numFmtId="179" fontId="0" fillId="0" borderId="79" xfId="0" applyNumberFormat="1" applyFill="1" applyBorder="1" applyAlignment="1">
      <alignment horizontal="center" vertical="center"/>
    </xf>
    <xf numFmtId="0" fontId="0" fillId="0" borderId="4" xfId="0"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8" fillId="0" borderId="9" xfId="0" applyFont="1" applyFill="1" applyBorder="1" applyAlignment="1">
      <alignment horizontal="center" vertical="center" wrapText="1"/>
    </xf>
    <xf numFmtId="179" fontId="0" fillId="0" borderId="5" xfId="0" applyNumberFormat="1" applyFill="1" applyBorder="1" applyAlignment="1">
      <alignment horizontal="center" vertical="center"/>
    </xf>
    <xf numFmtId="179" fontId="0" fillId="0" borderId="60" xfId="0" applyNumberFormat="1" applyFill="1" applyBorder="1" applyAlignment="1">
      <alignment horizontal="center" vertical="center"/>
    </xf>
    <xf numFmtId="179" fontId="0" fillId="0" borderId="98" xfId="0" applyNumberFormat="1" applyFill="1" applyBorder="1" applyAlignment="1">
      <alignment horizontal="center" vertical="center"/>
    </xf>
    <xf numFmtId="179" fontId="0" fillId="0" borderId="111" xfId="0" applyNumberFormat="1" applyFill="1" applyBorder="1" applyAlignment="1">
      <alignment horizontal="center" vertical="center"/>
    </xf>
    <xf numFmtId="179" fontId="5" fillId="0" borderId="52" xfId="0" applyNumberFormat="1" applyFont="1" applyFill="1" applyBorder="1" applyAlignment="1">
      <alignment horizontal="center" vertical="center"/>
    </xf>
    <xf numFmtId="179" fontId="5" fillId="0" borderId="57" xfId="0" applyNumberFormat="1" applyFont="1" applyFill="1" applyBorder="1" applyAlignment="1">
      <alignment horizontal="center" vertical="center"/>
    </xf>
    <xf numFmtId="179" fontId="0" fillId="0" borderId="1" xfId="0" applyNumberFormat="1" applyBorder="1" applyAlignment="1">
      <alignment horizontal="right" vertical="center"/>
    </xf>
    <xf numFmtId="179" fontId="0" fillId="0" borderId="1" xfId="0" applyNumberFormat="1" applyFont="1" applyBorder="1" applyAlignment="1">
      <alignment horizontal="right" vertical="center"/>
    </xf>
    <xf numFmtId="0" fontId="0" fillId="0" borderId="19" xfId="0" applyFont="1" applyFill="1" applyBorder="1" applyAlignment="1">
      <alignment horizontal="center" vertical="center"/>
    </xf>
    <xf numFmtId="0" fontId="0" fillId="0" borderId="19" xfId="0" applyFill="1" applyBorder="1" applyAlignment="1">
      <alignment horizontal="center" vertical="center"/>
    </xf>
    <xf numFmtId="0" fontId="0" fillId="0" borderId="19" xfId="0" applyFont="1" applyFill="1" applyBorder="1" applyAlignment="1">
      <alignment vertical="center"/>
    </xf>
    <xf numFmtId="0" fontId="0" fillId="0" borderId="11" xfId="0" applyFont="1" applyFill="1" applyBorder="1" applyAlignment="1">
      <alignment horizontal="center" vertical="center"/>
    </xf>
    <xf numFmtId="179" fontId="0" fillId="0" borderId="0" xfId="0" applyNumberFormat="1" applyBorder="1" applyAlignment="1">
      <alignment horizontal="right" vertical="center"/>
    </xf>
    <xf numFmtId="179" fontId="0" fillId="0" borderId="98" xfId="0" applyNumberFormat="1" applyFont="1" applyFill="1" applyBorder="1" applyAlignment="1">
      <alignment horizontal="center" vertical="center"/>
    </xf>
    <xf numFmtId="179" fontId="0" fillId="0" borderId="94" xfId="0" applyNumberFormat="1" applyFont="1" applyFill="1" applyBorder="1" applyAlignment="1">
      <alignment horizontal="center" vertical="center"/>
    </xf>
    <xf numFmtId="179" fontId="0" fillId="0" borderId="53" xfId="0" applyNumberFormat="1" applyBorder="1" applyAlignment="1">
      <alignment horizontal="center" vertical="center"/>
    </xf>
    <xf numFmtId="179" fontId="0" fillId="0" borderId="98" xfId="0" applyNumberFormat="1" applyFont="1" applyBorder="1" applyAlignment="1">
      <alignment horizontal="center" vertical="center"/>
    </xf>
    <xf numFmtId="179" fontId="0" fillId="0" borderId="0" xfId="0" applyNumberFormat="1" applyFont="1" applyFill="1" applyBorder="1" applyAlignment="1">
      <alignment horizontal="center" vertical="center" shrinkToFit="1"/>
    </xf>
    <xf numFmtId="179" fontId="0" fillId="0" borderId="37" xfId="0" applyNumberFormat="1" applyFont="1" applyFill="1" applyBorder="1" applyAlignment="1">
      <alignment horizontal="center" vertical="center" shrinkToFit="1"/>
    </xf>
    <xf numFmtId="179" fontId="0" fillId="0" borderId="56" xfId="0" applyNumberFormat="1" applyFont="1" applyFill="1" applyBorder="1" applyAlignment="1">
      <alignment horizontal="center" vertical="center" shrinkToFit="1"/>
    </xf>
    <xf numFmtId="179" fontId="0" fillId="0" borderId="99" xfId="0" applyNumberFormat="1" applyFont="1" applyFill="1" applyBorder="1" applyAlignment="1">
      <alignment horizontal="center" vertical="center" shrinkToFit="1"/>
    </xf>
    <xf numFmtId="179" fontId="0" fillId="0" borderId="35" xfId="0" applyNumberFormat="1" applyFill="1" applyBorder="1" applyAlignment="1">
      <alignment horizontal="center" vertical="center"/>
    </xf>
    <xf numFmtId="179" fontId="0" fillId="0" borderId="52" xfId="0" applyNumberFormat="1" applyFont="1" applyBorder="1" applyAlignment="1">
      <alignment horizontal="center" vertical="center"/>
    </xf>
    <xf numFmtId="179" fontId="0" fillId="0" borderId="5" xfId="0" applyNumberFormat="1" applyFont="1" applyBorder="1" applyAlignment="1">
      <alignment horizontal="center" vertical="center"/>
    </xf>
    <xf numFmtId="179" fontId="17" fillId="0" borderId="0" xfId="0" applyNumberFormat="1" applyFont="1" applyFill="1" applyBorder="1" applyAlignment="1">
      <alignment horizontal="center" vertical="center" shrinkToFit="1"/>
    </xf>
    <xf numFmtId="179" fontId="0" fillId="0" borderId="0" xfId="0" applyNumberFormat="1" applyFont="1" applyFill="1" applyBorder="1" applyAlignment="1">
      <alignment vertical="center" shrinkToFit="1"/>
    </xf>
    <xf numFmtId="179" fontId="2" fillId="0" borderId="5" xfId="0" applyNumberFormat="1" applyFont="1" applyFill="1" applyBorder="1" applyAlignment="1">
      <alignment horizontal="center" vertical="center" shrinkToFit="1"/>
    </xf>
    <xf numFmtId="179" fontId="2" fillId="0" borderId="5" xfId="0" applyNumberFormat="1" applyFont="1" applyFill="1" applyBorder="1" applyAlignment="1">
      <alignment vertical="center" shrinkToFit="1"/>
    </xf>
    <xf numFmtId="179" fontId="0" fillId="0" borderId="56" xfId="0" applyNumberFormat="1" applyFill="1" applyBorder="1" applyAlignment="1">
      <alignment horizontal="center" vertical="center" shrinkToFit="1"/>
    </xf>
    <xf numFmtId="0" fontId="0" fillId="0" borderId="0" xfId="0" applyBorder="1" applyAlignment="1">
      <alignment horizontal="right" vertical="center"/>
    </xf>
    <xf numFmtId="179" fontId="17" fillId="0" borderId="38" xfId="0" applyNumberFormat="1" applyFont="1" applyFill="1" applyBorder="1" applyAlignment="1">
      <alignment horizontal="center" vertical="center" shrinkToFit="1"/>
    </xf>
    <xf numFmtId="179" fontId="0" fillId="0" borderId="38" xfId="0" applyNumberFormat="1" applyFont="1" applyFill="1" applyBorder="1" applyAlignment="1">
      <alignment vertical="center" shrinkToFit="1"/>
    </xf>
    <xf numFmtId="179" fontId="0" fillId="0" borderId="38" xfId="0" applyNumberFormat="1" applyFont="1" applyFill="1" applyBorder="1" applyAlignment="1">
      <alignment horizontal="center" vertical="center" shrinkToFit="1"/>
    </xf>
    <xf numFmtId="0" fontId="0" fillId="0" borderId="41" xfId="0" applyBorder="1" applyAlignment="1">
      <alignment horizontal="left" vertical="center"/>
    </xf>
    <xf numFmtId="179" fontId="0" fillId="0" borderId="39" xfId="0" applyNumberFormat="1" applyFont="1" applyFill="1" applyBorder="1" applyAlignment="1">
      <alignment horizontal="center" vertical="center" shrinkToFit="1"/>
    </xf>
    <xf numFmtId="179" fontId="0" fillId="0" borderId="51" xfId="0" applyNumberFormat="1" applyFont="1" applyFill="1" applyBorder="1" applyAlignment="1">
      <alignment vertical="center"/>
    </xf>
    <xf numFmtId="179" fontId="17" fillId="0" borderId="5" xfId="0" applyNumberFormat="1" applyFont="1" applyFill="1" applyBorder="1" applyAlignment="1">
      <alignment horizontal="center" vertical="center" shrinkToFit="1"/>
    </xf>
    <xf numFmtId="179" fontId="0" fillId="0" borderId="5" xfId="0" applyNumberFormat="1" applyFont="1" applyFill="1" applyBorder="1" applyAlignment="1">
      <alignment vertical="center" shrinkToFit="1"/>
    </xf>
    <xf numFmtId="0" fontId="0" fillId="0" borderId="123" xfId="0" applyFill="1" applyBorder="1" applyAlignment="1">
      <alignment horizontal="center" vertical="center"/>
    </xf>
    <xf numFmtId="0" fontId="0" fillId="0" borderId="0" xfId="0" applyFill="1" applyBorder="1" applyAlignment="1">
      <alignment horizontal="center" vertical="center"/>
    </xf>
    <xf numFmtId="0" fontId="0" fillId="0" borderId="80" xfId="0" applyFill="1" applyBorder="1" applyAlignment="1">
      <alignment horizontal="center" vertical="center"/>
    </xf>
    <xf numFmtId="0" fontId="0" fillId="0" borderId="127" xfId="0" applyNumberFormat="1" applyFill="1" applyBorder="1" applyAlignment="1">
      <alignment horizontal="distributed" vertical="center"/>
    </xf>
    <xf numFmtId="0" fontId="0" fillId="0" borderId="38" xfId="0" applyNumberFormat="1" applyFill="1" applyBorder="1" applyAlignment="1">
      <alignment horizontal="distributed" vertical="center"/>
    </xf>
    <xf numFmtId="0" fontId="0" fillId="0" borderId="81" xfId="0" applyNumberFormat="1" applyFill="1" applyBorder="1" applyAlignment="1">
      <alignment horizontal="distributed" vertical="center"/>
    </xf>
    <xf numFmtId="0" fontId="0" fillId="0" borderId="123" xfId="0" applyNumberFormat="1" applyFill="1" applyBorder="1" applyAlignment="1">
      <alignment horizontal="distributed" vertical="center"/>
    </xf>
    <xf numFmtId="0" fontId="0" fillId="0" borderId="0" xfId="0" applyNumberFormat="1" applyFill="1" applyBorder="1" applyAlignment="1">
      <alignment horizontal="distributed" vertical="center"/>
    </xf>
    <xf numFmtId="0" fontId="0" fillId="0" borderId="80" xfId="0" applyNumberFormat="1" applyFill="1" applyBorder="1" applyAlignment="1">
      <alignment horizontal="distributed" vertical="center"/>
    </xf>
    <xf numFmtId="0" fontId="2" fillId="0" borderId="87" xfId="0" applyNumberFormat="1" applyFont="1" applyFill="1" applyBorder="1" applyAlignment="1">
      <alignment horizontal="distributed" vertical="center" textRotation="255" wrapText="1"/>
    </xf>
    <xf numFmtId="0" fontId="2" fillId="0" borderId="56" xfId="0" applyNumberFormat="1" applyFont="1" applyFill="1" applyBorder="1" applyAlignment="1">
      <alignment horizontal="distributed" vertical="center" textRotation="255" wrapText="1"/>
    </xf>
    <xf numFmtId="0" fontId="17" fillId="0" borderId="123" xfId="0" applyNumberFormat="1" applyFont="1" applyFill="1" applyBorder="1" applyAlignment="1">
      <alignment horizontal="distributed" vertical="center"/>
    </xf>
    <xf numFmtId="0" fontId="17" fillId="0" borderId="0" xfId="0" applyNumberFormat="1" applyFont="1" applyFill="1" applyBorder="1" applyAlignment="1">
      <alignment horizontal="distributed" vertical="center"/>
    </xf>
    <xf numFmtId="0" fontId="17" fillId="0" borderId="80" xfId="0" applyNumberFormat="1" applyFont="1" applyFill="1" applyBorder="1" applyAlignment="1">
      <alignment horizontal="distributed" vertical="center"/>
    </xf>
    <xf numFmtId="0" fontId="2" fillId="0" borderId="102" xfId="0" applyNumberFormat="1" applyFont="1" applyFill="1" applyBorder="1" applyAlignment="1">
      <alignment horizontal="distributed" vertical="center"/>
    </xf>
    <xf numFmtId="0" fontId="2" fillId="0" borderId="35" xfId="0" applyNumberFormat="1" applyFont="1" applyFill="1" applyBorder="1" applyAlignment="1">
      <alignment horizontal="distributed" vertical="center"/>
    </xf>
    <xf numFmtId="0" fontId="2" fillId="0" borderId="79" xfId="0" applyNumberFormat="1" applyFont="1" applyFill="1" applyBorder="1" applyAlignment="1">
      <alignment horizontal="distributed" vertical="center"/>
    </xf>
    <xf numFmtId="0" fontId="0" fillId="0" borderId="124" xfId="0" applyFill="1" applyBorder="1" applyAlignment="1">
      <alignment horizontal="center" vertical="center" textRotation="255"/>
    </xf>
    <xf numFmtId="0" fontId="0" fillId="0" borderId="125" xfId="0" applyFill="1" applyBorder="1" applyAlignment="1">
      <alignment horizontal="center" vertical="center" textRotation="255"/>
    </xf>
    <xf numFmtId="0" fontId="0" fillId="0" borderId="126" xfId="0" applyFill="1" applyBorder="1" applyAlignment="1">
      <alignment horizontal="center" vertical="center" textRotation="255"/>
    </xf>
    <xf numFmtId="0" fontId="0" fillId="0" borderId="48" xfId="0" applyFill="1" applyBorder="1" applyAlignment="1">
      <alignment horizontal="center" vertical="center" textRotation="255"/>
    </xf>
    <xf numFmtId="0" fontId="0" fillId="0" borderId="101" xfId="0" applyFill="1" applyBorder="1" applyAlignment="1">
      <alignment horizontal="center" vertical="center" textRotation="255"/>
    </xf>
    <xf numFmtId="0" fontId="0" fillId="0" borderId="78" xfId="0" applyFill="1" applyBorder="1" applyAlignment="1">
      <alignment horizontal="center" vertical="center" textRotation="255"/>
    </xf>
    <xf numFmtId="176" fontId="0" fillId="0" borderId="0" xfId="1" applyNumberFormat="1" applyFont="1" applyFill="1" applyBorder="1" applyAlignment="1" applyProtection="1">
      <alignment horizontal="right" vertical="center"/>
    </xf>
    <xf numFmtId="179" fontId="0" fillId="0" borderId="0" xfId="1" applyNumberFormat="1" applyFont="1" applyFill="1" applyBorder="1" applyAlignment="1" applyProtection="1">
      <alignment horizontal="right" vertical="center"/>
    </xf>
    <xf numFmtId="176" fontId="2" fillId="0" borderId="0" xfId="1" applyNumberFormat="1" applyFont="1" applyFill="1" applyBorder="1" applyAlignment="1" applyProtection="1">
      <alignment horizontal="right" vertical="center"/>
    </xf>
    <xf numFmtId="0" fontId="0" fillId="0" borderId="0" xfId="0" applyFill="1" applyBorder="1" applyAlignment="1">
      <alignment horizontal="right" vertical="center"/>
    </xf>
    <xf numFmtId="0" fontId="0" fillId="0" borderId="113" xfId="0" applyFont="1" applyFill="1" applyBorder="1" applyAlignment="1">
      <alignment horizontal="distributed" vertical="center"/>
    </xf>
    <xf numFmtId="0" fontId="0" fillId="0" borderId="114" xfId="0" applyFont="1" applyFill="1" applyBorder="1" applyAlignment="1">
      <alignment horizontal="distributed" vertical="center"/>
    </xf>
    <xf numFmtId="0" fontId="0" fillId="0" borderId="10"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122" xfId="0" applyFont="1" applyFill="1" applyBorder="1" applyAlignment="1">
      <alignment horizontal="center" vertical="center"/>
    </xf>
    <xf numFmtId="176" fontId="2" fillId="0" borderId="5" xfId="1" applyNumberFormat="1" applyFont="1" applyFill="1" applyBorder="1" applyAlignment="1" applyProtection="1">
      <alignment horizontal="right" vertical="center"/>
    </xf>
    <xf numFmtId="0" fontId="2" fillId="0" borderId="113" xfId="0" applyFont="1" applyFill="1" applyBorder="1" applyAlignment="1">
      <alignment horizontal="distributed" vertical="center"/>
    </xf>
    <xf numFmtId="0" fontId="2" fillId="0" borderId="114" xfId="0" applyFont="1" applyFill="1" applyBorder="1" applyAlignment="1">
      <alignment horizontal="distributed" vertical="center"/>
    </xf>
    <xf numFmtId="0" fontId="0" fillId="0" borderId="0" xfId="0" applyFont="1" applyFill="1" applyBorder="1" applyAlignment="1">
      <alignment horizontal="right" vertical="center"/>
    </xf>
    <xf numFmtId="179" fontId="0" fillId="0" borderId="38" xfId="1" applyNumberFormat="1" applyFont="1" applyFill="1" applyBorder="1" applyAlignment="1" applyProtection="1">
      <alignment horizontal="right" vertical="top"/>
    </xf>
    <xf numFmtId="0" fontId="2" fillId="0" borderId="119" xfId="0" applyFont="1" applyFill="1" applyBorder="1" applyAlignment="1">
      <alignment horizontal="distributed" vertical="center"/>
    </xf>
    <xf numFmtId="0" fontId="0" fillId="0" borderId="49"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6" xfId="0" applyFill="1" applyBorder="1" applyAlignment="1">
      <alignment horizontal="center" vertical="center"/>
    </xf>
    <xf numFmtId="0" fontId="0" fillId="0" borderId="120" xfId="0" applyFill="1" applyBorder="1" applyAlignment="1">
      <alignment horizontal="center" vertical="center"/>
    </xf>
    <xf numFmtId="0" fontId="0" fillId="0" borderId="105" xfId="0" applyFill="1" applyBorder="1" applyAlignment="1">
      <alignment horizontal="center" vertical="center"/>
    </xf>
    <xf numFmtId="0" fontId="0" fillId="0" borderId="121"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115" xfId="0" applyFill="1" applyBorder="1" applyAlignment="1">
      <alignment horizontal="center" vertical="center"/>
    </xf>
    <xf numFmtId="0" fontId="0" fillId="0" borderId="116" xfId="0" applyFill="1" applyBorder="1" applyAlignment="1">
      <alignment horizontal="center" vertical="center"/>
    </xf>
    <xf numFmtId="0" fontId="0" fillId="0" borderId="117" xfId="0" applyFill="1" applyBorder="1" applyAlignment="1">
      <alignment horizontal="center" vertical="center"/>
    </xf>
    <xf numFmtId="0" fontId="0" fillId="0" borderId="76" xfId="0" applyFill="1" applyBorder="1" applyAlignment="1">
      <alignment horizontal="distributed" vertical="center"/>
    </xf>
    <xf numFmtId="0" fontId="0" fillId="0" borderId="118" xfId="0" applyFont="1" applyFill="1" applyBorder="1" applyAlignment="1">
      <alignment horizontal="distributed" vertical="center"/>
    </xf>
    <xf numFmtId="0" fontId="0" fillId="0" borderId="53" xfId="0" applyNumberFormat="1" applyFill="1" applyBorder="1" applyAlignment="1">
      <alignment horizontal="distributed" vertical="center"/>
    </xf>
    <xf numFmtId="0" fontId="0" fillId="0" borderId="98" xfId="0" applyNumberFormat="1" applyFill="1" applyBorder="1" applyAlignment="1">
      <alignment horizontal="distributed" vertical="center"/>
    </xf>
    <xf numFmtId="0" fontId="0" fillId="0" borderId="94" xfId="0" applyNumberFormat="1" applyFill="1" applyBorder="1" applyAlignment="1">
      <alignment horizontal="distributed" vertical="center"/>
    </xf>
    <xf numFmtId="0" fontId="0" fillId="0" borderId="0" xfId="0" applyFont="1" applyFill="1" applyBorder="1" applyAlignment="1">
      <alignment horizontal="center" vertical="center"/>
    </xf>
    <xf numFmtId="0" fontId="2" fillId="0" borderId="87" xfId="0" applyNumberFormat="1" applyFont="1" applyFill="1" applyBorder="1" applyAlignment="1">
      <alignment horizontal="distributed" vertical="center"/>
    </xf>
    <xf numFmtId="0" fontId="2" fillId="0" borderId="88" xfId="0" applyNumberFormat="1" applyFont="1" applyFill="1" applyBorder="1" applyAlignment="1">
      <alignment horizontal="distributed" vertical="center"/>
    </xf>
    <xf numFmtId="0" fontId="0" fillId="0" borderId="68" xfId="0" applyFill="1" applyBorder="1" applyAlignment="1">
      <alignment horizontal="center" vertical="center"/>
    </xf>
    <xf numFmtId="0" fontId="2" fillId="0" borderId="129" xfId="0" applyFont="1" applyFill="1" applyBorder="1" applyAlignment="1">
      <alignment horizontal="distributed" vertical="center"/>
    </xf>
    <xf numFmtId="0" fontId="0" fillId="0" borderId="129" xfId="0" applyFont="1" applyFill="1" applyBorder="1" applyAlignment="1">
      <alignment horizontal="distributed" vertical="center"/>
    </xf>
    <xf numFmtId="0" fontId="0" fillId="0" borderId="129" xfId="0" applyFill="1" applyBorder="1" applyAlignment="1">
      <alignment horizontal="distributed" vertical="center"/>
    </xf>
    <xf numFmtId="0" fontId="0" fillId="0" borderId="84" xfId="0" applyFill="1" applyBorder="1" applyAlignment="1">
      <alignment horizontal="distributed" vertical="center"/>
    </xf>
    <xf numFmtId="0" fontId="0" fillId="0" borderId="128" xfId="0" applyFill="1" applyBorder="1" applyAlignment="1">
      <alignment horizontal="distributed" vertical="center"/>
    </xf>
    <xf numFmtId="0" fontId="17" fillId="0" borderId="129" xfId="0" applyFont="1" applyFill="1" applyBorder="1" applyAlignment="1">
      <alignment horizontal="distributed" vertical="center"/>
    </xf>
    <xf numFmtId="0" fontId="0" fillId="0" borderId="48" xfId="0" applyFont="1" applyFill="1" applyBorder="1" applyAlignment="1">
      <alignment horizontal="distributed" vertical="center"/>
    </xf>
    <xf numFmtId="0" fontId="0" fillId="0" borderId="78" xfId="0" applyFont="1" applyFill="1" applyBorder="1" applyAlignment="1">
      <alignment horizontal="distributed" vertical="center"/>
    </xf>
    <xf numFmtId="0" fontId="0" fillId="0" borderId="101" xfId="0" applyFill="1" applyBorder="1" applyAlignment="1">
      <alignment horizontal="distributed" vertical="center"/>
    </xf>
    <xf numFmtId="179" fontId="0" fillId="0" borderId="23" xfId="0" applyNumberFormat="1" applyFont="1" applyFill="1" applyBorder="1" applyAlignment="1">
      <alignment horizontal="center" vertical="center" shrinkToFit="1"/>
    </xf>
    <xf numFmtId="0" fontId="0" fillId="0" borderId="0" xfId="0" applyFont="1" applyBorder="1" applyAlignment="1">
      <alignment horizontal="center" vertical="center"/>
    </xf>
    <xf numFmtId="0" fontId="0" fillId="0" borderId="7" xfId="0" applyFont="1" applyBorder="1" applyAlignment="1">
      <alignment horizontal="right" vertical="center"/>
    </xf>
    <xf numFmtId="0" fontId="0" fillId="0" borderId="130" xfId="0" applyFont="1" applyFill="1" applyBorder="1" applyAlignment="1">
      <alignment horizontal="center" vertical="center" textRotation="255"/>
    </xf>
    <xf numFmtId="179" fontId="0" fillId="0" borderId="5" xfId="0" applyNumberFormat="1" applyFont="1" applyFill="1" applyBorder="1" applyAlignment="1">
      <alignment horizontal="center" vertical="center" shrinkToFit="1"/>
    </xf>
    <xf numFmtId="179" fontId="0" fillId="0" borderId="22" xfId="0" applyNumberFormat="1" applyFont="1" applyFill="1" applyBorder="1" applyAlignment="1">
      <alignment horizontal="center" vertical="center" shrinkToFit="1"/>
    </xf>
    <xf numFmtId="179" fontId="0" fillId="0" borderId="24" xfId="0" applyNumberFormat="1" applyFont="1" applyFill="1" applyBorder="1" applyAlignment="1">
      <alignment horizontal="center" vertical="center" shrinkToFit="1"/>
    </xf>
    <xf numFmtId="0" fontId="0" fillId="0" borderId="131" xfId="0" applyFont="1" applyFill="1" applyBorder="1" applyAlignment="1">
      <alignment horizontal="center" vertical="center" textRotation="255"/>
    </xf>
    <xf numFmtId="0" fontId="0" fillId="0" borderId="32" xfId="0" applyFont="1" applyFill="1" applyBorder="1" applyAlignment="1">
      <alignment horizontal="center" vertical="center"/>
    </xf>
    <xf numFmtId="0" fontId="0" fillId="0" borderId="46" xfId="0" applyFont="1" applyFill="1" applyBorder="1" applyAlignment="1">
      <alignment horizontal="center" vertical="center" textRotation="255" shrinkToFit="1"/>
    </xf>
    <xf numFmtId="0" fontId="0" fillId="0" borderId="32" xfId="0" applyFont="1" applyFill="1" applyBorder="1" applyAlignment="1">
      <alignment horizontal="center" vertical="center" textRotation="255" shrinkToFit="1"/>
    </xf>
    <xf numFmtId="0" fontId="0" fillId="0" borderId="47" xfId="0" applyFont="1" applyFill="1" applyBorder="1" applyAlignment="1">
      <alignment horizontal="center" vertical="center" textRotation="255" shrinkToFit="1"/>
    </xf>
    <xf numFmtId="0" fontId="0" fillId="0" borderId="132" xfId="0" applyFont="1" applyFill="1" applyBorder="1" applyAlignment="1">
      <alignment horizontal="center" vertical="center"/>
    </xf>
    <xf numFmtId="179" fontId="0" fillId="0" borderId="7" xfId="0" applyNumberFormat="1" applyFont="1" applyFill="1" applyBorder="1" applyAlignment="1">
      <alignment horizontal="center" vertical="center" shrinkToFit="1"/>
    </xf>
    <xf numFmtId="0" fontId="0" fillId="0" borderId="104" xfId="0" applyFont="1" applyFill="1" applyBorder="1" applyAlignment="1">
      <alignment horizontal="center" vertical="center" wrapText="1"/>
    </xf>
    <xf numFmtId="0" fontId="0" fillId="0" borderId="134" xfId="0" applyFont="1" applyFill="1" applyBorder="1" applyAlignment="1">
      <alignment horizontal="center" vertical="center"/>
    </xf>
    <xf numFmtId="0" fontId="4" fillId="0" borderId="0" xfId="0" applyFont="1" applyFill="1" applyBorder="1" applyAlignment="1">
      <alignment horizontal="distributed" vertical="center" shrinkToFit="1"/>
    </xf>
    <xf numFmtId="0" fontId="3" fillId="0" borderId="0" xfId="0" applyFont="1" applyBorder="1" applyAlignment="1">
      <alignment vertical="center" wrapText="1"/>
    </xf>
    <xf numFmtId="0" fontId="9" fillId="0" borderId="7" xfId="0" applyFont="1" applyBorder="1" applyAlignment="1">
      <alignment vertical="center"/>
    </xf>
    <xf numFmtId="0" fontId="4" fillId="0" borderId="0" xfId="0" applyFont="1" applyFill="1" applyBorder="1" applyAlignment="1">
      <alignment horizontal="distributed" vertical="center"/>
    </xf>
    <xf numFmtId="180" fontId="9" fillId="0" borderId="0" xfId="0" applyNumberFormat="1" applyFont="1" applyFill="1" applyBorder="1" applyAlignment="1">
      <alignment horizontal="center" vertical="center"/>
    </xf>
    <xf numFmtId="0" fontId="0" fillId="0" borderId="103" xfId="0" applyFont="1" applyFill="1" applyBorder="1" applyAlignment="1">
      <alignment horizontal="center" vertical="center" wrapText="1"/>
    </xf>
    <xf numFmtId="0" fontId="0" fillId="0" borderId="133" xfId="0" applyFont="1" applyFill="1" applyBorder="1" applyAlignment="1">
      <alignment horizontal="center" vertical="center"/>
    </xf>
    <xf numFmtId="0" fontId="0" fillId="0" borderId="25" xfId="0" applyFont="1" applyFill="1" applyBorder="1" applyAlignment="1">
      <alignment horizontal="center" vertical="center"/>
    </xf>
    <xf numFmtId="179" fontId="10" fillId="0" borderId="4" xfId="0" applyNumberFormat="1" applyFont="1" applyFill="1" applyBorder="1" applyAlignment="1">
      <alignment horizontal="right" indent="1" shrinkToFit="1"/>
    </xf>
    <xf numFmtId="179" fontId="10" fillId="0" borderId="5" xfId="0" applyNumberFormat="1" applyFont="1" applyFill="1" applyBorder="1" applyAlignment="1">
      <alignment horizontal="right" indent="2"/>
    </xf>
    <xf numFmtId="179" fontId="10" fillId="0" borderId="5" xfId="0" applyNumberFormat="1" applyFont="1" applyFill="1" applyBorder="1" applyAlignment="1">
      <alignment horizontal="right" indent="1"/>
    </xf>
    <xf numFmtId="0" fontId="5" fillId="0" borderId="133" xfId="0" applyFont="1" applyFill="1" applyBorder="1" applyAlignment="1">
      <alignment horizontal="center" vertical="center"/>
    </xf>
    <xf numFmtId="179" fontId="10" fillId="0" borderId="0" xfId="0" applyNumberFormat="1" applyFont="1" applyFill="1" applyBorder="1" applyAlignment="1">
      <alignment horizontal="right" vertical="center" indent="1"/>
    </xf>
    <xf numFmtId="179" fontId="9" fillId="0" borderId="0" xfId="0" applyNumberFormat="1" applyFont="1" applyFill="1" applyBorder="1" applyAlignment="1">
      <alignment horizontal="right" vertical="center" indent="2"/>
    </xf>
    <xf numFmtId="179" fontId="9" fillId="0" borderId="6" xfId="0" applyNumberFormat="1" applyFont="1" applyFill="1" applyBorder="1" applyAlignment="1">
      <alignment horizontal="right" vertical="center" indent="1" shrinkToFit="1"/>
    </xf>
    <xf numFmtId="179" fontId="9" fillId="0" borderId="0" xfId="0" applyNumberFormat="1" applyFont="1" applyFill="1" applyBorder="1" applyAlignment="1">
      <alignment horizontal="right" vertical="center" indent="1"/>
    </xf>
    <xf numFmtId="179" fontId="10" fillId="0" borderId="6" xfId="0" applyNumberFormat="1" applyFont="1" applyFill="1" applyBorder="1" applyAlignment="1">
      <alignment horizontal="right" vertical="center" indent="1" shrinkToFit="1"/>
    </xf>
    <xf numFmtId="179" fontId="10" fillId="0" borderId="0" xfId="0" applyNumberFormat="1" applyFont="1" applyFill="1" applyBorder="1" applyAlignment="1">
      <alignment horizontal="right" vertical="center" indent="2"/>
    </xf>
    <xf numFmtId="0" fontId="0" fillId="0" borderId="0" xfId="0" applyFill="1" applyBorder="1" applyAlignment="1">
      <alignment horizontal="distributed" vertical="center"/>
    </xf>
    <xf numFmtId="179" fontId="9" fillId="0" borderId="7" xfId="0" applyNumberFormat="1" applyFont="1" applyFill="1" applyBorder="1" applyAlignment="1">
      <alignment horizontal="right" vertical="center" indent="1"/>
    </xf>
    <xf numFmtId="179" fontId="9" fillId="0" borderId="16" xfId="0" applyNumberFormat="1" applyFont="1" applyFill="1" applyBorder="1" applyAlignment="1">
      <alignment horizontal="right" vertical="center" indent="1" shrinkToFit="1"/>
    </xf>
    <xf numFmtId="179" fontId="9" fillId="0" borderId="7" xfId="0" applyNumberFormat="1" applyFont="1" applyFill="1" applyBorder="1" applyAlignment="1">
      <alignment horizontal="right" vertical="center" indent="2"/>
    </xf>
    <xf numFmtId="0" fontId="0" fillId="0" borderId="135" xfId="0" applyFont="1" applyFill="1" applyBorder="1" applyAlignment="1">
      <alignment horizontal="center" vertical="center"/>
    </xf>
    <xf numFmtId="0" fontId="0" fillId="0" borderId="130" xfId="0" applyFont="1" applyFill="1" applyBorder="1" applyAlignment="1">
      <alignment horizontal="center" vertical="center" wrapText="1"/>
    </xf>
    <xf numFmtId="0" fontId="2" fillId="0" borderId="103" xfId="0" applyFont="1" applyFill="1" applyBorder="1" applyAlignment="1">
      <alignment horizontal="center" vertical="center"/>
    </xf>
    <xf numFmtId="0" fontId="0" fillId="0" borderId="32" xfId="0" applyFont="1" applyFill="1" applyBorder="1" applyAlignment="1">
      <alignment horizontal="distributed" vertical="center"/>
    </xf>
    <xf numFmtId="178" fontId="0" fillId="0" borderId="6" xfId="0" applyNumberFormat="1" applyFill="1" applyBorder="1" applyAlignment="1">
      <alignment horizontal="right" vertical="center"/>
    </xf>
    <xf numFmtId="0" fontId="0" fillId="0" borderId="103" xfId="0" applyFont="1" applyBorder="1" applyAlignment="1">
      <alignment horizontal="center" vertical="center"/>
    </xf>
    <xf numFmtId="0" fontId="17" fillId="0" borderId="32" xfId="0" applyFont="1" applyFill="1" applyBorder="1" applyAlignment="1">
      <alignment horizontal="distributed" vertical="center"/>
    </xf>
    <xf numFmtId="0" fontId="2" fillId="0" borderId="46" xfId="0" applyFont="1" applyFill="1" applyBorder="1" applyAlignment="1">
      <alignment horizontal="distributed" vertical="center"/>
    </xf>
    <xf numFmtId="178" fontId="2" fillId="0" borderId="4" xfId="0" applyNumberFormat="1" applyFont="1" applyFill="1" applyBorder="1" applyAlignment="1">
      <alignment horizontal="right" vertical="center"/>
    </xf>
    <xf numFmtId="0" fontId="0" fillId="0" borderId="0" xfId="0" applyFill="1" applyBorder="1" applyAlignment="1">
      <alignment vertical="center" wrapText="1"/>
    </xf>
    <xf numFmtId="0" fontId="0" fillId="0" borderId="0" xfId="0" applyFill="1" applyBorder="1" applyAlignment="1">
      <alignment vertical="top" wrapText="1"/>
    </xf>
    <xf numFmtId="0" fontId="0" fillId="0" borderId="0" xfId="0" applyFont="1" applyFill="1" applyBorder="1" applyAlignment="1">
      <alignment vertical="top" wrapText="1"/>
    </xf>
    <xf numFmtId="0" fontId="0" fillId="0" borderId="7" xfId="0" applyFont="1" applyFill="1" applyBorder="1" applyAlignment="1">
      <alignment horizontal="right" vertical="center"/>
    </xf>
    <xf numFmtId="0" fontId="0" fillId="0" borderId="104" xfId="0" applyFont="1" applyBorder="1" applyAlignment="1">
      <alignment horizontal="center" vertical="center"/>
    </xf>
    <xf numFmtId="178" fontId="0" fillId="0" borderId="6" xfId="0" applyNumberFormat="1" applyFont="1" applyFill="1" applyBorder="1" applyAlignment="1">
      <alignment horizontal="right" vertical="center"/>
    </xf>
    <xf numFmtId="0" fontId="2" fillId="0" borderId="32" xfId="0" applyFont="1" applyFill="1" applyBorder="1" applyAlignment="1">
      <alignment horizontal="distributed" vertical="center"/>
    </xf>
    <xf numFmtId="178" fontId="2" fillId="0" borderId="6" xfId="0" applyNumberFormat="1" applyFont="1" applyFill="1" applyBorder="1" applyAlignment="1">
      <alignment horizontal="right" vertical="center"/>
    </xf>
    <xf numFmtId="0" fontId="0" fillId="0" borderId="47" xfId="0" applyFont="1" applyFill="1" applyBorder="1" applyAlignment="1">
      <alignment horizontal="distributed" vertical="center"/>
    </xf>
    <xf numFmtId="178" fontId="0" fillId="0" borderId="16" xfId="0" applyNumberFormat="1" applyFill="1" applyBorder="1" applyAlignment="1">
      <alignment horizontal="right" vertical="center"/>
    </xf>
    <xf numFmtId="0" fontId="22" fillId="0" borderId="0" xfId="0" applyFont="1" applyFill="1" applyBorder="1" applyAlignment="1">
      <alignment horizontal="left" vertical="center"/>
    </xf>
    <xf numFmtId="0" fontId="16" fillId="0" borderId="0" xfId="0" applyFont="1" applyFill="1" applyBorder="1" applyAlignment="1">
      <alignment vertical="center"/>
    </xf>
    <xf numFmtId="0" fontId="0" fillId="0" borderId="103" xfId="0" applyFill="1" applyBorder="1" applyAlignment="1">
      <alignment horizontal="center" vertical="center"/>
    </xf>
    <xf numFmtId="0" fontId="0" fillId="0" borderId="0" xfId="0" applyBorder="1" applyAlignment="1">
      <alignment vertical="center" wrapText="1"/>
    </xf>
    <xf numFmtId="0" fontId="0" fillId="0" borderId="0" xfId="0" applyFont="1" applyBorder="1" applyAlignment="1">
      <alignment vertical="top" wrapText="1"/>
    </xf>
    <xf numFmtId="0" fontId="0" fillId="0" borderId="0" xfId="0" applyFont="1" applyBorder="1" applyAlignment="1">
      <alignment vertical="center"/>
    </xf>
    <xf numFmtId="0" fontId="0" fillId="0" borderId="112" xfId="0" applyFont="1" applyBorder="1" applyAlignment="1">
      <alignment horizontal="center" vertical="center"/>
    </xf>
    <xf numFmtId="0" fontId="0" fillId="0" borderId="104" xfId="0" applyFill="1" applyBorder="1" applyAlignment="1">
      <alignment horizontal="center" vertical="center"/>
    </xf>
    <xf numFmtId="179" fontId="16" fillId="0" borderId="1" xfId="0" applyNumberFormat="1" applyFont="1" applyFill="1" applyBorder="1" applyAlignment="1">
      <alignment horizontal="right" vertical="center"/>
    </xf>
    <xf numFmtId="0" fontId="20" fillId="0" borderId="3" xfId="0" applyFont="1" applyFill="1" applyBorder="1" applyAlignment="1">
      <alignment horizontal="center" vertical="center"/>
    </xf>
    <xf numFmtId="0" fontId="20" fillId="0" borderId="29" xfId="0" applyFont="1" applyFill="1" applyBorder="1" applyAlignment="1">
      <alignment horizontal="center" vertical="center"/>
    </xf>
    <xf numFmtId="0" fontId="0" fillId="0" borderId="9" xfId="0" applyFill="1" applyBorder="1" applyAlignment="1">
      <alignment horizontal="center" vertical="center"/>
    </xf>
    <xf numFmtId="186" fontId="0" fillId="0" borderId="23" xfId="0" applyNumberFormat="1" applyFill="1" applyBorder="1" applyAlignment="1">
      <alignment horizontal="right" vertical="center" shrinkToFit="1"/>
    </xf>
    <xf numFmtId="179" fontId="0" fillId="0" borderId="0" xfId="0" applyNumberFormat="1" applyFont="1" applyFill="1" applyBorder="1" applyAlignment="1">
      <alignment horizontal="right" vertical="center"/>
    </xf>
    <xf numFmtId="0" fontId="0" fillId="0" borderId="103" xfId="0" applyBorder="1" applyAlignment="1">
      <alignment horizontal="center" vertical="center"/>
    </xf>
    <xf numFmtId="0" fontId="0" fillId="0" borderId="103" xfId="0" applyBorder="1" applyAlignment="1">
      <alignment horizontal="center" vertical="center" wrapText="1"/>
    </xf>
    <xf numFmtId="0" fontId="0" fillId="0" borderId="103" xfId="0" applyFont="1" applyBorder="1" applyAlignment="1">
      <alignment horizontal="center" vertical="center" wrapText="1"/>
    </xf>
    <xf numFmtId="179" fontId="0" fillId="0" borderId="23" xfId="0" applyNumberFormat="1" applyFill="1" applyBorder="1" applyAlignment="1">
      <alignment horizontal="right" vertical="center" shrinkToFit="1"/>
    </xf>
    <xf numFmtId="0" fontId="0" fillId="0" borderId="104" xfId="0" applyFont="1" applyBorder="1" applyAlignment="1">
      <alignment horizontal="center" vertical="center" wrapText="1"/>
    </xf>
    <xf numFmtId="179" fontId="0" fillId="0" borderId="7" xfId="0" applyNumberFormat="1" applyFont="1" applyFill="1" applyBorder="1" applyAlignment="1">
      <alignment horizontal="right" vertical="center"/>
    </xf>
    <xf numFmtId="179" fontId="0" fillId="0" borderId="24" xfId="0" applyNumberFormat="1" applyFill="1" applyBorder="1" applyAlignment="1">
      <alignment horizontal="right" vertical="center" shrinkToFit="1"/>
    </xf>
    <xf numFmtId="0" fontId="2" fillId="0" borderId="4" xfId="0" applyFont="1" applyFill="1" applyBorder="1" applyAlignment="1">
      <alignment horizontal="distributed" vertical="center" shrinkToFit="1"/>
    </xf>
    <xf numFmtId="179" fontId="20" fillId="0" borderId="5" xfId="0" applyNumberFormat="1" applyFont="1" applyFill="1" applyBorder="1" applyAlignment="1">
      <alignment horizontal="right" vertical="center" shrinkToFit="1"/>
    </xf>
    <xf numFmtId="176" fontId="2" fillId="0" borderId="5" xfId="0" applyNumberFormat="1" applyFont="1" applyFill="1" applyBorder="1" applyAlignment="1">
      <alignment horizontal="right" vertical="center"/>
    </xf>
    <xf numFmtId="0" fontId="0" fillId="0" borderId="6" xfId="0" applyFont="1" applyFill="1" applyBorder="1" applyAlignment="1">
      <alignment horizontal="distributed" vertical="center" shrinkToFit="1"/>
    </xf>
    <xf numFmtId="179" fontId="20" fillId="0" borderId="0" xfId="0" applyNumberFormat="1" applyFont="1" applyFill="1" applyBorder="1" applyAlignment="1">
      <alignment horizontal="right" vertical="center" shrinkToFit="1"/>
    </xf>
    <xf numFmtId="179" fontId="0" fillId="0" borderId="0" xfId="0" applyNumberFormat="1" applyFont="1" applyFill="1" applyBorder="1" applyAlignment="1">
      <alignment horizontal="right" vertical="center" shrinkToFit="1"/>
    </xf>
    <xf numFmtId="0" fontId="5" fillId="0" borderId="6" xfId="0" applyFont="1" applyFill="1" applyBorder="1" applyAlignment="1">
      <alignment horizontal="distributed" vertical="center" shrinkToFit="1"/>
    </xf>
    <xf numFmtId="0" fontId="0" fillId="0" borderId="8" xfId="0"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13" xfId="0" applyFont="1" applyFill="1" applyBorder="1" applyAlignment="1">
      <alignment horizontal="center" vertical="center" wrapText="1"/>
    </xf>
    <xf numFmtId="0" fontId="8" fillId="0" borderId="6" xfId="0" applyFont="1" applyFill="1" applyBorder="1" applyAlignment="1">
      <alignment horizontal="distributed" vertical="center" shrinkToFit="1"/>
    </xf>
    <xf numFmtId="179" fontId="0" fillId="0" borderId="0" xfId="0" applyNumberFormat="1" applyFill="1" applyBorder="1" applyAlignment="1">
      <alignment horizontal="right" vertical="center"/>
    </xf>
    <xf numFmtId="0" fontId="0" fillId="0" borderId="6" xfId="0" applyFill="1" applyBorder="1" applyAlignment="1">
      <alignment horizontal="distributed" vertical="center" shrinkToFit="1"/>
    </xf>
    <xf numFmtId="0" fontId="0" fillId="0" borderId="13" xfId="0" applyFill="1" applyBorder="1" applyAlignment="1">
      <alignment horizontal="right" vertical="center"/>
    </xf>
    <xf numFmtId="0" fontId="0" fillId="0" borderId="8" xfId="0" applyFont="1" applyFill="1" applyBorder="1" applyAlignment="1">
      <alignment horizontal="right" vertical="center"/>
    </xf>
    <xf numFmtId="0" fontId="0" fillId="0" borderId="12" xfId="0" applyFont="1" applyFill="1" applyBorder="1" applyAlignment="1">
      <alignment horizontal="center" vertical="center"/>
    </xf>
    <xf numFmtId="0" fontId="0" fillId="0" borderId="16" xfId="0" applyFont="1" applyFill="1" applyBorder="1" applyAlignment="1">
      <alignment horizontal="distributed" vertical="center" shrinkToFit="1"/>
    </xf>
    <xf numFmtId="179" fontId="20" fillId="0" borderId="7" xfId="0" applyNumberFormat="1" applyFont="1" applyFill="1" applyBorder="1" applyAlignment="1">
      <alignment horizontal="right" vertical="center" shrinkToFit="1"/>
    </xf>
    <xf numFmtId="179" fontId="2" fillId="0" borderId="5" xfId="0" applyNumberFormat="1" applyFont="1" applyFill="1" applyBorder="1" applyAlignment="1">
      <alignment horizontal="right" vertical="center" shrinkToFit="1"/>
    </xf>
    <xf numFmtId="186" fontId="2" fillId="0" borderId="23" xfId="0" applyNumberFormat="1" applyFont="1" applyFill="1" applyBorder="1" applyAlignment="1">
      <alignment horizontal="right" vertical="center" shrinkToFit="1"/>
    </xf>
    <xf numFmtId="0" fontId="0" fillId="2" borderId="8" xfId="0"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13" xfId="0" applyFill="1" applyBorder="1" applyAlignment="1">
      <alignment horizontal="center" vertical="center" wrapText="1"/>
    </xf>
    <xf numFmtId="0" fontId="0" fillId="2" borderId="13" xfId="0" applyFont="1" applyFill="1" applyBorder="1" applyAlignment="1">
      <alignment horizontal="center" vertical="center" wrapText="1"/>
    </xf>
    <xf numFmtId="179" fontId="2" fillId="0" borderId="0" xfId="0" applyNumberFormat="1" applyFont="1" applyFill="1" applyBorder="1" applyAlignment="1">
      <alignment horizontal="right" vertical="center" shrinkToFit="1"/>
    </xf>
    <xf numFmtId="0" fontId="14" fillId="0" borderId="0"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8604651162790709"/>
          <c:y val="8.500010375989242E-2"/>
          <c:w val="0.75872093023255882"/>
          <c:h val="0.73500089721789286"/>
        </c:manualLayout>
      </c:layout>
      <c:barChart>
        <c:barDir val="col"/>
        <c:grouping val="clustered"/>
        <c:ser>
          <c:idx val="0"/>
          <c:order val="0"/>
          <c:spPr>
            <a:pattFill prst="ltUpDiag">
              <a:fgClr>
                <a:srgbClr val="000000"/>
              </a:fgClr>
              <a:bgClr>
                <a:srgbClr val="FFFFFF"/>
              </a:bgClr>
            </a:pattFill>
            <a:ln w="12700">
              <a:solidFill>
                <a:srgbClr val="000000"/>
              </a:solidFill>
              <a:prstDash val="solid"/>
            </a:ln>
          </c:spPr>
          <c:dLbls>
            <c:dLbl>
              <c:idx val="0"/>
              <c:layout>
                <c:manualLayout>
                  <c:x val="2.5924976773515657E-2"/>
                  <c:y val="6.8512409840464448E-3"/>
                </c:manualLayout>
              </c:layout>
              <c:dLblPos val="outEnd"/>
              <c:showVal val="1"/>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Val val="1"/>
          </c:dLbls>
          <c:cat>
            <c:strRef>
              <c:f>グラフ!$H$3:$H$13</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グラフ!$I$3:$I$13</c:f>
              <c:numCache>
                <c:formatCode>#,##0\ ;"△"#,##0\ </c:formatCode>
                <c:ptCount val="11"/>
                <c:pt idx="0">
                  <c:v>19596</c:v>
                </c:pt>
                <c:pt idx="1">
                  <c:v>3928</c:v>
                </c:pt>
                <c:pt idx="2">
                  <c:v>3098</c:v>
                </c:pt>
                <c:pt idx="3">
                  <c:v>5238</c:v>
                </c:pt>
                <c:pt idx="4">
                  <c:v>2910</c:v>
                </c:pt>
                <c:pt idx="5">
                  <c:v>2492</c:v>
                </c:pt>
                <c:pt idx="6">
                  <c:v>6054</c:v>
                </c:pt>
                <c:pt idx="7">
                  <c:v>1948</c:v>
                </c:pt>
                <c:pt idx="8">
                  <c:v>4589</c:v>
                </c:pt>
                <c:pt idx="9">
                  <c:v>3103</c:v>
                </c:pt>
                <c:pt idx="10">
                  <c:v>1320</c:v>
                </c:pt>
              </c:numCache>
            </c:numRef>
          </c:val>
        </c:ser>
        <c:gapWidth val="30"/>
        <c:axId val="137929856"/>
        <c:axId val="137931392"/>
      </c:barChart>
      <c:catAx>
        <c:axId val="137929856"/>
        <c:scaling>
          <c:orientation val="minMax"/>
        </c:scaling>
        <c:axPos val="b"/>
        <c:numFmt formatCode="General" sourceLinked="1"/>
        <c:majorTickMark val="in"/>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37931392"/>
        <c:crossesAt val="0"/>
        <c:auto val="1"/>
        <c:lblAlgn val="ctr"/>
        <c:lblOffset val="100"/>
        <c:tickLblSkip val="1"/>
        <c:tickMarkSkip val="1"/>
      </c:catAx>
      <c:valAx>
        <c:axId val="137931392"/>
        <c:scaling>
          <c:orientation val="minMax"/>
          <c:max val="22000"/>
          <c:min val="0"/>
        </c:scaling>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4244186046511642"/>
              <c:y val="3.2500000000000001E-2"/>
            </c:manualLayout>
          </c:layout>
          <c:spPr>
            <a:noFill/>
            <a:ln w="25400">
              <a:noFill/>
            </a:ln>
          </c:spPr>
        </c:title>
        <c:numFmt formatCode="#,##0\ ;&quot;△&quot;#,##0\ "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7929856"/>
        <c:crosses val="autoZero"/>
        <c:crossBetween val="between"/>
        <c:majorUnit val="2000"/>
      </c:valAx>
      <c:spPr>
        <a:noFill/>
        <a:ln w="12700">
          <a:solidFill>
            <a:srgbClr val="000000"/>
          </a:solidFill>
          <a:prstDash val="solid"/>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0.xml><?xml version="1.0" encoding="utf-8"?>
<c:chartSpace xmlns:c="http://schemas.openxmlformats.org/drawingml/2006/chart" xmlns:a="http://schemas.openxmlformats.org/drawingml/2006/main" xmlns:r="http://schemas.openxmlformats.org/officeDocument/2006/relationships">
  <c:lang val="ja-JP"/>
  <c:chart>
    <c:autoTitleDeleted val="1"/>
    <c:plotArea>
      <c:layout>
        <c:manualLayout>
          <c:layoutTarget val="inner"/>
          <c:xMode val="edge"/>
          <c:yMode val="edge"/>
          <c:x val="0.23013698630136994"/>
          <c:y val="0.21410605678582645"/>
          <c:w val="0.6739726027397267"/>
          <c:h val="0.61964811728603908"/>
        </c:manualLayout>
      </c:layout>
      <c:doughnutChart>
        <c:varyColors val="1"/>
        <c:ser>
          <c:idx val="0"/>
          <c:order val="0"/>
          <c:tx>
            <c:strRef>
              <c:f>グラフ!$I$144</c:f>
              <c:strCache>
                <c:ptCount val="1"/>
                <c:pt idx="0">
                  <c:v>平成22年</c:v>
                </c:pt>
              </c:strCache>
            </c:strRef>
          </c:tx>
          <c:spPr>
            <a:ln w="12700">
              <a:solidFill>
                <a:srgbClr val="000000"/>
              </a:solidFill>
              <a:prstDash val="solid"/>
            </a:ln>
          </c:spPr>
          <c:dPt>
            <c:idx val="0"/>
            <c:spPr>
              <a:pattFill prst="openDmnd">
                <a:fgClr>
                  <a:srgbClr val="000000"/>
                </a:fgClr>
                <a:bgClr>
                  <a:srgbClr val="FFFFFF"/>
                </a:bgClr>
              </a:pattFill>
              <a:ln w="12700">
                <a:solidFill>
                  <a:srgbClr val="000000"/>
                </a:solidFill>
                <a:prstDash val="solid"/>
              </a:ln>
            </c:spPr>
          </c:dPt>
          <c:dPt>
            <c:idx val="1"/>
            <c:spPr>
              <a:pattFill prst="lgConfetti">
                <a:fgClr>
                  <a:srgbClr val="000000"/>
                </a:fgClr>
                <a:bgClr>
                  <a:srgbClr val="FFFFFF"/>
                </a:bgClr>
              </a:pattFill>
              <a:ln w="12700">
                <a:solidFill>
                  <a:srgbClr val="000000"/>
                </a:solidFill>
                <a:prstDash val="solid"/>
              </a:ln>
            </c:spPr>
          </c:dPt>
          <c:dPt>
            <c:idx val="2"/>
            <c:spPr>
              <a:pattFill prst="wdUpDiag">
                <a:fgClr>
                  <a:srgbClr val="000000"/>
                </a:fgClr>
                <a:bgClr>
                  <a:srgbClr val="FFFFFF"/>
                </a:bgClr>
              </a:pattFill>
              <a:ln w="12700">
                <a:solidFill>
                  <a:srgbClr val="000000"/>
                </a:solidFill>
                <a:prstDash val="solid"/>
              </a:ln>
            </c:spPr>
          </c:dPt>
          <c:dPt>
            <c:idx val="3"/>
            <c:spPr>
              <a:pattFill prst="pct60">
                <a:fgClr>
                  <a:srgbClr val="FFFFFF"/>
                </a:fgClr>
                <a:bgClr>
                  <a:srgbClr val="000000"/>
                </a:bgClr>
              </a:pattFill>
              <a:ln w="12700">
                <a:solidFill>
                  <a:srgbClr val="000000"/>
                </a:solidFill>
                <a:prstDash val="solid"/>
              </a:ln>
            </c:spPr>
          </c:dPt>
          <c:dPt>
            <c:idx val="4"/>
            <c:spPr>
              <a:pattFill prst="pct90">
                <a:fgClr>
                  <a:srgbClr val="000000"/>
                </a:fgClr>
                <a:bgClr>
                  <a:srgbClr val="FFFFFF"/>
                </a:bgClr>
              </a:pattFill>
              <a:ln w="12700">
                <a:solidFill>
                  <a:srgbClr val="000000"/>
                </a:solidFill>
                <a:prstDash val="solid"/>
              </a:ln>
            </c:spPr>
          </c:dPt>
          <c:dPt>
            <c:idx val="5"/>
            <c:spPr>
              <a:pattFill prst="dashUpDiag">
                <a:fgClr>
                  <a:srgbClr val="000000"/>
                </a:fgClr>
                <a:bgClr>
                  <a:srgbClr val="FFFFFF"/>
                </a:bgClr>
              </a:pattFill>
              <a:ln w="12700">
                <a:solidFill>
                  <a:srgbClr val="000000"/>
                </a:solidFill>
                <a:prstDash val="solid"/>
              </a:ln>
            </c:spPr>
          </c:dPt>
          <c:dPt>
            <c:idx val="6"/>
            <c:spPr>
              <a:pattFill prst="trellis">
                <a:fgClr>
                  <a:srgbClr val="000000"/>
                </a:fgClr>
                <a:bgClr>
                  <a:srgbClr val="FFFFFF"/>
                </a:bgClr>
              </a:pattFill>
              <a:ln w="12700">
                <a:solidFill>
                  <a:srgbClr val="000000"/>
                </a:solidFill>
                <a:prstDash val="solid"/>
              </a:ln>
            </c:spPr>
          </c:dPt>
          <c:dPt>
            <c:idx val="7"/>
            <c:spPr>
              <a:pattFill prst="divot">
                <a:fgClr>
                  <a:srgbClr val="000000"/>
                </a:fgClr>
                <a:bgClr>
                  <a:srgbClr val="FFFFFF"/>
                </a:bgClr>
              </a:pattFill>
              <a:ln w="12700">
                <a:solidFill>
                  <a:srgbClr val="000000"/>
                </a:solidFill>
                <a:prstDash val="solid"/>
              </a:ln>
            </c:spPr>
          </c:dPt>
          <c:dPt>
            <c:idx val="8"/>
            <c:spPr>
              <a:pattFill prst="lgCheck">
                <a:fgClr>
                  <a:srgbClr val="000000"/>
                </a:fgClr>
                <a:bgClr>
                  <a:srgbClr val="FFFFFF"/>
                </a:bgClr>
              </a:pattFill>
              <a:ln w="12700">
                <a:solidFill>
                  <a:srgbClr val="000000"/>
                </a:solidFill>
                <a:prstDash val="solid"/>
              </a:ln>
            </c:spPr>
          </c:dPt>
          <c:dPt>
            <c:idx val="9"/>
            <c:spPr>
              <a:solidFill>
                <a:srgbClr val="C0C0C0"/>
              </a:solidFill>
              <a:ln w="12700">
                <a:solidFill>
                  <a:srgbClr val="000000"/>
                </a:solidFill>
                <a:prstDash val="solid"/>
              </a:ln>
            </c:spPr>
          </c:dPt>
          <c:dPt>
            <c:idx val="10"/>
            <c:spPr>
              <a:pattFill prst="ltVert">
                <a:fgClr>
                  <a:srgbClr val="000000"/>
                </a:fgClr>
                <a:bgClr>
                  <a:srgbClr val="FFFFFF"/>
                </a:bgClr>
              </a:pattFill>
              <a:ln w="12700">
                <a:solidFill>
                  <a:srgbClr val="000000"/>
                </a:solidFill>
                <a:prstDash val="solid"/>
              </a:ln>
            </c:spPr>
          </c:dPt>
          <c:dPt>
            <c:idx val="11"/>
            <c:spPr>
              <a:solidFill>
                <a:srgbClr val="000000"/>
              </a:solidFill>
              <a:ln w="12700">
                <a:solidFill>
                  <a:srgbClr val="000000"/>
                </a:solidFill>
                <a:prstDash val="solid"/>
              </a:ln>
            </c:spPr>
          </c:dPt>
          <c:dLbls>
            <c:dLbl>
              <c:idx val="1"/>
              <c:layout>
                <c:manualLayout>
                  <c:x val="0.17379560330348479"/>
                  <c:y val="0.1935970890599387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飲料･たばこ
･飼料
</a:t>
                    </a:r>
                    <a:r>
                      <a:rPr lang="en-US" altLang="ja-JP"/>
                      <a:t>4.3%</a:t>
                    </a:r>
                  </a:p>
                </c:rich>
              </c:tx>
              <c:spPr>
                <a:solidFill>
                  <a:srgbClr val="FFFFFF"/>
                </a:solidFill>
                <a:ln w="12700">
                  <a:solidFill>
                    <a:srgbClr val="000000"/>
                  </a:solidFill>
                  <a:prstDash val="solid"/>
                </a:ln>
              </c:spPr>
            </c:dLbl>
            <c:dLbl>
              <c:idx val="2"/>
              <c:layout>
                <c:manualLayout>
                  <c:x val="4.0042282385934623E-2"/>
                  <c:y val="0.19878883980537629"/>
                </c:manualLayout>
              </c:layout>
              <c:showCatName val="1"/>
              <c:showPercent val="1"/>
            </c:dLbl>
            <c:dLbl>
              <c:idx val="3"/>
              <c:layout>
                <c:manualLayout>
                  <c:x val="-0.10045662100456618"/>
                  <c:y val="0.17996550642440229"/>
                </c:manualLayout>
              </c:layout>
              <c:showCatName val="1"/>
              <c:showPercent val="1"/>
            </c:dLbl>
            <c:dLbl>
              <c:idx val="4"/>
              <c:layout>
                <c:manualLayout>
                  <c:x val="4.7877864760623883E-4"/>
                  <c:y val="5.7208042370768862E-3"/>
                </c:manualLayout>
              </c:layout>
              <c:tx>
                <c:rich>
                  <a:bodyPr/>
                  <a:lstStyle/>
                  <a:p>
                    <a:pPr>
                      <a:defRPr sz="9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印刷・</a:t>
                    </a:r>
                  </a:p>
                  <a:p>
                    <a:pPr>
                      <a:defRPr sz="9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同関連業</a:t>
                    </a:r>
                  </a:p>
                  <a:p>
                    <a:pPr>
                      <a:defRPr sz="975"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13.0%</a:t>
                    </a:r>
                  </a:p>
                </c:rich>
              </c:tx>
              <c:numFmt formatCode="0.0%" sourceLinked="0"/>
              <c:spPr>
                <a:solidFill>
                  <a:srgbClr val="FFFFFF"/>
                </a:solidFill>
                <a:ln w="12700">
                  <a:solidFill>
                    <a:srgbClr val="000000"/>
                  </a:solidFill>
                  <a:prstDash val="solid"/>
                </a:ln>
              </c:spPr>
            </c:dLbl>
            <c:dLbl>
              <c:idx val="5"/>
              <c:layout>
                <c:manualLayout>
                  <c:x val="-0.10916934809006701"/>
                  <c:y val="0.2263054619808588"/>
                </c:manualLayout>
              </c:layout>
              <c:showCatName val="1"/>
              <c:showPercent val="1"/>
            </c:dLbl>
            <c:dLbl>
              <c:idx val="6"/>
              <c:layout>
                <c:manualLayout>
                  <c:x val="-0.24266123670262094"/>
                  <c:y val="0.1204687986413173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なめし皮・
同製品・毛皮
</a:t>
                    </a:r>
                    <a:r>
                      <a:rPr lang="en-US" altLang="ja-JP"/>
                      <a:t>1.4%</a:t>
                    </a:r>
                  </a:p>
                </c:rich>
              </c:tx>
              <c:spPr>
                <a:solidFill>
                  <a:srgbClr val="FFFFFF"/>
                </a:solidFill>
                <a:ln w="12700">
                  <a:solidFill>
                    <a:srgbClr val="000000"/>
                  </a:solidFill>
                  <a:prstDash val="solid"/>
                </a:ln>
              </c:spPr>
            </c:dLbl>
            <c:dLbl>
              <c:idx val="7"/>
              <c:layout>
                <c:manualLayout>
                  <c:x val="-0.23994527561458034"/>
                  <c:y val="1.2293834875052999E-2"/>
                </c:manualLayout>
              </c:layout>
              <c:tx>
                <c:rich>
                  <a:bodyPr/>
                  <a:lstStyle/>
                  <a:p>
                    <a:pPr>
                      <a:defRPr sz="9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窯業・</a:t>
                    </a:r>
                  </a:p>
                  <a:p>
                    <a:pPr>
                      <a:defRPr sz="9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土石製品</a:t>
                    </a:r>
                  </a:p>
                  <a:p>
                    <a:pPr>
                      <a:defRPr sz="975"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7.2%</a:t>
                    </a:r>
                  </a:p>
                </c:rich>
              </c:tx>
              <c:numFmt formatCode="0.0%" sourceLinked="0"/>
              <c:spPr>
                <a:solidFill>
                  <a:srgbClr val="FFFFFF"/>
                </a:solidFill>
                <a:ln w="12700">
                  <a:solidFill>
                    <a:srgbClr val="000000"/>
                  </a:solidFill>
                  <a:prstDash val="solid"/>
                </a:ln>
              </c:spPr>
            </c:dLbl>
            <c:dLbl>
              <c:idx val="8"/>
              <c:layout>
                <c:manualLayout>
                  <c:x val="-0.21836095731981986"/>
                  <c:y val="-9.2042093114577145E-2"/>
                </c:manualLayout>
              </c:layout>
              <c:showCatName val="1"/>
              <c:showPercent val="1"/>
            </c:dLbl>
            <c:dLbl>
              <c:idx val="9"/>
              <c:layout>
                <c:manualLayout>
                  <c:x val="-1.7595225254377483E-2"/>
                  <c:y val="-1.0657999930730262E-3"/>
                </c:manualLayout>
              </c:layout>
              <c:showCatName val="1"/>
              <c:showPercent val="1"/>
            </c:dLbl>
            <c:dLbl>
              <c:idx val="10"/>
              <c:layout>
                <c:manualLayout>
                  <c:x val="-0.22275435591771611"/>
                  <c:y val="-0.1876622581049108"/>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機械器具
製造
</a:t>
                    </a:r>
                    <a:r>
                      <a:rPr lang="en-US" altLang="ja-JP"/>
                      <a:t>5.8%</a:t>
                    </a:r>
                  </a:p>
                </c:rich>
              </c:tx>
              <c:spPr>
                <a:solidFill>
                  <a:srgbClr val="FFFFFF"/>
                </a:solidFill>
                <a:ln w="12700">
                  <a:solidFill>
                    <a:srgbClr val="000000"/>
                  </a:solidFill>
                  <a:prstDash val="solid"/>
                </a:ln>
              </c:spPr>
            </c:dLbl>
            <c:dLbl>
              <c:idx val="11"/>
              <c:layout>
                <c:manualLayout>
                  <c:x val="-2.5078292806400209E-2"/>
                  <c:y val="-0.21573912459707062"/>
                </c:manualLayout>
              </c:layout>
              <c:tx>
                <c:rich>
                  <a:bodyPr/>
                  <a:lstStyle/>
                  <a:p>
                    <a:pPr>
                      <a:defRPr sz="9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その他の</a:t>
                    </a:r>
                  </a:p>
                  <a:p>
                    <a:pPr>
                      <a:defRPr sz="9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製造業</a:t>
                    </a:r>
                  </a:p>
                  <a:p>
                    <a:pPr>
                      <a:defRPr sz="975"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5.8%</a:t>
                    </a:r>
                  </a:p>
                </c:rich>
              </c:tx>
              <c:numFmt formatCode="0.0%" sourceLinked="0"/>
              <c:spPr>
                <a:solidFill>
                  <a:srgbClr val="FFFFFF"/>
                </a:solidFill>
                <a:ln w="12700">
                  <a:solidFill>
                    <a:srgbClr val="000000"/>
                  </a:solidFill>
                  <a:prstDash val="solid"/>
                </a:ln>
              </c:spPr>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dLbls>
          <c:cat>
            <c:strRef>
              <c:f>グラフ!$H$145:$H$156</c:f>
              <c:strCache>
                <c:ptCount val="12"/>
                <c:pt idx="0">
                  <c:v>食料品</c:v>
                </c:pt>
                <c:pt idx="1">
                  <c:v>飲料･たばこ･飼料</c:v>
                </c:pt>
                <c:pt idx="2">
                  <c:v>繊維工業</c:v>
                </c:pt>
                <c:pt idx="3">
                  <c:v>家具・装備品</c:v>
                </c:pt>
                <c:pt idx="4">
                  <c:v>印刷・同関連業</c:v>
                </c:pt>
                <c:pt idx="5">
                  <c:v>化学工業</c:v>
                </c:pt>
                <c:pt idx="6">
                  <c:v>なめし皮・同製品・毛皮</c:v>
                </c:pt>
                <c:pt idx="7">
                  <c:v>窯業・土石製品</c:v>
                </c:pt>
                <c:pt idx="8">
                  <c:v>非鉄金属</c:v>
                </c:pt>
                <c:pt idx="9">
                  <c:v>金属製品</c:v>
                </c:pt>
                <c:pt idx="10">
                  <c:v>機械器具製造</c:v>
                </c:pt>
                <c:pt idx="11">
                  <c:v>その他の製造業</c:v>
                </c:pt>
              </c:strCache>
            </c:strRef>
          </c:cat>
          <c:val>
            <c:numRef>
              <c:f>グラフ!$I$145:$I$156</c:f>
              <c:numCache>
                <c:formatCode>#,##0;[Red]#,##0</c:formatCode>
                <c:ptCount val="12"/>
                <c:pt idx="0">
                  <c:v>26</c:v>
                </c:pt>
                <c:pt idx="1">
                  <c:v>3</c:v>
                </c:pt>
                <c:pt idx="2">
                  <c:v>3</c:v>
                </c:pt>
                <c:pt idx="3">
                  <c:v>5</c:v>
                </c:pt>
                <c:pt idx="4">
                  <c:v>9</c:v>
                </c:pt>
                <c:pt idx="5">
                  <c:v>1</c:v>
                </c:pt>
                <c:pt idx="6">
                  <c:v>1</c:v>
                </c:pt>
                <c:pt idx="7">
                  <c:v>5</c:v>
                </c:pt>
                <c:pt idx="8">
                  <c:v>1</c:v>
                </c:pt>
                <c:pt idx="9">
                  <c:v>7</c:v>
                </c:pt>
                <c:pt idx="10">
                  <c:v>4</c:v>
                </c:pt>
                <c:pt idx="11">
                  <c:v>4</c:v>
                </c:pt>
              </c:numCache>
            </c:numRef>
          </c:val>
        </c:ser>
        <c:dLbls>
          <c:showCatName val="1"/>
          <c:showPercent val="1"/>
        </c:dLbls>
        <c:firstSliceAng val="0"/>
        <c:holeSize val="35"/>
      </c:doughnutChart>
      <c:spPr>
        <a:noFill/>
        <a:ln w="25400">
          <a:noFill/>
        </a:ln>
      </c:spPr>
    </c:plotArea>
    <c:plotVisOnly val="1"/>
    <c:dispBlanksAs val="zero"/>
  </c:chart>
  <c:spPr>
    <a:solidFill>
      <a:srgbClr val="FFFFFF"/>
    </a:solid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31179775280898875"/>
          <c:y val="0.29007705668797878"/>
          <c:w val="0.64887640449438289"/>
          <c:h val="0.58778772013090397"/>
        </c:manualLayout>
      </c:layout>
      <c:doughnutChart>
        <c:varyColors val="1"/>
        <c:ser>
          <c:idx val="0"/>
          <c:order val="0"/>
          <c:spPr>
            <a:solidFill>
              <a:srgbClr val="9999FF"/>
            </a:solidFill>
            <a:ln w="12700">
              <a:solidFill>
                <a:srgbClr val="000000"/>
              </a:solidFill>
              <a:prstDash val="solid"/>
            </a:ln>
          </c:spPr>
          <c:dPt>
            <c:idx val="0"/>
            <c:spPr>
              <a:pattFill prst="openDmnd">
                <a:fgClr>
                  <a:srgbClr val="000000"/>
                </a:fgClr>
                <a:bgClr>
                  <a:srgbClr val="FFFFFF"/>
                </a:bgClr>
              </a:pattFill>
              <a:ln w="12700">
                <a:solidFill>
                  <a:srgbClr val="000000"/>
                </a:solidFill>
                <a:prstDash val="solid"/>
              </a:ln>
            </c:spPr>
          </c:dPt>
          <c:dPt>
            <c:idx val="1"/>
            <c:spPr>
              <a:pattFill prst="lgConfetti">
                <a:fgClr>
                  <a:srgbClr val="000000"/>
                </a:fgClr>
                <a:bgClr>
                  <a:srgbClr val="FFFFFF"/>
                </a:bgClr>
              </a:pattFill>
              <a:ln w="12700">
                <a:solidFill>
                  <a:srgbClr val="000000"/>
                </a:solidFill>
                <a:prstDash val="solid"/>
              </a:ln>
            </c:spPr>
          </c:dPt>
          <c:dPt>
            <c:idx val="2"/>
            <c:spPr>
              <a:solidFill>
                <a:srgbClr val="FFFFCC"/>
              </a:solidFill>
              <a:ln w="12700">
                <a:solidFill>
                  <a:srgbClr val="000000"/>
                </a:solidFill>
                <a:prstDash val="solid"/>
              </a:ln>
            </c:spPr>
          </c:dPt>
          <c:dPt>
            <c:idx val="3"/>
            <c:spPr>
              <a:solidFill>
                <a:srgbClr val="FFFFFF"/>
              </a:solidFill>
              <a:ln w="12700">
                <a:solidFill>
                  <a:srgbClr val="000000"/>
                </a:solidFill>
                <a:prstDash val="solid"/>
              </a:ln>
            </c:spPr>
          </c:dPt>
          <c:dPt>
            <c:idx val="4"/>
            <c:spPr>
              <a:pattFill prst="pct90">
                <a:fgClr>
                  <a:srgbClr val="000000"/>
                </a:fgClr>
                <a:bgClr>
                  <a:srgbClr val="FFFFFF"/>
                </a:bgClr>
              </a:pattFill>
              <a:ln w="12700">
                <a:solidFill>
                  <a:srgbClr val="000000"/>
                </a:solidFill>
                <a:prstDash val="solid"/>
              </a:ln>
            </c:spPr>
          </c:dPt>
          <c:dPt>
            <c:idx val="5"/>
            <c:spPr>
              <a:pattFill prst="divot">
                <a:fgClr>
                  <a:srgbClr val="000000"/>
                </a:fgClr>
                <a:bgClr>
                  <a:srgbClr val="FFFFFF"/>
                </a:bgClr>
              </a:pattFill>
              <a:ln w="12700">
                <a:solidFill>
                  <a:srgbClr val="000000"/>
                </a:solidFill>
                <a:prstDash val="solid"/>
              </a:ln>
            </c:spPr>
          </c:dPt>
          <c:dPt>
            <c:idx val="6"/>
            <c:spPr>
              <a:solidFill>
                <a:srgbClr val="C0C0C0"/>
              </a:solidFill>
              <a:ln w="12700">
                <a:solidFill>
                  <a:srgbClr val="000000"/>
                </a:solidFill>
                <a:prstDash val="solid"/>
              </a:ln>
            </c:spPr>
          </c:dPt>
          <c:dPt>
            <c:idx val="7"/>
            <c:spPr>
              <a:solidFill>
                <a:srgbClr val="000000"/>
              </a:solidFill>
              <a:ln w="12700">
                <a:solidFill>
                  <a:srgbClr val="000000"/>
                </a:solidFill>
                <a:prstDash val="solid"/>
              </a:ln>
            </c:spPr>
          </c:dPt>
          <c:dPt>
            <c:idx val="8"/>
            <c:spPr>
              <a:pattFill prst="ltVert">
                <a:fgClr>
                  <a:srgbClr val="000000"/>
                </a:fgClr>
                <a:bgClr>
                  <a:srgbClr val="FFFFFF"/>
                </a:bgClr>
              </a:pattFill>
              <a:ln w="12700">
                <a:solidFill>
                  <a:srgbClr val="000000"/>
                </a:solidFill>
                <a:prstDash val="solid"/>
              </a:ln>
            </c:spPr>
          </c:dPt>
          <c:dLbls>
            <c:dLbl>
              <c:idx val="1"/>
              <c:layout>
                <c:manualLayout>
                  <c:x val="5.9097289805066573E-2"/>
                  <c:y val="3.5993810996490232E-2"/>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飲料･</a:t>
                    </a:r>
                  </a:p>
                  <a:p>
                    <a:pPr>
                      <a:defRPr sz="95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たばこ･飼料</a:t>
                    </a:r>
                  </a:p>
                  <a:p>
                    <a:pPr>
                      <a:defRPr sz="95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26.3%</a:t>
                    </a:r>
                  </a:p>
                </c:rich>
              </c:tx>
              <c:numFmt formatCode="0.0%" sourceLinked="0"/>
              <c:spPr>
                <a:solidFill>
                  <a:srgbClr val="FFFFFF"/>
                </a:solidFill>
                <a:ln w="12700">
                  <a:solidFill>
                    <a:srgbClr val="000000"/>
                  </a:solidFill>
                  <a:prstDash val="solid"/>
                </a:ln>
              </c:spPr>
            </c:dLbl>
            <c:dLbl>
              <c:idx val="2"/>
              <c:delete val="1"/>
            </c:dLbl>
            <c:dLbl>
              <c:idx val="3"/>
              <c:layout>
                <c:manualLayout>
                  <c:x val="-0.23037680706757635"/>
                  <c:y val="0.1008692585754946"/>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家具・装備品</a:t>
                    </a:r>
                  </a:p>
                  <a:p>
                    <a:pPr>
                      <a:defRPr sz="95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0.6%</a:t>
                    </a:r>
                  </a:p>
                </c:rich>
              </c:tx>
              <c:numFmt formatCode="0.0%" sourceLinked="0"/>
              <c:spPr>
                <a:solidFill>
                  <a:srgbClr val="FFFFFF"/>
                </a:solidFill>
                <a:ln w="12700">
                  <a:solidFill>
                    <a:srgbClr val="000000"/>
                  </a:solidFill>
                  <a:prstDash val="solid"/>
                </a:ln>
              </c:spPr>
            </c:dLbl>
            <c:dLbl>
              <c:idx val="4"/>
              <c:layout>
                <c:manualLayout>
                  <c:x val="-0.27656811184748953"/>
                  <c:y val="-9.0817978651743046E-3"/>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印刷・</a:t>
                    </a:r>
                  </a:p>
                  <a:p>
                    <a:pPr>
                      <a:defRPr sz="95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同関連業</a:t>
                    </a:r>
                  </a:p>
                  <a:p>
                    <a:pPr>
                      <a:defRPr sz="95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3.3%</a:t>
                    </a:r>
                  </a:p>
                </c:rich>
              </c:tx>
              <c:numFmt formatCode="0.0%" sourceLinked="0"/>
              <c:spPr>
                <a:solidFill>
                  <a:srgbClr val="FFFFFF"/>
                </a:solidFill>
                <a:ln w="12700">
                  <a:solidFill>
                    <a:srgbClr val="000000"/>
                  </a:solidFill>
                  <a:prstDash val="solid"/>
                </a:ln>
              </c:spPr>
            </c:dLbl>
            <c:dLbl>
              <c:idx val="5"/>
              <c:layout>
                <c:manualLayout>
                  <c:x val="-0.29972889929849089"/>
                  <c:y val="-9.7003705875317689E-2"/>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窯業・</a:t>
                    </a:r>
                  </a:p>
                  <a:p>
                    <a:pPr>
                      <a:defRPr sz="95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土石製品</a:t>
                    </a:r>
                  </a:p>
                  <a:p>
                    <a:pPr>
                      <a:defRPr sz="95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6.0%</a:t>
                    </a:r>
                  </a:p>
                </c:rich>
              </c:tx>
              <c:spPr>
                <a:solidFill>
                  <a:srgbClr val="FFFFFF"/>
                </a:solidFill>
                <a:ln w="12700">
                  <a:solidFill>
                    <a:srgbClr val="000000"/>
                  </a:solidFill>
                  <a:prstDash val="solid"/>
                </a:ln>
              </c:spPr>
            </c:dLbl>
            <c:dLbl>
              <c:idx val="6"/>
              <c:layout>
                <c:manualLayout>
                  <c:x val="-0.30838450961132058"/>
                  <c:y val="-0.18913552332925379"/>
                </c:manualLayout>
              </c:layout>
              <c:showCatName val="1"/>
              <c:showPercent val="1"/>
            </c:dLbl>
            <c:dLbl>
              <c:idx val="7"/>
              <c:layout>
                <c:manualLayout>
                  <c:x val="-0.1262481288604039"/>
                  <c:y val="-0.24287818261417343"/>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その他の
製造
</a:t>
                    </a:r>
                    <a:r>
                      <a:rPr lang="en-US" altLang="ja-JP"/>
                      <a:t>0.5%</a:t>
                    </a:r>
                  </a:p>
                </c:rich>
              </c:tx>
              <c:spPr>
                <a:solidFill>
                  <a:srgbClr val="FFFFFF"/>
                </a:solidFill>
                <a:ln w="12700">
                  <a:solidFill>
                    <a:srgbClr val="000000"/>
                  </a:solidFill>
                  <a:prstDash val="solid"/>
                </a:ln>
              </c:spPr>
            </c:dLbl>
            <c:dLbl>
              <c:idx val="8"/>
              <c:layout>
                <c:manualLayout>
                  <c:x val="2.7142655128813381E-3"/>
                  <c:y val="-1.7834815568370549E-2"/>
                </c:manualLayout>
              </c:layout>
              <c:showCatName val="1"/>
              <c:showPercent val="1"/>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dLbls>
          <c:cat>
            <c:strRef>
              <c:f>グラフ!$H$177:$H$185</c:f>
              <c:strCache>
                <c:ptCount val="9"/>
                <c:pt idx="0">
                  <c:v>食料品</c:v>
                </c:pt>
                <c:pt idx="1">
                  <c:v>飲料･たばこ･飼料</c:v>
                </c:pt>
                <c:pt idx="2">
                  <c:v>繊維工業</c:v>
                </c:pt>
                <c:pt idx="3">
                  <c:v>家具・装備品</c:v>
                </c:pt>
                <c:pt idx="4">
                  <c:v>印刷・同関連業</c:v>
                </c:pt>
                <c:pt idx="5">
                  <c:v>窯業・土石製品</c:v>
                </c:pt>
                <c:pt idx="6">
                  <c:v>金属製品</c:v>
                </c:pt>
                <c:pt idx="7">
                  <c:v>その他の製造</c:v>
                </c:pt>
                <c:pt idx="8">
                  <c:v>未公表</c:v>
                </c:pt>
              </c:strCache>
            </c:strRef>
          </c:cat>
          <c:val>
            <c:numRef>
              <c:f>グラフ!$I$177:$I$185</c:f>
              <c:numCache>
                <c:formatCode>_-* #,##0_-;\-* #,##0_-;_-* "-"_-;_-@_-</c:formatCode>
                <c:ptCount val="9"/>
                <c:pt idx="0">
                  <c:v>2656246</c:v>
                </c:pt>
                <c:pt idx="1">
                  <c:v>1400815</c:v>
                </c:pt>
                <c:pt idx="2">
                  <c:v>5229</c:v>
                </c:pt>
                <c:pt idx="3">
                  <c:v>30586</c:v>
                </c:pt>
                <c:pt idx="4">
                  <c:v>177144</c:v>
                </c:pt>
                <c:pt idx="5">
                  <c:v>319321</c:v>
                </c:pt>
                <c:pt idx="6">
                  <c:v>117879</c:v>
                </c:pt>
                <c:pt idx="7">
                  <c:v>26434</c:v>
                </c:pt>
                <c:pt idx="8">
                  <c:v>601996</c:v>
                </c:pt>
              </c:numCache>
            </c:numRef>
          </c:val>
        </c:ser>
        <c:dLbls>
          <c:showCatName val="1"/>
          <c:showPercent val="1"/>
        </c:dLbls>
        <c:firstSliceAng val="0"/>
        <c:holeSize val="35"/>
      </c:doughnutChart>
      <c:spPr>
        <a:noFill/>
        <a:ln w="25400">
          <a:noFill/>
        </a:ln>
      </c:spPr>
    </c:plotArea>
    <c:plotVisOnly val="1"/>
    <c:dispBlanksAs val="zero"/>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26210899135558957"/>
          <c:y val="0.29262159227296142"/>
          <c:w val="0.65527247838897396"/>
          <c:h val="0.5852431845459215"/>
        </c:manualLayout>
      </c:layout>
      <c:doughnutChart>
        <c:varyColors val="1"/>
        <c:ser>
          <c:idx val="0"/>
          <c:order val="0"/>
          <c:spPr>
            <a:ln w="12700">
              <a:solidFill>
                <a:srgbClr val="000000"/>
              </a:solidFill>
              <a:prstDash val="solid"/>
            </a:ln>
          </c:spPr>
          <c:dPt>
            <c:idx val="0"/>
            <c:spPr>
              <a:pattFill prst="openDmnd">
                <a:fgClr>
                  <a:srgbClr val="000000"/>
                </a:fgClr>
                <a:bgClr>
                  <a:srgbClr val="FFFFFF"/>
                </a:bgClr>
              </a:pattFill>
              <a:ln w="12700">
                <a:solidFill>
                  <a:srgbClr val="000000"/>
                </a:solidFill>
                <a:prstDash val="solid"/>
              </a:ln>
            </c:spPr>
          </c:dPt>
          <c:dPt>
            <c:idx val="1"/>
            <c:spPr>
              <a:pattFill prst="lgConfetti">
                <a:fgClr>
                  <a:srgbClr val="000000"/>
                </a:fgClr>
                <a:bgClr>
                  <a:srgbClr val="FFFFFF"/>
                </a:bgClr>
              </a:pattFill>
              <a:ln w="12700">
                <a:solidFill>
                  <a:srgbClr val="000000"/>
                </a:solidFill>
                <a:prstDash val="solid"/>
              </a:ln>
            </c:spPr>
          </c:dPt>
          <c:dPt>
            <c:idx val="2"/>
            <c:spPr>
              <a:pattFill prst="wdDnDiag">
                <a:fgClr>
                  <a:srgbClr val="FFFFFF"/>
                </a:fgClr>
                <a:bgClr>
                  <a:srgbClr val="000000"/>
                </a:bgClr>
              </a:pattFill>
              <a:ln w="12700">
                <a:solidFill>
                  <a:srgbClr val="000000"/>
                </a:solidFill>
                <a:prstDash val="solid"/>
              </a:ln>
            </c:spPr>
          </c:dPt>
          <c:dPt>
            <c:idx val="3"/>
            <c:spPr>
              <a:pattFill prst="pct60">
                <a:fgClr>
                  <a:srgbClr val="FFFFFF"/>
                </a:fgClr>
                <a:bgClr>
                  <a:srgbClr val="000000"/>
                </a:bgClr>
              </a:pattFill>
              <a:ln w="12700">
                <a:solidFill>
                  <a:srgbClr val="000000"/>
                </a:solidFill>
                <a:prstDash val="solid"/>
              </a:ln>
            </c:spPr>
          </c:dPt>
          <c:dPt>
            <c:idx val="4"/>
            <c:spPr>
              <a:pattFill prst="pct5">
                <a:fgClr>
                  <a:srgbClr val="FFFFFF"/>
                </a:fgClr>
                <a:bgClr>
                  <a:srgbClr val="000000"/>
                </a:bgClr>
              </a:pattFill>
              <a:ln w="12700">
                <a:solidFill>
                  <a:srgbClr val="000000"/>
                </a:solidFill>
                <a:prstDash val="solid"/>
              </a:ln>
            </c:spPr>
          </c:dPt>
          <c:dPt>
            <c:idx val="5"/>
            <c:spPr>
              <a:noFill/>
              <a:ln w="12700">
                <a:solidFill>
                  <a:srgbClr val="000000"/>
                </a:solidFill>
                <a:prstDash val="solid"/>
              </a:ln>
            </c:spPr>
          </c:dPt>
          <c:dPt>
            <c:idx val="6"/>
            <c:spPr>
              <a:noFill/>
              <a:ln w="12700">
                <a:solidFill>
                  <a:srgbClr val="000000"/>
                </a:solidFill>
                <a:prstDash val="solid"/>
              </a:ln>
            </c:spPr>
          </c:dPt>
          <c:dPt>
            <c:idx val="7"/>
            <c:spPr>
              <a:pattFill prst="divot">
                <a:fgClr>
                  <a:srgbClr val="000000"/>
                </a:fgClr>
                <a:bgClr>
                  <a:srgbClr val="FFFFFF"/>
                </a:bgClr>
              </a:pattFill>
              <a:ln w="12700">
                <a:solidFill>
                  <a:srgbClr val="000000"/>
                </a:solidFill>
                <a:prstDash val="solid"/>
              </a:ln>
            </c:spPr>
          </c:dPt>
          <c:dPt>
            <c:idx val="8"/>
            <c:spPr>
              <a:pattFill prst="lgCheck">
                <a:fgClr>
                  <a:srgbClr val="FFFFFF"/>
                </a:fgClr>
                <a:bgClr>
                  <a:srgbClr val="000000"/>
                </a:bgClr>
              </a:pattFill>
              <a:ln w="12700">
                <a:solidFill>
                  <a:srgbClr val="000000"/>
                </a:solidFill>
                <a:prstDash val="solid"/>
              </a:ln>
            </c:spPr>
          </c:dPt>
          <c:dPt>
            <c:idx val="9"/>
            <c:spPr>
              <a:solidFill>
                <a:srgbClr val="C0C0C0"/>
              </a:solidFill>
              <a:ln w="12700">
                <a:solidFill>
                  <a:srgbClr val="000000"/>
                </a:solidFill>
                <a:prstDash val="solid"/>
              </a:ln>
            </c:spPr>
          </c:dPt>
          <c:dPt>
            <c:idx val="10"/>
            <c:spPr>
              <a:pattFill prst="ltVert">
                <a:fgClr>
                  <a:srgbClr val="000000"/>
                </a:fgClr>
                <a:bgClr>
                  <a:srgbClr val="FFFFFF"/>
                </a:bgClr>
              </a:pattFill>
              <a:ln w="12700">
                <a:solidFill>
                  <a:srgbClr val="000000"/>
                </a:solidFill>
                <a:prstDash val="solid"/>
              </a:ln>
            </c:spPr>
          </c:dPt>
          <c:dPt>
            <c:idx val="11"/>
            <c:spPr>
              <a:solidFill>
                <a:srgbClr val="000000"/>
              </a:solidFill>
              <a:ln w="12700">
                <a:solidFill>
                  <a:srgbClr val="000000"/>
                </a:solidFill>
                <a:prstDash val="solid"/>
              </a:ln>
            </c:spPr>
          </c:dPt>
          <c:dLbls>
            <c:dLbl>
              <c:idx val="1"/>
              <c:layout>
                <c:manualLayout>
                  <c:x val="-8.3532233174213461E-2"/>
                  <c:y val="0.19095412100839235"/>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飲料･</a:t>
                    </a:r>
                  </a:p>
                  <a:p>
                    <a:pPr>
                      <a:defRPr sz="95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たばこ･飼料</a:t>
                    </a:r>
                    <a:endParaRPr lang="ja-JP" altLang="en-US" sz="600" b="0" i="0" u="none" strike="noStrike" baseline="0">
                      <a:solidFill>
                        <a:srgbClr val="000000"/>
                      </a:solidFill>
                      <a:latin typeface="ＭＳ Ｐゴシック"/>
                      <a:ea typeface="ＭＳ Ｐゴシック"/>
                    </a:endParaRPr>
                  </a:p>
                  <a:p>
                    <a:pPr>
                      <a:defRPr sz="95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4.6%</a:t>
                    </a:r>
                  </a:p>
                </c:rich>
              </c:tx>
              <c:spPr>
                <a:solidFill>
                  <a:srgbClr val="FFFFFF"/>
                </a:solidFill>
                <a:ln w="12700">
                  <a:solidFill>
                    <a:srgbClr val="000000"/>
                  </a:solidFill>
                  <a:prstDash val="solid"/>
                </a:ln>
              </c:spPr>
            </c:dLbl>
            <c:dLbl>
              <c:idx val="2"/>
              <c:layout>
                <c:manualLayout>
                  <c:x val="-0.22776881778494576"/>
                  <c:y val="0.20787311139327017"/>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繊維工業</a:t>
                    </a:r>
                    <a:endParaRPr lang="ja-JP" altLang="en-US" sz="800" b="0" i="0" u="none" strike="noStrike" baseline="0">
                      <a:solidFill>
                        <a:srgbClr val="000000"/>
                      </a:solidFill>
                      <a:latin typeface="ＭＳ Ｐゴシック"/>
                      <a:ea typeface="ＭＳ Ｐゴシック"/>
                    </a:endParaRPr>
                  </a:p>
                  <a:p>
                    <a:pPr>
                      <a:defRPr sz="95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1.0%</a:t>
                    </a:r>
                  </a:p>
                </c:rich>
              </c:tx>
              <c:spPr>
                <a:solidFill>
                  <a:srgbClr val="FFFFFF"/>
                </a:solidFill>
                <a:ln w="12700">
                  <a:solidFill>
                    <a:srgbClr val="000000"/>
                  </a:solidFill>
                  <a:prstDash val="solid"/>
                </a:ln>
              </c:spPr>
            </c:dLbl>
            <c:dLbl>
              <c:idx val="3"/>
              <c:layout>
                <c:manualLayout>
                  <c:x val="-0.28084837532129975"/>
                  <c:y val="0.12545021414854254"/>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家具・装備品</a:t>
                    </a:r>
                    <a:endParaRPr lang="ja-JP" altLang="en-US" sz="800" b="0" i="0" u="none" strike="noStrike" baseline="0">
                      <a:solidFill>
                        <a:srgbClr val="000000"/>
                      </a:solidFill>
                      <a:latin typeface="ＭＳ Ｐゴシック"/>
                      <a:ea typeface="ＭＳ Ｐゴシック"/>
                    </a:endParaRPr>
                  </a:p>
                  <a:p>
                    <a:pPr>
                      <a:defRPr sz="95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1.8%</a:t>
                    </a:r>
                  </a:p>
                </c:rich>
              </c:tx>
              <c:spPr>
                <a:solidFill>
                  <a:srgbClr val="FFFFFF"/>
                </a:solidFill>
                <a:ln w="12700">
                  <a:solidFill>
                    <a:srgbClr val="000000"/>
                  </a:solidFill>
                  <a:prstDash val="solid"/>
                </a:ln>
              </c:spPr>
            </c:dLbl>
            <c:dLbl>
              <c:idx val="4"/>
              <c:layout>
                <c:manualLayout>
                  <c:x val="-0.24775660179471856"/>
                  <c:y val="5.9962410735048634E-2"/>
                </c:manualLayout>
              </c:layout>
              <c:tx>
                <c:rich>
                  <a:bodyPr/>
                  <a:lstStyle/>
                  <a:p>
                    <a:pPr>
                      <a:defRPr sz="70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印刷・</a:t>
                    </a:r>
                  </a:p>
                  <a:p>
                    <a:pPr>
                      <a:defRPr sz="70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同関連業</a:t>
                    </a:r>
                    <a:endParaRPr lang="ja-JP" altLang="en-US" sz="800" b="0" i="0" u="none" strike="noStrike" baseline="0">
                      <a:solidFill>
                        <a:srgbClr val="000000"/>
                      </a:solidFill>
                      <a:latin typeface="ＭＳ Ｐゴシック"/>
                      <a:ea typeface="ＭＳ Ｐゴシック"/>
                    </a:endParaRPr>
                  </a:p>
                  <a:p>
                    <a:pPr>
                      <a:defRPr sz="70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7.8%</a:t>
                    </a:r>
                  </a:p>
                </c:rich>
              </c:tx>
              <c:spPr>
                <a:solidFill>
                  <a:srgbClr val="FFFFFF"/>
                </a:solidFill>
                <a:ln w="12700">
                  <a:solidFill>
                    <a:srgbClr val="000000"/>
                  </a:solidFill>
                  <a:prstDash val="solid"/>
                </a:ln>
              </c:spPr>
            </c:dLbl>
            <c:dLbl>
              <c:idx val="5"/>
              <c:layout>
                <c:manualLayout>
                  <c:x val="-0.25569399544480365"/>
                  <c:y val="-0.17164581588793312"/>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化学工業</a:t>
                    </a:r>
                    <a:endParaRPr lang="ja-JP" altLang="en-US" sz="800" b="0" i="0" u="none" strike="noStrike" baseline="0">
                      <a:solidFill>
                        <a:srgbClr val="000000"/>
                      </a:solidFill>
                      <a:latin typeface="ＭＳ Ｐゴシック"/>
                      <a:ea typeface="ＭＳ Ｐゴシック"/>
                    </a:endParaRPr>
                  </a:p>
                  <a:p>
                    <a:pPr>
                      <a:defRPr sz="95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0.3%</a:t>
                    </a:r>
                  </a:p>
                </c:rich>
              </c:tx>
              <c:spPr>
                <a:solidFill>
                  <a:srgbClr val="FFFFFF"/>
                </a:solidFill>
                <a:ln w="12700">
                  <a:solidFill>
                    <a:srgbClr val="000000"/>
                  </a:solidFill>
                  <a:prstDash val="solid"/>
                </a:ln>
              </c:spPr>
            </c:dLbl>
            <c:dLbl>
              <c:idx val="6"/>
              <c:layout>
                <c:manualLayout>
                  <c:x val="-0.23879710896231282"/>
                  <c:y val="-1.8727489292572872E-2"/>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なめし皮・</a:t>
                    </a:r>
                  </a:p>
                  <a:p>
                    <a:pPr>
                      <a:defRPr sz="95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同製品・毛皮</a:t>
                    </a:r>
                    <a:endParaRPr lang="ja-JP" altLang="en-US" sz="800" b="0" i="0" u="none" strike="noStrike" baseline="0">
                      <a:solidFill>
                        <a:srgbClr val="000000"/>
                      </a:solidFill>
                      <a:latin typeface="ＭＳ Ｐゴシック"/>
                      <a:ea typeface="ＭＳ Ｐゴシック"/>
                    </a:endParaRPr>
                  </a:p>
                  <a:p>
                    <a:pPr>
                      <a:defRPr sz="95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0.2%</a:t>
                    </a:r>
                  </a:p>
                </c:rich>
              </c:tx>
              <c:spPr>
                <a:solidFill>
                  <a:srgbClr val="FFFFFF"/>
                </a:solidFill>
                <a:ln w="12700">
                  <a:solidFill>
                    <a:srgbClr val="000000"/>
                  </a:solidFill>
                  <a:prstDash val="solid"/>
                </a:ln>
              </c:spPr>
            </c:dLbl>
            <c:dLbl>
              <c:idx val="7"/>
              <c:layout>
                <c:manualLayout>
                  <c:x val="-0.22193922244862205"/>
                  <c:y val="-0.27612279232668052"/>
                </c:manualLayout>
              </c:layout>
              <c:tx>
                <c:rich>
                  <a:bodyPr/>
                  <a:lstStyle/>
                  <a:p>
                    <a:pPr>
                      <a:defRPr sz="70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窯業・</a:t>
                    </a:r>
                  </a:p>
                  <a:p>
                    <a:pPr>
                      <a:defRPr sz="70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土石製品</a:t>
                    </a:r>
                    <a:endParaRPr lang="ja-JP" altLang="en-US" sz="800" b="0" i="0" u="none" strike="noStrike" baseline="0">
                      <a:solidFill>
                        <a:srgbClr val="000000"/>
                      </a:solidFill>
                      <a:latin typeface="ＭＳ Ｐゴシック"/>
                      <a:ea typeface="ＭＳ Ｐゴシック"/>
                    </a:endParaRPr>
                  </a:p>
                  <a:p>
                    <a:pPr>
                      <a:defRPr sz="70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3.9%</a:t>
                    </a:r>
                  </a:p>
                </c:rich>
              </c:tx>
              <c:spPr>
                <a:solidFill>
                  <a:srgbClr val="FFFFFF"/>
                </a:solidFill>
                <a:ln w="12700">
                  <a:solidFill>
                    <a:srgbClr val="000000"/>
                  </a:solidFill>
                  <a:prstDash val="solid"/>
                </a:ln>
              </c:spPr>
            </c:dLbl>
            <c:dLbl>
              <c:idx val="8"/>
              <c:layout>
                <c:manualLayout>
                  <c:x val="-0.11929100456719635"/>
                  <c:y val="-0.29559322366977347"/>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非鉄金属</a:t>
                    </a:r>
                    <a:endParaRPr lang="ja-JP" altLang="en-US" sz="800" b="0" i="0" u="none" strike="noStrike" baseline="0">
                      <a:solidFill>
                        <a:srgbClr val="000000"/>
                      </a:solidFill>
                      <a:latin typeface="ＭＳ Ｐゴシック"/>
                      <a:ea typeface="ＭＳ Ｐゴシック"/>
                    </a:endParaRPr>
                  </a:p>
                  <a:p>
                    <a:pPr>
                      <a:defRPr sz="95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9.2%</a:t>
                    </a:r>
                  </a:p>
                </c:rich>
              </c:tx>
              <c:spPr>
                <a:solidFill>
                  <a:srgbClr val="FFFFFF"/>
                </a:solidFill>
                <a:ln w="12700">
                  <a:solidFill>
                    <a:srgbClr val="000000"/>
                  </a:solidFill>
                  <a:prstDash val="solid"/>
                </a:ln>
              </c:spPr>
            </c:dLbl>
            <c:dLbl>
              <c:idx val="9"/>
              <c:layout>
                <c:manualLayout>
                  <c:x val="-4.0704267436586047E-2"/>
                  <c:y val="-0.22243390217620337"/>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金属製品</a:t>
                    </a:r>
                    <a:endParaRPr lang="ja-JP" altLang="en-US" sz="800" b="0" i="0" u="none" strike="noStrike" baseline="0">
                      <a:solidFill>
                        <a:srgbClr val="000000"/>
                      </a:solidFill>
                      <a:latin typeface="ＭＳ Ｐゴシック"/>
                      <a:ea typeface="ＭＳ Ｐゴシック"/>
                    </a:endParaRPr>
                  </a:p>
                  <a:p>
                    <a:pPr>
                      <a:defRPr sz="95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4.7%</a:t>
                    </a:r>
                  </a:p>
                </c:rich>
              </c:tx>
              <c:spPr>
                <a:solidFill>
                  <a:srgbClr val="FFFFFF"/>
                </a:solidFill>
                <a:ln w="12700">
                  <a:solidFill>
                    <a:srgbClr val="000000"/>
                  </a:solidFill>
                  <a:prstDash val="solid"/>
                </a:ln>
              </c:spPr>
            </c:dLbl>
            <c:dLbl>
              <c:idx val="10"/>
              <c:layout>
                <c:manualLayout>
                  <c:x val="8.7542929965655963E-2"/>
                  <c:y val="-0.26302468576444427"/>
                </c:manualLayout>
              </c:layout>
              <c:tx>
                <c:rich>
                  <a:bodyPr/>
                  <a:lstStyle/>
                  <a:p>
                    <a:pPr>
                      <a:defRPr sz="70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機械器具</a:t>
                    </a:r>
                  </a:p>
                  <a:p>
                    <a:pPr>
                      <a:defRPr sz="70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製造</a:t>
                    </a:r>
                    <a:endParaRPr lang="ja-JP" altLang="en-US" sz="800" b="0" i="0" u="none" strike="noStrike" baseline="0">
                      <a:solidFill>
                        <a:srgbClr val="000000"/>
                      </a:solidFill>
                      <a:latin typeface="ＭＳ Ｐゴシック"/>
                      <a:ea typeface="ＭＳ Ｐゴシック"/>
                    </a:endParaRPr>
                  </a:p>
                  <a:p>
                    <a:pPr>
                      <a:defRPr sz="70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4.0%</a:t>
                    </a:r>
                  </a:p>
                </c:rich>
              </c:tx>
              <c:spPr>
                <a:solidFill>
                  <a:srgbClr val="FFFFFF"/>
                </a:solidFill>
                <a:ln w="12700">
                  <a:solidFill>
                    <a:srgbClr val="000000"/>
                  </a:solidFill>
                  <a:prstDash val="solid"/>
                </a:ln>
              </c:spPr>
            </c:dLbl>
            <c:dLbl>
              <c:idx val="11"/>
              <c:layout>
                <c:manualLayout>
                  <c:x val="0.27318609319578313"/>
                  <c:y val="-0.16652135449664784"/>
                </c:manualLayout>
              </c:layout>
              <c:tx>
                <c:rich>
                  <a:bodyPr/>
                  <a:lstStyle/>
                  <a:p>
                    <a:pPr>
                      <a:defRPr sz="70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その他の</a:t>
                    </a:r>
                  </a:p>
                  <a:p>
                    <a:pPr>
                      <a:defRPr sz="70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製造</a:t>
                    </a:r>
                    <a:endParaRPr lang="ja-JP" altLang="en-US" sz="800" b="0" i="0" u="none" strike="noStrike" baseline="0">
                      <a:solidFill>
                        <a:srgbClr val="000000"/>
                      </a:solidFill>
                      <a:latin typeface="ＭＳ Ｐゴシック"/>
                      <a:ea typeface="ＭＳ Ｐゴシック"/>
                    </a:endParaRPr>
                  </a:p>
                  <a:p>
                    <a:pPr>
                      <a:defRPr sz="70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1.3%</a:t>
                    </a:r>
                  </a:p>
                </c:rich>
              </c:tx>
              <c:spPr>
                <a:solidFill>
                  <a:srgbClr val="FFFFFF"/>
                </a:solidFill>
                <a:ln w="12700">
                  <a:solidFill>
                    <a:srgbClr val="000000"/>
                  </a:solidFill>
                  <a:prstDash val="solid"/>
                </a:ln>
              </c:spPr>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dLbls>
          <c:cat>
            <c:strRef>
              <c:f>グラフ!$H$161:$H$172</c:f>
              <c:strCache>
                <c:ptCount val="12"/>
                <c:pt idx="0">
                  <c:v>食料品</c:v>
                </c:pt>
                <c:pt idx="1">
                  <c:v>飲料･たばこ･飼料</c:v>
                </c:pt>
                <c:pt idx="2">
                  <c:v>繊維工業</c:v>
                </c:pt>
                <c:pt idx="3">
                  <c:v>家具・装備品</c:v>
                </c:pt>
                <c:pt idx="4">
                  <c:v>印刷・同関連業</c:v>
                </c:pt>
                <c:pt idx="5">
                  <c:v>化学工業</c:v>
                </c:pt>
                <c:pt idx="6">
                  <c:v>なめし皮・同製品・毛皮</c:v>
                </c:pt>
                <c:pt idx="7">
                  <c:v>窯業・土石製品</c:v>
                </c:pt>
                <c:pt idx="8">
                  <c:v>非鉄金属</c:v>
                </c:pt>
                <c:pt idx="9">
                  <c:v>金属製品</c:v>
                </c:pt>
                <c:pt idx="10">
                  <c:v>機械器具製造</c:v>
                </c:pt>
                <c:pt idx="11">
                  <c:v>その他の製造</c:v>
                </c:pt>
              </c:strCache>
            </c:strRef>
          </c:cat>
          <c:val>
            <c:numRef>
              <c:f>グラフ!$I$161:$I$172</c:f>
              <c:numCache>
                <c:formatCode>#,##0;[Red]\-#,##0</c:formatCode>
                <c:ptCount val="12"/>
                <c:pt idx="0">
                  <c:v>1357</c:v>
                </c:pt>
                <c:pt idx="1">
                  <c:v>101</c:v>
                </c:pt>
                <c:pt idx="2">
                  <c:v>23</c:v>
                </c:pt>
                <c:pt idx="3">
                  <c:v>41</c:v>
                </c:pt>
                <c:pt idx="4">
                  <c:v>173</c:v>
                </c:pt>
                <c:pt idx="5">
                  <c:v>6</c:v>
                </c:pt>
                <c:pt idx="6">
                  <c:v>4</c:v>
                </c:pt>
                <c:pt idx="7">
                  <c:v>87</c:v>
                </c:pt>
                <c:pt idx="8">
                  <c:v>205</c:v>
                </c:pt>
                <c:pt idx="9">
                  <c:v>104</c:v>
                </c:pt>
                <c:pt idx="10">
                  <c:v>88</c:v>
                </c:pt>
                <c:pt idx="11">
                  <c:v>29</c:v>
                </c:pt>
              </c:numCache>
            </c:numRef>
          </c:val>
        </c:ser>
        <c:dLbls>
          <c:showCatName val="1"/>
          <c:showPercent val="1"/>
        </c:dLbls>
        <c:firstSliceAng val="0"/>
        <c:holeSize val="35"/>
      </c:doughnutChart>
      <c:spPr>
        <a:noFill/>
        <a:ln w="25400">
          <a:noFill/>
        </a:ln>
      </c:spPr>
    </c:plotArea>
    <c:plotVisOnly val="1"/>
    <c:dispBlanksAs val="zero"/>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614730878186969"/>
          <c:y val="9.4763092269326762E-2"/>
          <c:w val="0.70538243626062325"/>
          <c:h val="0.73316708229426431"/>
        </c:manualLayout>
      </c:layout>
      <c:barChart>
        <c:barDir val="col"/>
        <c:grouping val="clustered"/>
        <c:ser>
          <c:idx val="0"/>
          <c:order val="0"/>
          <c:tx>
            <c:strRef>
              <c:f>グラフ!$H$17</c:f>
              <c:strCache>
                <c:ptCount val="1"/>
                <c:pt idx="0">
                  <c:v>事業所数</c:v>
                </c:pt>
              </c:strCache>
            </c:strRef>
          </c:tx>
          <c:spPr>
            <a:pattFill prst="ltUpDiag">
              <a:fgClr>
                <a:srgbClr val="000000"/>
              </a:fgClr>
              <a:bgClr>
                <a:srgbClr val="FFFFFF"/>
              </a:bgClr>
            </a:pattFill>
            <a:ln w="12700">
              <a:solidFill>
                <a:srgbClr val="000000"/>
              </a:solidFill>
              <a:prstDash val="solid"/>
            </a:ln>
          </c:spPr>
          <c:dLbls>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グラフ!$I$16:$M$16</c:f>
              <c:strCache>
                <c:ptCount val="5"/>
                <c:pt idx="0">
                  <c:v>平成３年</c:v>
                </c:pt>
                <c:pt idx="1">
                  <c:v>８年</c:v>
                </c:pt>
                <c:pt idx="2">
                  <c:v>13年</c:v>
                </c:pt>
                <c:pt idx="3">
                  <c:v>18年</c:v>
                </c:pt>
                <c:pt idx="4">
                  <c:v>21年</c:v>
                </c:pt>
              </c:strCache>
            </c:strRef>
          </c:cat>
          <c:val>
            <c:numRef>
              <c:f>グラフ!$I$17:$M$17</c:f>
              <c:numCache>
                <c:formatCode>#,##0;[Red]#,##0</c:formatCode>
                <c:ptCount val="5"/>
                <c:pt idx="0">
                  <c:v>4986</c:v>
                </c:pt>
                <c:pt idx="1">
                  <c:v>6095</c:v>
                </c:pt>
                <c:pt idx="2">
                  <c:v>5704</c:v>
                </c:pt>
                <c:pt idx="3">
                  <c:v>5486</c:v>
                </c:pt>
                <c:pt idx="4">
                  <c:v>5324</c:v>
                </c:pt>
              </c:numCache>
            </c:numRef>
          </c:val>
        </c:ser>
        <c:gapWidth val="30"/>
        <c:axId val="138646272"/>
        <c:axId val="138647808"/>
      </c:barChart>
      <c:lineChart>
        <c:grouping val="standard"/>
        <c:ser>
          <c:idx val="0"/>
          <c:order val="1"/>
          <c:tx>
            <c:strRef>
              <c:f>グラフ!$H$18</c:f>
              <c:strCache>
                <c:ptCount val="1"/>
                <c:pt idx="0">
                  <c:v>従業者数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manualLayout>
                  <c:x val="-7.4315540585755402E-2"/>
                  <c:y val="-4.1892643718787023E-2"/>
                </c:manualLayout>
              </c:layout>
              <c:dLblPos val="r"/>
              <c:showVal val="1"/>
            </c:dLbl>
            <c:dLbl>
              <c:idx val="4"/>
              <c:layout>
                <c:manualLayout>
                  <c:x val="-6.6383529254310583E-2"/>
                  <c:y val="4.7696506764584617E-2"/>
                </c:manualLayout>
              </c:layout>
              <c:dLblPos val="r"/>
              <c:showVal val="1"/>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グラフ!$I$16:$M$16</c:f>
              <c:strCache>
                <c:ptCount val="5"/>
                <c:pt idx="0">
                  <c:v>平成３年</c:v>
                </c:pt>
                <c:pt idx="1">
                  <c:v>８年</c:v>
                </c:pt>
                <c:pt idx="2">
                  <c:v>13年</c:v>
                </c:pt>
                <c:pt idx="3">
                  <c:v>18年</c:v>
                </c:pt>
                <c:pt idx="4">
                  <c:v>21年</c:v>
                </c:pt>
              </c:strCache>
            </c:strRef>
          </c:cat>
          <c:val>
            <c:numRef>
              <c:f>グラフ!$I$18:$M$18</c:f>
              <c:numCache>
                <c:formatCode>#,##0;[Red]#,##0</c:formatCode>
                <c:ptCount val="5"/>
                <c:pt idx="0">
                  <c:v>45973</c:v>
                </c:pt>
                <c:pt idx="1">
                  <c:v>52838</c:v>
                </c:pt>
                <c:pt idx="2">
                  <c:v>51850</c:v>
                </c:pt>
                <c:pt idx="3">
                  <c:v>52615</c:v>
                </c:pt>
                <c:pt idx="4">
                  <c:v>56570</c:v>
                </c:pt>
              </c:numCache>
            </c:numRef>
          </c:val>
        </c:ser>
        <c:marker val="1"/>
        <c:axId val="138662272"/>
        <c:axId val="138663808"/>
      </c:lineChart>
      <c:catAx>
        <c:axId val="138646272"/>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8647808"/>
        <c:crossesAt val="0"/>
        <c:auto val="1"/>
        <c:lblAlgn val="ctr"/>
        <c:lblOffset val="100"/>
        <c:tickLblSkip val="1"/>
        <c:tickMarkSkip val="1"/>
      </c:catAx>
      <c:valAx>
        <c:axId val="138647808"/>
        <c:scaling>
          <c:orientation val="minMax"/>
          <c:max val="7000"/>
        </c:scaling>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2747875354107649"/>
              <c:y val="3.9900249376558602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8646272"/>
        <c:crosses val="autoZero"/>
        <c:crossBetween val="between"/>
      </c:valAx>
      <c:catAx>
        <c:axId val="138662272"/>
        <c:scaling>
          <c:orientation val="minMax"/>
        </c:scaling>
        <c:delete val="1"/>
        <c:axPos val="b"/>
        <c:tickLblPos val="none"/>
        <c:crossAx val="138663808"/>
        <c:crossesAt val="0"/>
        <c:auto val="1"/>
        <c:lblAlgn val="ctr"/>
        <c:lblOffset val="100"/>
      </c:catAx>
      <c:valAx>
        <c:axId val="138663808"/>
        <c:scaling>
          <c:orientation val="minMax"/>
          <c:max val="60000"/>
        </c:scaling>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84135977337110524"/>
              <c:y val="3.9900249376558602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8662272"/>
        <c:crosses val="max"/>
        <c:crossBetween val="between"/>
      </c:valAx>
      <c:spPr>
        <a:noFill/>
        <a:ln w="12700">
          <a:solidFill>
            <a:srgbClr val="000000"/>
          </a:solidFill>
          <a:prstDash val="solid"/>
        </a:ln>
      </c:spPr>
    </c:plotArea>
    <c:legend>
      <c:legendPos val="r"/>
      <c:layout>
        <c:manualLayout>
          <c:xMode val="edge"/>
          <c:yMode val="edge"/>
          <c:x val="0.21529745042492945"/>
          <c:y val="0.91521197007481292"/>
          <c:w val="0.58640226628895131"/>
          <c:h val="6.9825436408977579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autoTitleDeleted val="1"/>
    <c:plotArea>
      <c:layout>
        <c:manualLayout>
          <c:layoutTarget val="inner"/>
          <c:xMode val="edge"/>
          <c:yMode val="edge"/>
          <c:x val="0.19117674514123556"/>
          <c:y val="0.22302210502403938"/>
          <c:w val="0.65588329486916241"/>
          <c:h val="0.5347734346275359"/>
        </c:manualLayout>
      </c:layout>
      <c:doughnutChart>
        <c:varyColors val="1"/>
        <c:ser>
          <c:idx val="0"/>
          <c:order val="0"/>
          <c:tx>
            <c:strRef>
              <c:f>グラフ!$I$44</c:f>
              <c:strCache>
                <c:ptCount val="1"/>
                <c:pt idx="0">
                  <c:v>事業所数</c:v>
                </c:pt>
              </c:strCache>
            </c:strRef>
          </c:tx>
          <c:spPr>
            <a:solidFill>
              <a:srgbClr val="FFFFFF"/>
            </a:solidFill>
            <a:ln w="12700">
              <a:solidFill>
                <a:srgbClr val="000000"/>
              </a:solidFill>
              <a:prstDash val="solid"/>
            </a:ln>
          </c:spPr>
          <c:dPt>
            <c:idx val="2"/>
            <c:spPr>
              <a:pattFill prst="ltHorz">
                <a:fgClr>
                  <a:srgbClr val="000000"/>
                </a:fgClr>
                <a:bgClr>
                  <a:srgbClr val="FFFFFF"/>
                </a:bgClr>
              </a:pattFill>
              <a:ln w="12700">
                <a:solidFill>
                  <a:srgbClr val="000000"/>
                </a:solidFill>
                <a:prstDash val="solid"/>
              </a:ln>
            </c:spPr>
          </c:dPt>
          <c:dPt>
            <c:idx val="3"/>
            <c:spPr>
              <a:pattFill prst="pct90">
                <a:fgClr>
                  <a:srgbClr val="000000"/>
                </a:fgClr>
                <a:bgClr>
                  <a:srgbClr val="FFFFFF"/>
                </a:bgClr>
              </a:pattFill>
              <a:ln w="12700">
                <a:solidFill>
                  <a:srgbClr val="000000"/>
                </a:solidFill>
                <a:prstDash val="solid"/>
              </a:ln>
            </c:spPr>
          </c:dPt>
          <c:dPt>
            <c:idx val="5"/>
            <c:spPr>
              <a:pattFill prst="smConfetti">
                <a:fgClr>
                  <a:srgbClr val="000000"/>
                </a:fgClr>
                <a:bgClr>
                  <a:srgbClr val="FFFFFF"/>
                </a:bgClr>
              </a:pattFill>
              <a:ln w="12700">
                <a:solidFill>
                  <a:srgbClr val="000000"/>
                </a:solidFill>
                <a:prstDash val="solid"/>
              </a:ln>
            </c:spPr>
          </c:dPt>
          <c:dPt>
            <c:idx val="6"/>
            <c:spPr>
              <a:pattFill prst="ltUpDiag">
                <a:fgClr>
                  <a:srgbClr val="000000"/>
                </a:fgClr>
                <a:bgClr>
                  <a:srgbClr val="FFFFFF"/>
                </a:bgClr>
              </a:pattFill>
              <a:ln w="12700">
                <a:solidFill>
                  <a:srgbClr val="000000"/>
                </a:solidFill>
                <a:prstDash val="solid"/>
              </a:ln>
            </c:spPr>
          </c:dPt>
          <c:dPt>
            <c:idx val="7"/>
            <c:spPr>
              <a:pattFill prst="lgCheck">
                <a:fgClr>
                  <a:srgbClr val="000000"/>
                </a:fgClr>
                <a:bgClr>
                  <a:srgbClr val="FFFFFF"/>
                </a:bgClr>
              </a:pattFill>
              <a:ln w="12700">
                <a:solidFill>
                  <a:srgbClr val="000000"/>
                </a:solidFill>
                <a:prstDash val="solid"/>
              </a:ln>
            </c:spPr>
          </c:dPt>
          <c:dPt>
            <c:idx val="8"/>
            <c:spPr>
              <a:pattFill prst="pct5">
                <a:fgClr>
                  <a:srgbClr val="000000"/>
                </a:fgClr>
                <a:bgClr>
                  <a:srgbClr val="FFFFFF"/>
                </a:bgClr>
              </a:pattFill>
              <a:ln w="12700">
                <a:solidFill>
                  <a:srgbClr val="000000"/>
                </a:solidFill>
                <a:prstDash val="solid"/>
              </a:ln>
            </c:spPr>
          </c:dPt>
          <c:dPt>
            <c:idx val="9"/>
            <c:spPr>
              <a:pattFill prst="divot">
                <a:fgClr>
                  <a:srgbClr val="000000"/>
                </a:fgClr>
                <a:bgClr>
                  <a:srgbClr val="FFFFFF"/>
                </a:bgClr>
              </a:pattFill>
              <a:ln w="12700">
                <a:solidFill>
                  <a:srgbClr val="000000"/>
                </a:solidFill>
                <a:prstDash val="solid"/>
              </a:ln>
            </c:spPr>
          </c:dPt>
          <c:dPt>
            <c:idx val="10"/>
            <c:spPr>
              <a:pattFill prst="diagBrick">
                <a:fgClr>
                  <a:srgbClr val="000000"/>
                </a:fgClr>
                <a:bgClr>
                  <a:srgbClr val="FFFFFF"/>
                </a:bgClr>
              </a:pattFill>
              <a:ln w="12700">
                <a:solidFill>
                  <a:srgbClr val="000000"/>
                </a:solidFill>
                <a:prstDash val="solid"/>
              </a:ln>
            </c:spPr>
          </c:dPt>
          <c:dPt>
            <c:idx val="11"/>
            <c:spPr>
              <a:pattFill prst="lgConfetti">
                <a:fgClr>
                  <a:srgbClr val="000000"/>
                </a:fgClr>
                <a:bgClr>
                  <a:srgbClr val="FFFFFF"/>
                </a:bgClr>
              </a:pattFill>
              <a:ln w="12700">
                <a:solidFill>
                  <a:srgbClr val="000000"/>
                </a:solidFill>
                <a:prstDash val="solid"/>
              </a:ln>
            </c:spPr>
          </c:dPt>
          <c:dPt>
            <c:idx val="12"/>
            <c:spPr>
              <a:pattFill prst="wdUpDiag">
                <a:fgClr>
                  <a:srgbClr val="000000"/>
                </a:fgClr>
                <a:bgClr>
                  <a:srgbClr val="FFFFFF"/>
                </a:bgClr>
              </a:pattFill>
              <a:ln w="12700">
                <a:solidFill>
                  <a:srgbClr val="000000"/>
                </a:solidFill>
                <a:prstDash val="solid"/>
              </a:ln>
            </c:spPr>
          </c:dPt>
          <c:dPt>
            <c:idx val="13"/>
            <c:spPr>
              <a:pattFill prst="dashVert">
                <a:fgClr>
                  <a:srgbClr val="000000"/>
                </a:fgClr>
                <a:bgClr>
                  <a:srgbClr val="FFFFFF"/>
                </a:bgClr>
              </a:pattFill>
              <a:ln w="12700">
                <a:solidFill>
                  <a:srgbClr val="000000"/>
                </a:solidFill>
                <a:prstDash val="solid"/>
              </a:ln>
            </c:spPr>
          </c:dPt>
          <c:dLbls>
            <c:dLbl>
              <c:idx val="0"/>
              <c:delete val="1"/>
            </c:dLbl>
            <c:dLbl>
              <c:idx val="1"/>
              <c:layout>
                <c:manualLayout>
                  <c:x val="-4.8873192457379214E-2"/>
                  <c:y val="-0.21256647983123528"/>
                </c:manualLayout>
              </c:layout>
              <c:tx>
                <c:rich>
                  <a:bodyPr/>
                  <a:lstStyle/>
                  <a:p>
                    <a:r>
                      <a:rPr lang="ja-JP" altLang="en-US" sz="800"/>
                      <a:t>鉱業
</a:t>
                    </a:r>
                    <a:r>
                      <a:rPr lang="en-US" altLang="ja-JP" sz="800"/>
                      <a:t>0.1%</a:t>
                    </a:r>
                  </a:p>
                </c:rich>
              </c:tx>
              <c:showCatName val="1"/>
              <c:showPercent val="1"/>
              <c:separator>
</c:separator>
            </c:dLbl>
            <c:dLbl>
              <c:idx val="2"/>
              <c:layout>
                <c:manualLayout>
                  <c:x val="9.4970596007146385E-2"/>
                  <c:y val="-0.1760111306359935"/>
                </c:manualLayout>
              </c:layout>
              <c:tx>
                <c:rich>
                  <a:bodyPr/>
                  <a:lstStyle/>
                  <a:p>
                    <a:r>
                      <a:rPr lang="ja-JP" altLang="en-US" sz="800"/>
                      <a:t>建設業
</a:t>
                    </a:r>
                    <a:r>
                      <a:rPr lang="en-US" altLang="ja-JP" sz="800"/>
                      <a:t>7.5%</a:t>
                    </a:r>
                    <a:endParaRPr lang="ja-JP" altLang="en-US" sz="800"/>
                  </a:p>
                </c:rich>
              </c:tx>
              <c:showCatName val="1"/>
              <c:showPercent val="1"/>
              <c:separator>
</c:separator>
            </c:dLbl>
            <c:dLbl>
              <c:idx val="3"/>
              <c:layout>
                <c:manualLayout>
                  <c:x val="0.23673169189145368"/>
                  <c:y val="-0.1872607450459208"/>
                </c:manualLayout>
              </c:layout>
              <c:tx>
                <c:rich>
                  <a:bodyPr/>
                  <a:lstStyle/>
                  <a:p>
                    <a:r>
                      <a:rPr lang="ja-JP" altLang="en-US" sz="800"/>
                      <a:t>製造業
</a:t>
                    </a:r>
                    <a:r>
                      <a:rPr lang="en-US" altLang="ja-JP" sz="800"/>
                      <a:t>2.9%</a:t>
                    </a:r>
                  </a:p>
                </c:rich>
              </c:tx>
              <c:showCatName val="1"/>
              <c:showPercent val="1"/>
              <c:separator>
</c:separator>
            </c:dLbl>
            <c:dLbl>
              <c:idx val="4"/>
              <c:delete val="1"/>
            </c:dLbl>
            <c:dLbl>
              <c:idx val="5"/>
              <c:layout>
                <c:manualLayout>
                  <c:x val="0.23151119133976139"/>
                  <c:y val="-5.1594836439293953E-2"/>
                </c:manualLayout>
              </c:layout>
              <c:tx>
                <c:rich>
                  <a:bodyPr/>
                  <a:lstStyle/>
                  <a:p>
                    <a:pPr>
                      <a:defRPr sz="6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運輸・</a:t>
                    </a:r>
                  </a:p>
                  <a:p>
                    <a:pPr>
                      <a:defRPr sz="6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通信業</a:t>
                    </a:r>
                  </a:p>
                  <a:p>
                    <a:pPr>
                      <a:defRPr sz="600" b="0" i="0" u="none" strike="noStrike" baseline="0">
                        <a:solidFill>
                          <a:srgbClr val="000000"/>
                        </a:solidFill>
                        <a:latin typeface="ＭＳ 明朝"/>
                        <a:ea typeface="ＭＳ 明朝"/>
                        <a:cs typeface="ＭＳ 明朝"/>
                      </a:defRPr>
                    </a:pPr>
                    <a:r>
                      <a:rPr lang="en-US" altLang="ja-JP" sz="800" b="0" i="0" u="none" strike="noStrike" baseline="0">
                        <a:solidFill>
                          <a:srgbClr val="000000"/>
                        </a:solidFill>
                        <a:latin typeface="ＭＳ Ｐゴシック"/>
                        <a:ea typeface="ＭＳ Ｐゴシック"/>
                      </a:rPr>
                      <a:t>3.7%</a:t>
                    </a:r>
                  </a:p>
                </c:rich>
              </c:tx>
              <c:spPr>
                <a:solidFill>
                  <a:srgbClr val="FFFFFF"/>
                </a:solidFill>
                <a:ln w="12700">
                  <a:solidFill>
                    <a:srgbClr val="000000"/>
                  </a:solidFill>
                  <a:prstDash val="solid"/>
                </a:ln>
              </c:spPr>
            </c:dLbl>
            <c:dLbl>
              <c:idx val="6"/>
              <c:layout>
                <c:manualLayout>
                  <c:x val="1.0520212112229623E-5"/>
                  <c:y val="-9.9936741432464227E-3"/>
                </c:manualLayout>
              </c:layout>
              <c:tx>
                <c:rich>
                  <a:bodyPr/>
                  <a:lstStyle/>
                  <a:p>
                    <a:pPr>
                      <a:defRPr sz="6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卸売・</a:t>
                    </a:r>
                  </a:p>
                  <a:p>
                    <a:pPr>
                      <a:defRPr sz="6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小売業</a:t>
                    </a:r>
                  </a:p>
                  <a:p>
                    <a:pPr>
                      <a:defRPr sz="600" b="0" i="0" u="none" strike="noStrike" baseline="0">
                        <a:solidFill>
                          <a:srgbClr val="000000"/>
                        </a:solidFill>
                        <a:latin typeface="ＭＳ 明朝"/>
                        <a:ea typeface="ＭＳ 明朝"/>
                        <a:cs typeface="ＭＳ 明朝"/>
                      </a:defRPr>
                    </a:pPr>
                    <a:r>
                      <a:rPr lang="en-US" altLang="ja-JP" sz="800" b="0" i="0" u="none" strike="noStrike" baseline="0">
                        <a:solidFill>
                          <a:srgbClr val="000000"/>
                        </a:solidFill>
                        <a:latin typeface="ＭＳ Ｐゴシック"/>
                        <a:ea typeface="ＭＳ Ｐゴシック"/>
                      </a:rPr>
                      <a:t>24.8%</a:t>
                    </a:r>
                  </a:p>
                </c:rich>
              </c:tx>
              <c:spPr>
                <a:solidFill>
                  <a:srgbClr val="FFFFFF"/>
                </a:solidFill>
                <a:ln w="12700">
                  <a:solidFill>
                    <a:srgbClr val="000000"/>
                  </a:solidFill>
                  <a:prstDash val="solid"/>
                </a:ln>
              </c:spPr>
            </c:dLbl>
            <c:dLbl>
              <c:idx val="7"/>
              <c:layout>
                <c:manualLayout>
                  <c:x val="6.3257726012833415E-2"/>
                  <c:y val="0.18491656253918404"/>
                </c:manualLayout>
              </c:layout>
              <c:tx>
                <c:rich>
                  <a:bodyPr/>
                  <a:lstStyle/>
                  <a:p>
                    <a:r>
                      <a:rPr lang="ja-JP" altLang="en-US" sz="800"/>
                      <a:t>金融・保険業
</a:t>
                    </a:r>
                    <a:r>
                      <a:rPr lang="en-US" altLang="ja-JP" sz="800"/>
                      <a:t>1.7%</a:t>
                    </a:r>
                  </a:p>
                </c:rich>
              </c:tx>
              <c:showCatName val="1"/>
              <c:showPercent val="1"/>
              <c:separator>
</c:separator>
            </c:dLbl>
            <c:dLbl>
              <c:idx val="8"/>
              <c:layout>
                <c:manualLayout>
                  <c:x val="1.7607799025123086E-4"/>
                  <c:y val="6.6514404816279378E-3"/>
                </c:manualLayout>
              </c:layout>
              <c:tx>
                <c:rich>
                  <a:bodyPr/>
                  <a:lstStyle/>
                  <a:p>
                    <a:r>
                      <a:rPr lang="ja-JP" altLang="en-US" sz="800"/>
                      <a:t>不動産業
</a:t>
                    </a:r>
                    <a:r>
                      <a:rPr lang="en-US" altLang="ja-JP" sz="800"/>
                      <a:t>13.1%</a:t>
                    </a:r>
                    <a:endParaRPr lang="ja-JP" altLang="en-US" sz="800"/>
                  </a:p>
                </c:rich>
              </c:tx>
              <c:showCatName val="1"/>
              <c:showPercent val="1"/>
              <c:separator>
</c:separator>
            </c:dLbl>
            <c:dLbl>
              <c:idx val="9"/>
              <c:layout>
                <c:manualLayout>
                  <c:x val="-9.3045087772605003E-3"/>
                  <c:y val="0.22219783392613132"/>
                </c:manualLayout>
              </c:layout>
              <c:tx>
                <c:rich>
                  <a:bodyPr/>
                  <a:lstStyle/>
                  <a:p>
                    <a:pPr>
                      <a:defRPr sz="6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学術研究・</a:t>
                    </a:r>
                  </a:p>
                  <a:p>
                    <a:pPr>
                      <a:defRPr sz="6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専門・技術サービス業</a:t>
                    </a:r>
                  </a:p>
                  <a:p>
                    <a:pPr>
                      <a:defRPr sz="600" b="0" i="0" u="none" strike="noStrike" baseline="0">
                        <a:solidFill>
                          <a:srgbClr val="000000"/>
                        </a:solidFill>
                        <a:latin typeface="ＭＳ 明朝"/>
                        <a:ea typeface="ＭＳ 明朝"/>
                        <a:cs typeface="ＭＳ 明朝"/>
                      </a:defRPr>
                    </a:pPr>
                    <a:r>
                      <a:rPr lang="en-US" altLang="ja-JP" sz="800" b="0" i="0" u="none" strike="noStrike" baseline="0">
                        <a:solidFill>
                          <a:srgbClr val="000000"/>
                        </a:solidFill>
                        <a:latin typeface="ＭＳ Ｐゴシック"/>
                        <a:ea typeface="ＭＳ Ｐゴシック"/>
                      </a:rPr>
                      <a:t>5.3%</a:t>
                    </a:r>
                  </a:p>
                </c:rich>
              </c:tx>
              <c:spPr>
                <a:solidFill>
                  <a:srgbClr val="FFFFFF"/>
                </a:solidFill>
                <a:ln w="12700">
                  <a:solidFill>
                    <a:srgbClr val="000000"/>
                  </a:solidFill>
                  <a:prstDash val="solid"/>
                </a:ln>
              </c:spPr>
            </c:dLbl>
            <c:dLbl>
              <c:idx val="10"/>
              <c:layout>
                <c:manualLayout>
                  <c:x val="-0.19338656148104783"/>
                  <c:y val="0.17698013804060503"/>
                </c:manualLayout>
              </c:layout>
              <c:tx>
                <c:rich>
                  <a:bodyPr/>
                  <a:lstStyle/>
                  <a:p>
                    <a:pPr>
                      <a:defRPr sz="6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宿泊業・飲食サービス業</a:t>
                    </a:r>
                  </a:p>
                  <a:p>
                    <a:pPr>
                      <a:defRPr sz="600" b="0" i="0" u="none" strike="noStrike" baseline="0">
                        <a:solidFill>
                          <a:srgbClr val="000000"/>
                        </a:solidFill>
                        <a:latin typeface="ＭＳ 明朝"/>
                        <a:ea typeface="ＭＳ 明朝"/>
                        <a:cs typeface="ＭＳ 明朝"/>
                      </a:defRPr>
                    </a:pPr>
                    <a:r>
                      <a:rPr lang="en-US" altLang="ja-JP" sz="800" b="0" i="0" u="none" strike="noStrike" baseline="0">
                        <a:solidFill>
                          <a:srgbClr val="000000"/>
                        </a:solidFill>
                        <a:latin typeface="ＭＳ Ｐゴシック"/>
                        <a:ea typeface="ＭＳ Ｐゴシック"/>
                      </a:rPr>
                      <a:t>13.7%</a:t>
                    </a:r>
                  </a:p>
                </c:rich>
              </c:tx>
              <c:spPr>
                <a:solidFill>
                  <a:srgbClr val="FFFFFF"/>
                </a:solidFill>
                <a:ln w="12700">
                  <a:solidFill>
                    <a:srgbClr val="000000"/>
                  </a:solidFill>
                  <a:prstDash val="solid"/>
                </a:ln>
              </c:spPr>
            </c:dLbl>
            <c:dLbl>
              <c:idx val="11"/>
              <c:layout>
                <c:manualLayout>
                  <c:x val="-0.20366155481973106"/>
                  <c:y val="-8.0724263664443491E-2"/>
                </c:manualLayout>
              </c:layout>
              <c:tx>
                <c:rich>
                  <a:bodyPr/>
                  <a:lstStyle/>
                  <a:p>
                    <a:pPr>
                      <a:defRPr sz="6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教育・学習</a:t>
                    </a:r>
                  </a:p>
                  <a:p>
                    <a:pPr>
                      <a:defRPr sz="6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支援業</a:t>
                    </a:r>
                  </a:p>
                  <a:p>
                    <a:pPr>
                      <a:defRPr sz="600" b="0" i="0" u="none" strike="noStrike" baseline="0">
                        <a:solidFill>
                          <a:srgbClr val="000000"/>
                        </a:solidFill>
                        <a:latin typeface="ＭＳ 明朝"/>
                        <a:ea typeface="ＭＳ 明朝"/>
                        <a:cs typeface="ＭＳ 明朝"/>
                      </a:defRPr>
                    </a:pPr>
                    <a:r>
                      <a:rPr lang="en-US" altLang="ja-JP" sz="800" b="0" i="0" u="none" strike="noStrike" baseline="0">
                        <a:solidFill>
                          <a:srgbClr val="000000"/>
                        </a:solidFill>
                        <a:latin typeface="ＭＳ Ｐゴシック"/>
                        <a:ea typeface="ＭＳ Ｐゴシック"/>
                      </a:rPr>
                      <a:t>4.6%</a:t>
                    </a:r>
                  </a:p>
                </c:rich>
              </c:tx>
              <c:spPr>
                <a:solidFill>
                  <a:srgbClr val="FFFFFF"/>
                </a:solidFill>
                <a:ln w="12700">
                  <a:solidFill>
                    <a:srgbClr val="000000"/>
                  </a:solidFill>
                  <a:prstDash val="solid"/>
                </a:ln>
              </c:spPr>
            </c:dLbl>
            <c:dLbl>
              <c:idx val="12"/>
              <c:layout>
                <c:manualLayout>
                  <c:x val="-0.14994148905557581"/>
                  <c:y val="-0.20217689475051329"/>
                </c:manualLayout>
              </c:layout>
              <c:tx>
                <c:rich>
                  <a:bodyPr/>
                  <a:lstStyle/>
                  <a:p>
                    <a:r>
                      <a:rPr lang="ja-JP" altLang="en-US" sz="800"/>
                      <a:t>医療・福祉
</a:t>
                    </a:r>
                    <a:r>
                      <a:rPr lang="en-US" altLang="ja-JP" sz="800"/>
                      <a:t>6.7%</a:t>
                    </a:r>
                  </a:p>
                </c:rich>
              </c:tx>
              <c:showCatName val="1"/>
              <c:showPercent val="1"/>
              <c:separator>
</c:separator>
            </c:dLbl>
            <c:dLbl>
              <c:idx val="13"/>
              <c:layout>
                <c:manualLayout>
                  <c:x val="-9.6783945554408338E-3"/>
                  <c:y val="-3.7680436239010036E-4"/>
                </c:manualLayout>
              </c:layout>
              <c:tx>
                <c:rich>
                  <a:bodyPr/>
                  <a:lstStyle/>
                  <a:p>
                    <a:r>
                      <a:rPr lang="ja-JP" altLang="en-US" sz="800"/>
                      <a:t>サービス業
</a:t>
                    </a:r>
                    <a:r>
                      <a:rPr lang="en-US" altLang="ja-JP" sz="800"/>
                      <a:t>15.8%</a:t>
                    </a:r>
                    <a:endParaRPr lang="ja-JP" altLang="en-US" sz="800"/>
                  </a:p>
                </c:rich>
              </c:tx>
              <c:showCatName val="1"/>
              <c:showPercent val="1"/>
              <c:separator>
</c:separator>
            </c:dLbl>
            <c:numFmt formatCode="0.0%" sourceLinked="0"/>
            <c:spPr>
              <a:solidFill>
                <a:srgbClr val="FFFFFF"/>
              </a:solidFill>
              <a:ln w="12700">
                <a:solidFill>
                  <a:srgbClr val="000000"/>
                </a:solidFill>
                <a:prstDash val="solid"/>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グラフ!$H$45:$H$58</c:f>
              <c:strCache>
                <c:ptCount val="14"/>
                <c:pt idx="0">
                  <c:v>農林漁業</c:v>
                </c:pt>
                <c:pt idx="1">
                  <c:v>鉱業</c:v>
                </c:pt>
                <c:pt idx="2">
                  <c:v>建設業</c:v>
                </c:pt>
                <c:pt idx="3">
                  <c:v>製造業</c:v>
                </c:pt>
                <c:pt idx="4">
                  <c:v>電気・ガス・水道業</c:v>
                </c:pt>
                <c:pt idx="5">
                  <c:v>運輸・通信業</c:v>
                </c:pt>
                <c:pt idx="6">
                  <c:v>卸売・小売業</c:v>
                </c:pt>
                <c:pt idx="7">
                  <c:v>金融・保険業</c:v>
                </c:pt>
                <c:pt idx="8">
                  <c:v>不動産業</c:v>
                </c:pt>
                <c:pt idx="9">
                  <c:v>学術研究・専門・技術サービス業</c:v>
                </c:pt>
                <c:pt idx="10">
                  <c:v>宿泊業・飲食サービス業</c:v>
                </c:pt>
                <c:pt idx="11">
                  <c:v>教育・学習支援業</c:v>
                </c:pt>
                <c:pt idx="12">
                  <c:v>医療・福祉</c:v>
                </c:pt>
                <c:pt idx="13">
                  <c:v>サービス業</c:v>
                </c:pt>
              </c:strCache>
            </c:strRef>
          </c:cat>
          <c:val>
            <c:numRef>
              <c:f>グラフ!$I$45:$I$58</c:f>
              <c:numCache>
                <c:formatCode>_ * #,##0_ ;_ * \-#,##0_ ;_ * \-_ ;_ @_ </c:formatCode>
                <c:ptCount val="14"/>
                <c:pt idx="0">
                  <c:v>2</c:v>
                </c:pt>
                <c:pt idx="1">
                  <c:v>7</c:v>
                </c:pt>
                <c:pt idx="2">
                  <c:v>392</c:v>
                </c:pt>
                <c:pt idx="3">
                  <c:v>153</c:v>
                </c:pt>
                <c:pt idx="4">
                  <c:v>3</c:v>
                </c:pt>
                <c:pt idx="5">
                  <c:v>193</c:v>
                </c:pt>
                <c:pt idx="6">
                  <c:v>1299</c:v>
                </c:pt>
                <c:pt idx="7">
                  <c:v>90</c:v>
                </c:pt>
                <c:pt idx="8">
                  <c:v>688</c:v>
                </c:pt>
                <c:pt idx="9">
                  <c:v>276</c:v>
                </c:pt>
                <c:pt idx="10">
                  <c:v>716</c:v>
                </c:pt>
                <c:pt idx="11">
                  <c:v>242</c:v>
                </c:pt>
                <c:pt idx="12">
                  <c:v>351</c:v>
                </c:pt>
                <c:pt idx="13">
                  <c:v>826</c:v>
                </c:pt>
              </c:numCache>
            </c:numRef>
          </c:val>
        </c:ser>
        <c:dLbls>
          <c:showCatName val="1"/>
          <c:showPercent val="1"/>
          <c:separator>
</c:separator>
        </c:dLbls>
        <c:firstSliceAng val="0"/>
        <c:holeSize val="35"/>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20904012469137523"/>
          <c:y val="0.19856482525234709"/>
          <c:w val="0.69209230472144401"/>
          <c:h val="0.58612508658825369"/>
        </c:manualLayout>
      </c:layout>
      <c:doughnutChart>
        <c:varyColors val="1"/>
        <c:ser>
          <c:idx val="0"/>
          <c:order val="0"/>
          <c:spPr>
            <a:solidFill>
              <a:srgbClr val="FFFFFF"/>
            </a:solidFill>
            <a:ln w="12700">
              <a:solidFill>
                <a:srgbClr val="000000"/>
              </a:solidFill>
              <a:prstDash val="solid"/>
            </a:ln>
          </c:spPr>
          <c:dPt>
            <c:idx val="2"/>
            <c:spPr>
              <a:pattFill prst="ltHorz">
                <a:fgClr>
                  <a:srgbClr val="000000"/>
                </a:fgClr>
                <a:bgClr>
                  <a:srgbClr val="FFFFFF"/>
                </a:bgClr>
              </a:pattFill>
              <a:ln w="12700">
                <a:solidFill>
                  <a:srgbClr val="000000"/>
                </a:solidFill>
                <a:prstDash val="solid"/>
              </a:ln>
            </c:spPr>
          </c:dPt>
          <c:dPt>
            <c:idx val="3"/>
            <c:spPr>
              <a:pattFill prst="pct90">
                <a:fgClr>
                  <a:srgbClr val="000000"/>
                </a:fgClr>
                <a:bgClr>
                  <a:srgbClr val="FFFFFF"/>
                </a:bgClr>
              </a:pattFill>
              <a:ln w="12700">
                <a:solidFill>
                  <a:srgbClr val="000000"/>
                </a:solidFill>
                <a:prstDash val="solid"/>
              </a:ln>
            </c:spPr>
          </c:dPt>
          <c:dPt>
            <c:idx val="5"/>
            <c:spPr>
              <a:pattFill prst="smConfetti">
                <a:fgClr>
                  <a:srgbClr val="000000"/>
                </a:fgClr>
                <a:bgClr>
                  <a:srgbClr val="FFFFFF"/>
                </a:bgClr>
              </a:pattFill>
              <a:ln w="12700">
                <a:solidFill>
                  <a:srgbClr val="000000"/>
                </a:solidFill>
                <a:prstDash val="solid"/>
              </a:ln>
            </c:spPr>
          </c:dPt>
          <c:dPt>
            <c:idx val="6"/>
            <c:spPr>
              <a:pattFill prst="ltUpDiag">
                <a:fgClr>
                  <a:srgbClr val="000000"/>
                </a:fgClr>
                <a:bgClr>
                  <a:srgbClr val="FFFFFF"/>
                </a:bgClr>
              </a:pattFill>
              <a:ln w="12700">
                <a:solidFill>
                  <a:srgbClr val="000000"/>
                </a:solidFill>
                <a:prstDash val="solid"/>
              </a:ln>
            </c:spPr>
          </c:dPt>
          <c:dPt>
            <c:idx val="7"/>
            <c:spPr>
              <a:pattFill prst="lgCheck">
                <a:fgClr>
                  <a:srgbClr val="000000"/>
                </a:fgClr>
                <a:bgClr>
                  <a:srgbClr val="FFFFFF"/>
                </a:bgClr>
              </a:pattFill>
              <a:ln w="12700">
                <a:solidFill>
                  <a:srgbClr val="000000"/>
                </a:solidFill>
                <a:prstDash val="solid"/>
              </a:ln>
            </c:spPr>
          </c:dPt>
          <c:dPt>
            <c:idx val="8"/>
            <c:spPr>
              <a:pattFill prst="pct5">
                <a:fgClr>
                  <a:srgbClr val="000000"/>
                </a:fgClr>
                <a:bgClr>
                  <a:srgbClr val="FFFFFF"/>
                </a:bgClr>
              </a:pattFill>
              <a:ln w="12700">
                <a:solidFill>
                  <a:srgbClr val="000000"/>
                </a:solidFill>
                <a:prstDash val="solid"/>
              </a:ln>
            </c:spPr>
          </c:dPt>
          <c:dPt>
            <c:idx val="9"/>
            <c:spPr>
              <a:pattFill prst="divot">
                <a:fgClr>
                  <a:srgbClr val="000000"/>
                </a:fgClr>
                <a:bgClr>
                  <a:srgbClr val="FFFFFF"/>
                </a:bgClr>
              </a:pattFill>
              <a:ln w="12700">
                <a:solidFill>
                  <a:srgbClr val="000000"/>
                </a:solidFill>
                <a:prstDash val="solid"/>
              </a:ln>
            </c:spPr>
          </c:dPt>
          <c:dPt>
            <c:idx val="10"/>
            <c:spPr>
              <a:pattFill prst="diagBrick">
                <a:fgClr>
                  <a:srgbClr val="000000"/>
                </a:fgClr>
                <a:bgClr>
                  <a:srgbClr val="FFFFFF"/>
                </a:bgClr>
              </a:pattFill>
              <a:ln w="12700">
                <a:solidFill>
                  <a:srgbClr val="000000"/>
                </a:solidFill>
                <a:prstDash val="solid"/>
              </a:ln>
            </c:spPr>
          </c:dPt>
          <c:dPt>
            <c:idx val="11"/>
            <c:spPr>
              <a:pattFill prst="lgConfetti">
                <a:fgClr>
                  <a:srgbClr val="000000"/>
                </a:fgClr>
                <a:bgClr>
                  <a:srgbClr val="FFFFFF"/>
                </a:bgClr>
              </a:pattFill>
              <a:ln w="12700">
                <a:solidFill>
                  <a:srgbClr val="000000"/>
                </a:solidFill>
                <a:prstDash val="solid"/>
              </a:ln>
            </c:spPr>
          </c:dPt>
          <c:dPt>
            <c:idx val="12"/>
            <c:spPr>
              <a:pattFill prst="wdUpDiag">
                <a:fgClr>
                  <a:srgbClr val="000000"/>
                </a:fgClr>
                <a:bgClr>
                  <a:srgbClr val="FFFFFF"/>
                </a:bgClr>
              </a:pattFill>
              <a:ln w="12700">
                <a:solidFill>
                  <a:srgbClr val="000000"/>
                </a:solidFill>
                <a:prstDash val="solid"/>
              </a:ln>
            </c:spPr>
          </c:dPt>
          <c:dPt>
            <c:idx val="13"/>
            <c:spPr>
              <a:pattFill prst="dashVert">
                <a:fgClr>
                  <a:srgbClr val="000000"/>
                </a:fgClr>
                <a:bgClr>
                  <a:srgbClr val="FFFFFF"/>
                </a:bgClr>
              </a:pattFill>
              <a:ln w="12700">
                <a:solidFill>
                  <a:srgbClr val="000000"/>
                </a:solidFill>
                <a:prstDash val="solid"/>
              </a:ln>
            </c:spPr>
          </c:dPt>
          <c:dLbls>
            <c:dLbl>
              <c:idx val="0"/>
              <c:delete val="1"/>
            </c:dLbl>
            <c:dLbl>
              <c:idx val="1"/>
              <c:delete val="1"/>
            </c:dLbl>
            <c:dLbl>
              <c:idx val="2"/>
              <c:layout>
                <c:manualLayout>
                  <c:x val="8.3022027293204563E-3"/>
                  <c:y val="-3.2003455927111367E-2"/>
                </c:manualLayout>
              </c:layout>
              <c:showCatName val="1"/>
              <c:showPercent val="1"/>
              <c:separator>
</c:separator>
            </c:dLbl>
            <c:dLbl>
              <c:idx val="3"/>
              <c:layout>
                <c:manualLayout>
                  <c:x val="2.5097269292882664E-2"/>
                  <c:y val="-0.21532018889244275"/>
                </c:manualLayout>
              </c:layout>
              <c:showCatName val="1"/>
              <c:showPercent val="1"/>
              <c:separator>
</c:separator>
            </c:dLbl>
            <c:dLbl>
              <c:idx val="4"/>
              <c:layout>
                <c:manualLayout>
                  <c:x val="0.16143581339594676"/>
                  <c:y val="-0.18857714959257091"/>
                </c:manualLayout>
              </c:layout>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電気・</a:t>
                    </a:r>
                  </a:p>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ガス・</a:t>
                    </a:r>
                  </a:p>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水道業</a:t>
                    </a:r>
                  </a:p>
                  <a:p>
                    <a:pPr>
                      <a:defRPr sz="1000" b="0" i="0" u="none" strike="noStrike" baseline="0">
                        <a:solidFill>
                          <a:srgbClr val="000000"/>
                        </a:solidFill>
                        <a:latin typeface="ＭＳ 明朝"/>
                        <a:ea typeface="ＭＳ 明朝"/>
                        <a:cs typeface="ＭＳ 明朝"/>
                      </a:defRPr>
                    </a:pPr>
                    <a:r>
                      <a:rPr lang="en-US" altLang="ja-JP" sz="800" b="0" i="0" u="none" strike="noStrike" baseline="0">
                        <a:solidFill>
                          <a:srgbClr val="000000"/>
                        </a:solidFill>
                        <a:latin typeface="ＭＳ Ｐゴシック"/>
                        <a:ea typeface="ＭＳ Ｐゴシック"/>
                      </a:rPr>
                      <a:t>2.1%</a:t>
                    </a:r>
                  </a:p>
                </c:rich>
              </c:tx>
              <c:spPr>
                <a:solidFill>
                  <a:srgbClr val="FFFFFF"/>
                </a:solidFill>
                <a:ln w="12700">
                  <a:solidFill>
                    <a:srgbClr val="000000"/>
                  </a:solidFill>
                  <a:prstDash val="solid"/>
                </a:ln>
              </c:spPr>
            </c:dLbl>
            <c:dLbl>
              <c:idx val="5"/>
              <c:layout>
                <c:manualLayout>
                  <c:x val="1.1839921015170441E-2"/>
                  <c:y val="4.8452036353728032E-3"/>
                </c:manualLayout>
              </c:layout>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運輸・通信業</a:t>
                    </a:r>
                  </a:p>
                  <a:p>
                    <a:pPr>
                      <a:defRPr sz="1000" b="0" i="0" u="none" strike="noStrike" baseline="0">
                        <a:solidFill>
                          <a:srgbClr val="000000"/>
                        </a:solidFill>
                        <a:latin typeface="ＭＳ 明朝"/>
                        <a:ea typeface="ＭＳ 明朝"/>
                        <a:cs typeface="ＭＳ 明朝"/>
                      </a:defRPr>
                    </a:pPr>
                    <a:r>
                      <a:rPr lang="en-US" altLang="ja-JP" sz="800" b="0" i="0" u="none" strike="noStrike" baseline="0">
                        <a:solidFill>
                          <a:srgbClr val="000000"/>
                        </a:solidFill>
                        <a:latin typeface="ＭＳ Ｐゴシック"/>
                        <a:ea typeface="ＭＳ Ｐゴシック"/>
                      </a:rPr>
                      <a:t>10.8%</a:t>
                    </a:r>
                  </a:p>
                </c:rich>
              </c:tx>
              <c:spPr>
                <a:solidFill>
                  <a:srgbClr val="FFFFFF"/>
                </a:solidFill>
                <a:ln w="12700">
                  <a:solidFill>
                    <a:srgbClr val="000000"/>
                  </a:solidFill>
                  <a:prstDash val="solid"/>
                </a:ln>
              </c:spPr>
            </c:dLbl>
            <c:dLbl>
              <c:idx val="7"/>
              <c:layout>
                <c:manualLayout>
                  <c:x val="9.3037733892253047E-2"/>
                  <c:y val="0.21758051153742944"/>
                </c:manualLayout>
              </c:layout>
              <c:showCatName val="1"/>
              <c:showPercent val="1"/>
              <c:separator>
</c:separator>
            </c:dLbl>
            <c:dLbl>
              <c:idx val="8"/>
              <c:layout>
                <c:manualLayout>
                  <c:x val="-0.10038602217286365"/>
                  <c:y val="0.23068251931687689"/>
                </c:manualLayout>
              </c:layout>
              <c:showCatName val="1"/>
              <c:showPercent val="1"/>
              <c:separator>
</c:separator>
            </c:dLbl>
            <c:dLbl>
              <c:idx val="9"/>
              <c:layout>
                <c:manualLayout>
                  <c:x val="-0.27390740533692381"/>
                  <c:y val="0.23691234616139298"/>
                </c:manualLayout>
              </c:layout>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学術研究・</a:t>
                    </a:r>
                  </a:p>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専門・技術サービス業</a:t>
                    </a:r>
                  </a:p>
                  <a:p>
                    <a:pPr>
                      <a:defRPr sz="1000" b="0" i="0" u="none" strike="noStrike" baseline="0">
                        <a:solidFill>
                          <a:srgbClr val="000000"/>
                        </a:solidFill>
                        <a:latin typeface="ＭＳ 明朝"/>
                        <a:ea typeface="ＭＳ 明朝"/>
                        <a:cs typeface="ＭＳ 明朝"/>
                      </a:defRPr>
                    </a:pPr>
                    <a:r>
                      <a:rPr lang="en-US" altLang="ja-JP" sz="800" b="0" i="0" u="none" strike="noStrike" baseline="0">
                        <a:solidFill>
                          <a:srgbClr val="000000"/>
                        </a:solidFill>
                        <a:latin typeface="ＭＳ Ｐゴシック"/>
                        <a:ea typeface="ＭＳ Ｐゴシック"/>
                      </a:rPr>
                      <a:t>3.8%</a:t>
                    </a:r>
                  </a:p>
                </c:rich>
              </c:tx>
              <c:spPr>
                <a:solidFill>
                  <a:srgbClr val="FFFFFF"/>
                </a:solidFill>
                <a:ln w="12700">
                  <a:solidFill>
                    <a:srgbClr val="000000"/>
                  </a:solidFill>
                  <a:prstDash val="solid"/>
                </a:ln>
              </c:spPr>
            </c:dLbl>
            <c:dLbl>
              <c:idx val="10"/>
              <c:layout>
                <c:manualLayout>
                  <c:x val="-0.23697758459566051"/>
                  <c:y val="8.0409329765990245E-2"/>
                </c:manualLayout>
              </c:layout>
              <c:showCatName val="1"/>
              <c:showPercent val="1"/>
              <c:separator>
</c:separator>
            </c:dLbl>
            <c:dLbl>
              <c:idx val="11"/>
              <c:layout>
                <c:manualLayout>
                  <c:x val="-0.23996823550724472"/>
                  <c:y val="-1.9417553775603055E-2"/>
                </c:manualLayout>
              </c:layout>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教育・学習</a:t>
                    </a:r>
                  </a:p>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支援業</a:t>
                    </a:r>
                  </a:p>
                  <a:p>
                    <a:pPr>
                      <a:defRPr sz="1000" b="0" i="0" u="none" strike="noStrike" baseline="0">
                        <a:solidFill>
                          <a:srgbClr val="000000"/>
                        </a:solidFill>
                        <a:latin typeface="ＭＳ 明朝"/>
                        <a:ea typeface="ＭＳ 明朝"/>
                        <a:cs typeface="ＭＳ 明朝"/>
                      </a:defRPr>
                    </a:pPr>
                    <a:r>
                      <a:rPr lang="en-US" altLang="ja-JP" sz="800" b="0" i="0" u="none" strike="noStrike" baseline="0">
                        <a:solidFill>
                          <a:srgbClr val="000000"/>
                        </a:solidFill>
                        <a:latin typeface="ＭＳ Ｐゴシック"/>
                        <a:ea typeface="ＭＳ Ｐゴシック"/>
                      </a:rPr>
                      <a:t>2.1%</a:t>
                    </a:r>
                  </a:p>
                </c:rich>
              </c:tx>
              <c:spPr>
                <a:solidFill>
                  <a:srgbClr val="FFFFFF"/>
                </a:solidFill>
                <a:ln w="12700">
                  <a:solidFill>
                    <a:srgbClr val="000000"/>
                  </a:solidFill>
                  <a:prstDash val="solid"/>
                </a:ln>
              </c:spPr>
            </c:dLbl>
            <c:dLbl>
              <c:idx val="13"/>
              <c:layout>
                <c:manualLayout>
                  <c:x val="-1.3989456495418238E-2"/>
                  <c:y val="-2.041319212936726E-2"/>
                </c:manualLayout>
              </c:layout>
              <c:showCatName val="1"/>
              <c:showPercent val="1"/>
              <c:separator>
</c:separator>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グラフ!$K$45:$K$58</c:f>
              <c:strCache>
                <c:ptCount val="14"/>
                <c:pt idx="0">
                  <c:v>農林漁業</c:v>
                </c:pt>
                <c:pt idx="1">
                  <c:v>鉱業</c:v>
                </c:pt>
                <c:pt idx="2">
                  <c:v>建設業</c:v>
                </c:pt>
                <c:pt idx="3">
                  <c:v>製造業</c:v>
                </c:pt>
                <c:pt idx="4">
                  <c:v>電気・ガス・水道業</c:v>
                </c:pt>
                <c:pt idx="5">
                  <c:v>運輸・通信業</c:v>
                </c:pt>
                <c:pt idx="6">
                  <c:v>卸売・小売業</c:v>
                </c:pt>
                <c:pt idx="7">
                  <c:v>金融・保険業</c:v>
                </c:pt>
                <c:pt idx="8">
                  <c:v>不動産業</c:v>
                </c:pt>
                <c:pt idx="9">
                  <c:v>学術研究・専門・技術サービス業</c:v>
                </c:pt>
                <c:pt idx="10">
                  <c:v>宿泊業・飲食サービス業</c:v>
                </c:pt>
                <c:pt idx="11">
                  <c:v>教育・学習支援業</c:v>
                </c:pt>
                <c:pt idx="12">
                  <c:v>医療・福祉</c:v>
                </c:pt>
                <c:pt idx="13">
                  <c:v>サービス業</c:v>
                </c:pt>
              </c:strCache>
            </c:strRef>
          </c:cat>
          <c:val>
            <c:numRef>
              <c:f>グラフ!$L$45:$L$58</c:f>
              <c:numCache>
                <c:formatCode>_ * #,##0_ ;_ * \-#,##0_ ;_ * \-_ ;_ @_ </c:formatCode>
                <c:ptCount val="14"/>
                <c:pt idx="0">
                  <c:v>13</c:v>
                </c:pt>
                <c:pt idx="1">
                  <c:v>43</c:v>
                </c:pt>
                <c:pt idx="2">
                  <c:v>4466</c:v>
                </c:pt>
                <c:pt idx="3">
                  <c:v>2910</c:v>
                </c:pt>
                <c:pt idx="4">
                  <c:v>1101</c:v>
                </c:pt>
                <c:pt idx="5">
                  <c:v>5768</c:v>
                </c:pt>
                <c:pt idx="6">
                  <c:v>15455</c:v>
                </c:pt>
                <c:pt idx="7">
                  <c:v>1004</c:v>
                </c:pt>
                <c:pt idx="8">
                  <c:v>1814</c:v>
                </c:pt>
                <c:pt idx="9" formatCode="#,##0;[Red]\-#,##0">
                  <c:v>2034</c:v>
                </c:pt>
                <c:pt idx="10">
                  <c:v>4410</c:v>
                </c:pt>
                <c:pt idx="11">
                  <c:v>1110</c:v>
                </c:pt>
                <c:pt idx="12">
                  <c:v>6373</c:v>
                </c:pt>
                <c:pt idx="13">
                  <c:v>6748</c:v>
                </c:pt>
              </c:numCache>
            </c:numRef>
          </c:val>
        </c:ser>
        <c:dLbls>
          <c:showCatName val="1"/>
          <c:showPercent val="1"/>
          <c:separator>
</c:separator>
        </c:dLbls>
        <c:firstSliceAng val="0"/>
        <c:holeSize val="3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461992478734008"/>
          <c:y val="0.15406976744186063"/>
          <c:w val="0.68421248004751456"/>
          <c:h val="0.68023255813953487"/>
        </c:manualLayout>
      </c:layout>
      <c:doughnutChart>
        <c:varyColors val="1"/>
        <c:ser>
          <c:idx val="0"/>
          <c:order val="0"/>
          <c:spPr>
            <a:pattFill prst="ltUpDiag">
              <a:fgClr>
                <a:srgbClr val="000000"/>
              </a:fgClr>
              <a:bgClr>
                <a:srgbClr val="FFFFFF"/>
              </a:bgClr>
            </a:pattFill>
            <a:ln w="12700">
              <a:solidFill>
                <a:srgbClr val="000000"/>
              </a:solidFill>
              <a:prstDash val="solid"/>
            </a:ln>
          </c:spPr>
          <c:dPt>
            <c:idx val="0"/>
            <c:spPr>
              <a:pattFill prst="ltUpDiag">
                <a:fgClr>
                  <a:srgbClr val="FFFFFF"/>
                </a:fgClr>
                <a:bgClr>
                  <a:srgbClr val="FFFFFF"/>
                </a:bgClr>
              </a:pattFill>
              <a:ln w="12700">
                <a:solidFill>
                  <a:srgbClr val="000000"/>
                </a:solidFill>
                <a:prstDash val="solid"/>
              </a:ln>
            </c:spPr>
          </c:dPt>
          <c:dPt>
            <c:idx val="1"/>
            <c:spPr>
              <a:pattFill prst="wdUpDiag">
                <a:fgClr>
                  <a:srgbClr val="000000"/>
                </a:fgClr>
                <a:bgClr>
                  <a:srgbClr val="FFFFFF"/>
                </a:bgClr>
              </a:pattFill>
              <a:ln w="12700">
                <a:solidFill>
                  <a:srgbClr val="000000"/>
                </a:solidFill>
                <a:prstDash val="solid"/>
              </a:ln>
            </c:spPr>
          </c:dPt>
          <c:dPt>
            <c:idx val="2"/>
            <c:spPr>
              <a:pattFill prst="smConfetti">
                <a:fgClr>
                  <a:srgbClr val="000000"/>
                </a:fgClr>
                <a:bgClr>
                  <a:srgbClr val="FFFFFF"/>
                </a:bgClr>
              </a:pattFill>
              <a:ln w="12700">
                <a:solidFill>
                  <a:srgbClr val="000000"/>
                </a:solidFill>
                <a:prstDash val="solid"/>
              </a:ln>
            </c:spPr>
          </c:dPt>
          <c:dPt>
            <c:idx val="3"/>
            <c:spPr>
              <a:pattFill prst="lgConfetti">
                <a:fgClr>
                  <a:srgbClr val="000000"/>
                </a:fgClr>
                <a:bgClr>
                  <a:srgbClr val="FFFFFF"/>
                </a:bgClr>
              </a:pattFill>
              <a:ln w="12700">
                <a:solidFill>
                  <a:srgbClr val="000000"/>
                </a:solidFill>
                <a:prstDash val="solid"/>
              </a:ln>
            </c:spPr>
          </c:dPt>
          <c:dPt>
            <c:idx val="4"/>
            <c:spPr>
              <a:pattFill prst="ltVert">
                <a:fgClr>
                  <a:srgbClr val="000000"/>
                </a:fgClr>
                <a:bgClr>
                  <a:srgbClr val="FFFFFF"/>
                </a:bgClr>
              </a:pattFill>
              <a:ln w="12700">
                <a:solidFill>
                  <a:srgbClr val="000000"/>
                </a:solidFill>
                <a:prstDash val="solid"/>
              </a:ln>
            </c:spPr>
          </c:dPt>
          <c:dPt>
            <c:idx val="5"/>
            <c:spPr>
              <a:pattFill prst="dashHorz">
                <a:fgClr>
                  <a:srgbClr val="000000"/>
                </a:fgClr>
                <a:bgClr>
                  <a:srgbClr val="FFFFFF"/>
                </a:bgClr>
              </a:pattFill>
              <a:ln w="12700">
                <a:solidFill>
                  <a:srgbClr val="000000"/>
                </a:solidFill>
                <a:prstDash val="solid"/>
              </a:ln>
            </c:spPr>
          </c:dPt>
          <c:dLbls>
            <c:dLbl>
              <c:idx val="0"/>
              <c:layout>
                <c:manualLayout>
                  <c:x val="-0.1372870129180476"/>
                  <c:y val="-0.21556198191734297"/>
                </c:manualLayout>
              </c:layout>
              <c:showCatName val="1"/>
              <c:showPercent val="1"/>
            </c:dLbl>
            <c:dLbl>
              <c:idx val="1"/>
              <c:layout>
                <c:manualLayout>
                  <c:x val="0.19593707553676348"/>
                  <c:y val="-0.19059207715314655"/>
                </c:manualLayout>
              </c:layout>
              <c:showCatName val="1"/>
              <c:showPercent val="1"/>
            </c:dLbl>
            <c:dLbl>
              <c:idx val="2"/>
              <c:layout>
                <c:manualLayout>
                  <c:x val="2.787125293548836E-2"/>
                  <c:y val="2.8297551413668222E-2"/>
                </c:manualLayout>
              </c:layout>
              <c:showCatName val="1"/>
              <c:showPercent val="1"/>
            </c:dLbl>
            <c:dLbl>
              <c:idx val="3"/>
              <c:layout>
                <c:manualLayout>
                  <c:x val="-4.9956934582825593E-3"/>
                  <c:y val="6.5498828416349301E-3"/>
                </c:manualLayout>
              </c:layout>
              <c:tx>
                <c:rich>
                  <a:bodyPr/>
                  <a:lstStyle/>
                  <a:p>
                    <a:r>
                      <a:rPr lang="ja-JP" altLang="en-US" sz="800" b="0" i="0" u="none" strike="noStrike" baseline="0">
                        <a:solidFill>
                          <a:srgbClr val="000000"/>
                        </a:solidFill>
                        <a:latin typeface="ＭＳ Ｐゴシック"/>
                        <a:ea typeface="ＭＳ Ｐゴシック"/>
                      </a:rPr>
                      <a:t>建築材料・</a:t>
                    </a:r>
                  </a:p>
                  <a:p>
                    <a:r>
                      <a:rPr lang="ja-JP" altLang="en-US" sz="800" b="0" i="0" u="none" strike="noStrike" baseline="0">
                        <a:solidFill>
                          <a:srgbClr val="000000"/>
                        </a:solidFill>
                        <a:latin typeface="ＭＳ Ｐゴシック"/>
                        <a:ea typeface="ＭＳ Ｐゴシック"/>
                      </a:rPr>
                      <a:t>鉱物</a:t>
                    </a:r>
                  </a:p>
                  <a:p>
                    <a:r>
                      <a:rPr lang="en-US" altLang="ja-JP" sz="800" b="0" i="0" u="none" strike="noStrike" baseline="0">
                        <a:solidFill>
                          <a:srgbClr val="000000"/>
                        </a:solidFill>
                        <a:latin typeface="ＭＳ Ｐゴシック"/>
                        <a:ea typeface="ＭＳ Ｐゴシック"/>
                      </a:rPr>
                      <a:t>15.0%</a:t>
                    </a:r>
                  </a:p>
                </c:rich>
              </c:tx>
            </c:dLbl>
            <c:dLbl>
              <c:idx val="4"/>
              <c:layout>
                <c:manualLayout>
                  <c:x val="2.2977902466155213E-2"/>
                  <c:y val="3.0454334559958007E-3"/>
                </c:manualLayout>
              </c:layout>
              <c:showCatName val="1"/>
              <c:showPercent val="1"/>
            </c:dLbl>
            <c:dLbl>
              <c:idx val="5"/>
              <c:layout>
                <c:manualLayout>
                  <c:x val="-2.1532440023944395E-2"/>
                  <c:y val="4.0110302667862681E-3"/>
                </c:manualLayout>
              </c:layout>
              <c:showCatName val="1"/>
              <c:showPercent val="1"/>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dLbls>
          <c:cat>
            <c:strRef>
              <c:f>グラフ!$H$107:$H$112</c:f>
              <c:strCache>
                <c:ptCount val="6"/>
                <c:pt idx="0">
                  <c:v>各種商品</c:v>
                </c:pt>
                <c:pt idx="1">
                  <c:v>繊維・衣服</c:v>
                </c:pt>
                <c:pt idx="2">
                  <c:v>飲食料品</c:v>
                </c:pt>
                <c:pt idx="3">
                  <c:v>建築材料・鉱物</c:v>
                </c:pt>
                <c:pt idx="4">
                  <c:v>機械器具</c:v>
                </c:pt>
                <c:pt idx="5">
                  <c:v>その他</c:v>
                </c:pt>
              </c:strCache>
            </c:strRef>
          </c:cat>
          <c:val>
            <c:numRef>
              <c:f>グラフ!$I$107:$I$112</c:f>
              <c:numCache>
                <c:formatCode>#,##0;[Red]#,##0</c:formatCode>
                <c:ptCount val="6"/>
                <c:pt idx="0">
                  <c:v>1</c:v>
                </c:pt>
                <c:pt idx="1">
                  <c:v>12</c:v>
                </c:pt>
                <c:pt idx="2">
                  <c:v>134</c:v>
                </c:pt>
                <c:pt idx="3">
                  <c:v>66</c:v>
                </c:pt>
                <c:pt idx="4">
                  <c:v>131</c:v>
                </c:pt>
                <c:pt idx="5">
                  <c:v>90</c:v>
                </c:pt>
              </c:numCache>
            </c:numRef>
          </c:val>
        </c:ser>
        <c:dLbls>
          <c:showCatName val="1"/>
          <c:showPercent val="1"/>
        </c:dLbls>
        <c:firstSliceAng val="0"/>
        <c:holeSize val="35"/>
      </c:doughnutChart>
      <c:spPr>
        <a:noFill/>
        <a:ln w="25400">
          <a:noFill/>
        </a:ln>
      </c:spPr>
    </c:plotArea>
    <c:plotVisOnly val="1"/>
    <c:dispBlanksAs val="zero"/>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740417992999842"/>
          <c:y val="0.14899734313068488"/>
          <c:w val="0.68436775317959875"/>
          <c:h val="0.66475737704459414"/>
        </c:manualLayout>
      </c:layout>
      <c:doughnutChart>
        <c:varyColors val="1"/>
        <c:ser>
          <c:idx val="0"/>
          <c:order val="0"/>
          <c:spPr>
            <a:pattFill prst="ltUpDiag">
              <a:fgClr>
                <a:srgbClr val="000000"/>
              </a:fgClr>
              <a:bgClr>
                <a:srgbClr val="FFFFFF"/>
              </a:bgClr>
            </a:pattFill>
            <a:ln w="12700">
              <a:solidFill>
                <a:srgbClr val="000000"/>
              </a:solidFill>
              <a:prstDash val="solid"/>
            </a:ln>
          </c:spPr>
          <c:dPt>
            <c:idx val="1"/>
            <c:spPr>
              <a:pattFill prst="pct20">
                <a:fgClr>
                  <a:srgbClr val="000000"/>
                </a:fgClr>
                <a:bgClr>
                  <a:srgbClr val="FFFFFF"/>
                </a:bgClr>
              </a:pattFill>
              <a:ln w="12700">
                <a:solidFill>
                  <a:srgbClr val="000000"/>
                </a:solidFill>
                <a:prstDash val="solid"/>
              </a:ln>
            </c:spPr>
          </c:dPt>
          <c:dPt>
            <c:idx val="2"/>
            <c:spPr>
              <a:pattFill prst="smGrid">
                <a:fgClr>
                  <a:srgbClr val="000000"/>
                </a:fgClr>
                <a:bgClr>
                  <a:srgbClr val="FFFFFF"/>
                </a:bgClr>
              </a:pattFill>
              <a:ln w="12700">
                <a:solidFill>
                  <a:srgbClr val="000000"/>
                </a:solidFill>
                <a:prstDash val="solid"/>
              </a:ln>
            </c:spPr>
          </c:dPt>
          <c:dPt>
            <c:idx val="3"/>
            <c:spPr>
              <a:pattFill prst="divot">
                <a:fgClr>
                  <a:srgbClr val="000000"/>
                </a:fgClr>
                <a:bgClr>
                  <a:srgbClr val="FFFFFF"/>
                </a:bgClr>
              </a:pattFill>
              <a:ln w="12700">
                <a:solidFill>
                  <a:srgbClr val="000000"/>
                </a:solidFill>
                <a:prstDash val="solid"/>
              </a:ln>
            </c:spPr>
          </c:dPt>
          <c:dLbls>
            <c:dLbl>
              <c:idx val="0"/>
              <c:layout>
                <c:manualLayout>
                  <c:x val="-9.9115044247787588E-3"/>
                  <c:y val="-2.6929672082027296E-2"/>
                </c:manualLayout>
              </c:layout>
              <c:tx>
                <c:rich>
                  <a:bodyPr/>
                  <a:lstStyle/>
                  <a:p>
                    <a:r>
                      <a:rPr lang="ja-JP" altLang="en-US" sz="800" b="0" i="0" u="none" strike="noStrike" baseline="0">
                        <a:solidFill>
                          <a:srgbClr val="000000"/>
                        </a:solidFill>
                        <a:latin typeface="ＭＳ Ｐゴシック"/>
                        <a:ea typeface="ＭＳ Ｐゴシック"/>
                      </a:rPr>
                      <a:t>法人卸売業</a:t>
                    </a:r>
                  </a:p>
                  <a:p>
                    <a:r>
                      <a:rPr lang="en-US" altLang="ja-JP" sz="800" b="0" i="0" u="none" strike="noStrike" baseline="0">
                        <a:solidFill>
                          <a:srgbClr val="000000"/>
                        </a:solidFill>
                        <a:latin typeface="ＭＳ Ｐゴシック"/>
                        <a:ea typeface="ＭＳ Ｐゴシック"/>
                      </a:rPr>
                      <a:t>54.1%</a:t>
                    </a:r>
                  </a:p>
                </c:rich>
              </c:tx>
            </c:dLbl>
            <c:dLbl>
              <c:idx val="1"/>
              <c:layout>
                <c:manualLayout>
                  <c:x val="1.2336112853149983E-2"/>
                  <c:y val="1.3317454479144382E-2"/>
                </c:manualLayout>
              </c:layout>
              <c:tx>
                <c:rich>
                  <a:bodyPr/>
                  <a:lstStyle/>
                  <a:p>
                    <a:r>
                      <a:rPr lang="ja-JP" altLang="en-US" sz="800" b="0" i="0" u="none" strike="noStrike" baseline="0">
                        <a:solidFill>
                          <a:srgbClr val="000000"/>
                        </a:solidFill>
                        <a:latin typeface="ＭＳ Ｐゴシック"/>
                        <a:ea typeface="ＭＳ Ｐゴシック"/>
                      </a:rPr>
                      <a:t>法人小売業</a:t>
                    </a:r>
                  </a:p>
                  <a:p>
                    <a:r>
                      <a:rPr lang="en-US" altLang="ja-JP" sz="800" b="0" i="0" u="none" strike="noStrike" baseline="0">
                        <a:solidFill>
                          <a:srgbClr val="000000"/>
                        </a:solidFill>
                        <a:latin typeface="ＭＳ Ｐゴシック"/>
                        <a:ea typeface="ＭＳ Ｐゴシック"/>
                      </a:rPr>
                      <a:t>27.8%</a:t>
                    </a:r>
                  </a:p>
                </c:rich>
              </c:tx>
            </c:dLbl>
            <c:dLbl>
              <c:idx val="2"/>
              <c:layout>
                <c:manualLayout>
                  <c:x val="-0.19167878351489251"/>
                  <c:y val="-0.17385786112400164"/>
                </c:manualLayout>
              </c:layout>
              <c:tx>
                <c:rich>
                  <a:bodyPr/>
                  <a:lstStyle/>
                  <a:p>
                    <a:r>
                      <a:rPr lang="ja-JP" altLang="en-US" sz="800" b="0" i="0" u="none" strike="noStrike" baseline="0">
                        <a:solidFill>
                          <a:srgbClr val="000000"/>
                        </a:solidFill>
                        <a:latin typeface="ＭＳ Ｐゴシック"/>
                        <a:ea typeface="ＭＳ Ｐゴシック"/>
                      </a:rPr>
                      <a:t>個人卸売業</a:t>
                    </a:r>
                  </a:p>
                  <a:p>
                    <a:r>
                      <a:rPr lang="en-US" altLang="ja-JP" sz="800" b="0" i="0" u="none" strike="noStrike" baseline="0">
                        <a:solidFill>
                          <a:srgbClr val="000000"/>
                        </a:solidFill>
                        <a:latin typeface="ＭＳ Ｐゴシック"/>
                        <a:ea typeface="ＭＳ Ｐゴシック"/>
                      </a:rPr>
                      <a:t>1.7%</a:t>
                    </a:r>
                  </a:p>
                </c:rich>
              </c:tx>
            </c:dLbl>
            <c:dLbl>
              <c:idx val="3"/>
              <c:layout>
                <c:manualLayout>
                  <c:x val="-1.4495802830202869E-2"/>
                  <c:y val="-1.446991425371098E-2"/>
                </c:manualLayout>
              </c:layout>
              <c:tx>
                <c:rich>
                  <a:bodyPr/>
                  <a:lstStyle/>
                  <a:p>
                    <a:r>
                      <a:rPr lang="ja-JP" altLang="en-US" sz="800" b="0" i="0" u="none" strike="noStrike" baseline="0">
                        <a:solidFill>
                          <a:srgbClr val="000000"/>
                        </a:solidFill>
                        <a:latin typeface="ＭＳ Ｐゴシック"/>
                        <a:ea typeface="ＭＳ Ｐゴシック"/>
                      </a:rPr>
                      <a:t>個人小売業</a:t>
                    </a:r>
                  </a:p>
                  <a:p>
                    <a:r>
                      <a:rPr lang="en-US" altLang="ja-JP" sz="800" b="0" i="0" u="none" strike="noStrike" baseline="0">
                        <a:solidFill>
                          <a:srgbClr val="000000"/>
                        </a:solidFill>
                        <a:latin typeface="ＭＳ Ｐゴシック"/>
                        <a:ea typeface="ＭＳ Ｐゴシック"/>
                      </a:rPr>
                      <a:t>16.3%</a:t>
                    </a:r>
                  </a:p>
                </c:rich>
              </c:tx>
            </c:dLbl>
            <c:numFmt formatCode="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グラフ!$H$118:$H$121</c:f>
              <c:strCache>
                <c:ptCount val="4"/>
                <c:pt idx="0">
                  <c:v>法人卸売業</c:v>
                </c:pt>
                <c:pt idx="1">
                  <c:v>法人小売業</c:v>
                </c:pt>
                <c:pt idx="2">
                  <c:v>個人卸売業</c:v>
                </c:pt>
                <c:pt idx="3">
                  <c:v>個人小売業</c:v>
                </c:pt>
              </c:strCache>
            </c:strRef>
          </c:cat>
          <c:val>
            <c:numRef>
              <c:f>グラフ!$I$118:$I$121</c:f>
              <c:numCache>
                <c:formatCode>#,##0;[Red]#,##0</c:formatCode>
                <c:ptCount val="4"/>
                <c:pt idx="0">
                  <c:v>7656</c:v>
                </c:pt>
                <c:pt idx="1">
                  <c:v>4528</c:v>
                </c:pt>
                <c:pt idx="2">
                  <c:v>257</c:v>
                </c:pt>
                <c:pt idx="3">
                  <c:v>1691</c:v>
                </c:pt>
              </c:numCache>
            </c:numRef>
          </c:val>
        </c:ser>
        <c:dLbls>
          <c:showCatName val="1"/>
          <c:showPercent val="1"/>
          <c:separator>
</c:separator>
        </c:dLbls>
        <c:firstSliceAng val="0"/>
        <c:holeSize val="35"/>
      </c:doughnutChart>
      <c:spPr>
        <a:noFill/>
        <a:ln w="25400">
          <a:noFill/>
        </a:ln>
      </c:spPr>
    </c:plotArea>
    <c:plotVisOnly val="1"/>
    <c:dispBlanksAs val="zero"/>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3946607744412659"/>
          <c:y val="0.14412432455256174"/>
          <c:w val="0.63501575687325673"/>
          <c:h val="0.66740648754340204"/>
        </c:manualLayout>
      </c:layout>
      <c:barChart>
        <c:barDir val="col"/>
        <c:grouping val="clustered"/>
        <c:ser>
          <c:idx val="1"/>
          <c:order val="0"/>
          <c:tx>
            <c:strRef>
              <c:f>グラフ!$H$74</c:f>
              <c:strCache>
                <c:ptCount val="1"/>
                <c:pt idx="0">
                  <c:v>商店数</c:v>
                </c:pt>
              </c:strCache>
            </c:strRef>
          </c:tx>
          <c:spPr>
            <a:pattFill prst="pct20">
              <a:fgClr>
                <a:srgbClr val="000000"/>
              </a:fgClr>
              <a:bgClr>
                <a:srgbClr val="FFFFFF"/>
              </a:bgClr>
            </a:pattFill>
            <a:ln w="12700">
              <a:solidFill>
                <a:srgbClr val="000000"/>
              </a:solidFill>
              <a:prstDash val="solid"/>
            </a:ln>
          </c:spPr>
          <c:dLbls>
            <c:dLbl>
              <c:idx val="0"/>
              <c:layout>
                <c:manualLayout>
                  <c:x val="-6.960422491256963E-3"/>
                  <c:y val="8.2046357234386805E-3"/>
                </c:manualLayout>
              </c:layout>
              <c:dLblPos val="outEnd"/>
              <c:showVal val="1"/>
            </c:dLbl>
            <c:dLbl>
              <c:idx val="1"/>
              <c:layout>
                <c:manualLayout>
                  <c:x val="-9.3344406893146551E-3"/>
                  <c:y val="7.210172631768581E-3"/>
                </c:manualLayout>
              </c:layout>
              <c:dLblPos val="outEnd"/>
              <c:showVal val="1"/>
            </c:dLbl>
            <c:dLbl>
              <c:idx val="2"/>
              <c:layout>
                <c:manualLayout>
                  <c:x val="-5.7734206538637318E-3"/>
                  <c:y val="4.1937156188286088E-3"/>
                </c:manualLayout>
              </c:layout>
              <c:dLblPos val="outEnd"/>
              <c:showVal val="1"/>
            </c:dLbl>
            <c:dLbl>
              <c:idx val="3"/>
              <c:layout>
                <c:manualLayout>
                  <c:x val="-8.1474388519214205E-3"/>
                  <c:y val="6.6808200992832115E-3"/>
                </c:manualLayout>
              </c:layout>
              <c:dLblPos val="outEnd"/>
              <c:showVal val="1"/>
            </c:dLbl>
            <c:dLbl>
              <c:idx val="4"/>
              <c:layout>
                <c:manualLayout>
                  <c:x val="-1.0521457049979114E-2"/>
                  <c:y val="8.9241991314499888E-3"/>
                </c:manualLayout>
              </c:layout>
              <c:dLblPos val="outEnd"/>
              <c:showVal val="1"/>
            </c:dLbl>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グラフ!$I$73:$M$73</c:f>
              <c:strCache>
                <c:ptCount val="5"/>
                <c:pt idx="0">
                  <c:v>平成3年</c:v>
                </c:pt>
                <c:pt idx="1">
                  <c:v>6年</c:v>
                </c:pt>
                <c:pt idx="2">
                  <c:v>9年</c:v>
                </c:pt>
                <c:pt idx="3">
                  <c:v>14年</c:v>
                </c:pt>
                <c:pt idx="4">
                  <c:v>19年</c:v>
                </c:pt>
              </c:strCache>
            </c:strRef>
          </c:cat>
          <c:val>
            <c:numRef>
              <c:f>グラフ!$I$74:$M$74</c:f>
              <c:numCache>
                <c:formatCode>#,##0;[Red]#,##0</c:formatCode>
                <c:ptCount val="5"/>
                <c:pt idx="0">
                  <c:v>1639</c:v>
                </c:pt>
                <c:pt idx="1">
                  <c:v>1562</c:v>
                </c:pt>
                <c:pt idx="2">
                  <c:v>1596</c:v>
                </c:pt>
                <c:pt idx="3">
                  <c:v>1443</c:v>
                </c:pt>
                <c:pt idx="4">
                  <c:v>1231</c:v>
                </c:pt>
              </c:numCache>
            </c:numRef>
          </c:val>
        </c:ser>
        <c:ser>
          <c:idx val="0"/>
          <c:order val="1"/>
          <c:tx>
            <c:strRef>
              <c:f>グラフ!$H$75</c:f>
              <c:strCache>
                <c:ptCount val="1"/>
                <c:pt idx="0">
                  <c:v>従業者数</c:v>
                </c:pt>
              </c:strCache>
            </c:strRef>
          </c:tx>
          <c:spPr>
            <a:pattFill prst="ltUpDiag">
              <a:fgClr>
                <a:srgbClr val="000000"/>
              </a:fgClr>
              <a:bgClr>
                <a:srgbClr val="FFFFFF"/>
              </a:bgClr>
            </a:pattFill>
            <a:ln w="12700">
              <a:solidFill>
                <a:srgbClr val="000000"/>
              </a:solidFill>
              <a:prstDash val="solid"/>
            </a:ln>
          </c:spPr>
          <c:dLbls>
            <c:dLbl>
              <c:idx val="4"/>
              <c:layout>
                <c:manualLayout>
                  <c:x val="-2.2218875023865922E-2"/>
                  <c:y val="1.0476306586737753E-2"/>
                </c:manualLayout>
              </c:layout>
              <c:dLblPos val="outEnd"/>
              <c:showVal val="1"/>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グラフ!$I$73:$M$73</c:f>
              <c:strCache>
                <c:ptCount val="5"/>
                <c:pt idx="0">
                  <c:v>平成3年</c:v>
                </c:pt>
                <c:pt idx="1">
                  <c:v>6年</c:v>
                </c:pt>
                <c:pt idx="2">
                  <c:v>9年</c:v>
                </c:pt>
                <c:pt idx="3">
                  <c:v>14年</c:v>
                </c:pt>
                <c:pt idx="4">
                  <c:v>19年</c:v>
                </c:pt>
              </c:strCache>
            </c:strRef>
          </c:cat>
          <c:val>
            <c:numRef>
              <c:f>グラフ!$I$75:$M$75</c:f>
              <c:numCache>
                <c:formatCode>#,##0;[Red]#,##0</c:formatCode>
                <c:ptCount val="5"/>
                <c:pt idx="0">
                  <c:v>14263</c:v>
                </c:pt>
                <c:pt idx="1">
                  <c:v>14687</c:v>
                </c:pt>
                <c:pt idx="2">
                  <c:v>13681</c:v>
                </c:pt>
                <c:pt idx="3">
                  <c:v>14869</c:v>
                </c:pt>
                <c:pt idx="4">
                  <c:v>14132</c:v>
                </c:pt>
              </c:numCache>
            </c:numRef>
          </c:val>
        </c:ser>
        <c:dLbls>
          <c:showVal val="1"/>
        </c:dLbls>
        <c:gapWidth val="30"/>
        <c:axId val="138856704"/>
        <c:axId val="139014528"/>
      </c:barChart>
      <c:lineChart>
        <c:grouping val="standard"/>
        <c:ser>
          <c:idx val="2"/>
          <c:order val="2"/>
          <c:tx>
            <c:strRef>
              <c:f>グラフ!$H$76</c:f>
              <c:strCache>
                <c:ptCount val="1"/>
                <c:pt idx="0">
                  <c:v>年間商品販売額</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delete val="1"/>
          </c:dLbls>
          <c:cat>
            <c:strRef>
              <c:f>グラフ!$I$73:$M$73</c:f>
              <c:strCache>
                <c:ptCount val="5"/>
                <c:pt idx="0">
                  <c:v>平成3年</c:v>
                </c:pt>
                <c:pt idx="1">
                  <c:v>6年</c:v>
                </c:pt>
                <c:pt idx="2">
                  <c:v>9年</c:v>
                </c:pt>
                <c:pt idx="3">
                  <c:v>14年</c:v>
                </c:pt>
                <c:pt idx="4">
                  <c:v>19年</c:v>
                </c:pt>
              </c:strCache>
            </c:strRef>
          </c:cat>
          <c:val>
            <c:numRef>
              <c:f>グラフ!$I$76:$M$76</c:f>
              <c:numCache>
                <c:formatCode>#,##0;[Red]#,##0</c:formatCode>
                <c:ptCount val="5"/>
                <c:pt idx="0">
                  <c:v>53671098</c:v>
                </c:pt>
                <c:pt idx="1">
                  <c:v>59401448</c:v>
                </c:pt>
                <c:pt idx="2">
                  <c:v>59381725</c:v>
                </c:pt>
                <c:pt idx="3">
                  <c:v>63499645</c:v>
                </c:pt>
                <c:pt idx="4">
                  <c:v>58150659</c:v>
                </c:pt>
              </c:numCache>
            </c:numRef>
          </c:val>
        </c:ser>
        <c:dLbls>
          <c:showVal val="1"/>
        </c:dLbls>
        <c:marker val="1"/>
        <c:axId val="139016448"/>
        <c:axId val="139022336"/>
      </c:lineChart>
      <c:catAx>
        <c:axId val="138856704"/>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014528"/>
        <c:crosses val="autoZero"/>
        <c:lblAlgn val="ctr"/>
        <c:lblOffset val="100"/>
        <c:tickLblSkip val="1"/>
        <c:tickMarkSkip val="1"/>
      </c:catAx>
      <c:valAx>
        <c:axId val="139014528"/>
        <c:scaling>
          <c:orientation val="minMax"/>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人・店</a:t>
                </a:r>
              </a:p>
            </c:rich>
          </c:tx>
          <c:layout>
            <c:manualLayout>
              <c:xMode val="edge"/>
              <c:yMode val="edge"/>
              <c:x val="8.9020771513353164E-2"/>
              <c:y val="9.312638580931272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8856704"/>
        <c:crosses val="autoZero"/>
        <c:crossBetween val="between"/>
      </c:valAx>
      <c:catAx>
        <c:axId val="139016448"/>
        <c:scaling>
          <c:orientation val="minMax"/>
        </c:scaling>
        <c:delete val="1"/>
        <c:axPos val="b"/>
        <c:tickLblPos val="none"/>
        <c:crossAx val="139022336"/>
        <c:crosses val="autoZero"/>
        <c:lblAlgn val="ctr"/>
        <c:lblOffset val="100"/>
      </c:catAx>
      <c:valAx>
        <c:axId val="139022336"/>
        <c:scaling>
          <c:orientation val="minMax"/>
        </c:scaling>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75667780399853679"/>
              <c:y val="8.8691796008869284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016448"/>
        <c:crosses val="max"/>
        <c:crossBetween val="between"/>
      </c:valAx>
      <c:spPr>
        <a:noFill/>
        <a:ln w="12700">
          <a:solidFill>
            <a:srgbClr val="000000"/>
          </a:solidFill>
          <a:prstDash val="solid"/>
        </a:ln>
      </c:spPr>
    </c:plotArea>
    <c:legend>
      <c:legendPos val="r"/>
      <c:layout>
        <c:manualLayout>
          <c:xMode val="edge"/>
          <c:yMode val="edge"/>
          <c:x val="5.3412540297750569E-2"/>
          <c:y val="0.88026702842103055"/>
          <c:w val="0.84273119136450958"/>
          <c:h val="7.0953513625876569E-2"/>
        </c:manualLayout>
      </c:layout>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22285714285714298"/>
          <c:y val="0.27064250493041431"/>
          <c:w val="0.67142857142857237"/>
          <c:h val="0.53899142931057165"/>
        </c:manualLayout>
      </c:layout>
      <c:doughnutChart>
        <c:varyColors val="1"/>
        <c:ser>
          <c:idx val="0"/>
          <c:order val="0"/>
          <c:spPr>
            <a:solidFill>
              <a:srgbClr val="9999FF"/>
            </a:solidFill>
            <a:ln w="12700">
              <a:solidFill>
                <a:srgbClr val="000000"/>
              </a:solidFill>
              <a:prstDash val="solid"/>
            </a:ln>
          </c:spPr>
          <c:dPt>
            <c:idx val="0"/>
            <c:spPr>
              <a:solidFill>
                <a:srgbClr val="000000"/>
              </a:solidFill>
              <a:ln w="12700">
                <a:solidFill>
                  <a:srgbClr val="000000"/>
                </a:solidFill>
                <a:prstDash val="solid"/>
              </a:ln>
            </c:spPr>
          </c:dPt>
          <c:dPt>
            <c:idx val="1"/>
            <c:spPr>
              <a:pattFill prst="dashHorz">
                <a:fgClr>
                  <a:srgbClr val="000000"/>
                </a:fgClr>
                <a:bgClr>
                  <a:srgbClr val="FFFFFF"/>
                </a:bgClr>
              </a:pattFill>
              <a:ln w="12700">
                <a:solidFill>
                  <a:srgbClr val="000000"/>
                </a:solidFill>
                <a:prstDash val="solid"/>
              </a:ln>
            </c:spPr>
          </c:dPt>
          <c:dPt>
            <c:idx val="2"/>
            <c:spPr>
              <a:pattFill prst="openDmnd">
                <a:fgClr>
                  <a:srgbClr val="000000"/>
                </a:fgClr>
                <a:bgClr>
                  <a:srgbClr val="FFFFFF"/>
                </a:bgClr>
              </a:pattFill>
              <a:ln w="12700">
                <a:solidFill>
                  <a:srgbClr val="000000"/>
                </a:solidFill>
                <a:prstDash val="solid"/>
              </a:ln>
            </c:spPr>
          </c:dPt>
          <c:dPt>
            <c:idx val="3"/>
            <c:spPr>
              <a:pattFill prst="divot">
                <a:fgClr>
                  <a:srgbClr val="000000"/>
                </a:fgClr>
                <a:bgClr>
                  <a:srgbClr val="FFFFFF"/>
                </a:bgClr>
              </a:pattFill>
              <a:ln w="12700">
                <a:solidFill>
                  <a:srgbClr val="000000"/>
                </a:solidFill>
                <a:prstDash val="solid"/>
              </a:ln>
            </c:spPr>
          </c:dPt>
          <c:dPt>
            <c:idx val="4"/>
            <c:spPr>
              <a:pattFill prst="dkHorz">
                <a:fgClr>
                  <a:srgbClr val="000000"/>
                </a:fgClr>
                <a:bgClr>
                  <a:srgbClr val="FFFFFF"/>
                </a:bgClr>
              </a:pattFill>
              <a:ln w="12700">
                <a:solidFill>
                  <a:srgbClr val="000000"/>
                </a:solidFill>
                <a:prstDash val="solid"/>
              </a:ln>
            </c:spPr>
          </c:dPt>
          <c:dPt>
            <c:idx val="5"/>
            <c:spPr>
              <a:pattFill prst="pct20">
                <a:fgClr>
                  <a:srgbClr val="000000"/>
                </a:fgClr>
                <a:bgClr>
                  <a:srgbClr val="FFFFFF"/>
                </a:bgClr>
              </a:pattFill>
              <a:ln w="12700">
                <a:solidFill>
                  <a:srgbClr val="000000"/>
                </a:solidFill>
                <a:prstDash val="solid"/>
              </a:ln>
            </c:spPr>
          </c:dPt>
          <c:dLbls>
            <c:dLbl>
              <c:idx val="0"/>
              <c:layout>
                <c:manualLayout>
                  <c:x val="-2.5174953130858668E-2"/>
                  <c:y val="-0.22001361489847771"/>
                </c:manualLayout>
              </c:layout>
              <c:showCatName val="1"/>
              <c:showPercent val="1"/>
            </c:dLbl>
            <c:dLbl>
              <c:idx val="1"/>
              <c:layout>
                <c:manualLayout>
                  <c:x val="0.20481469816272976"/>
                  <c:y val="-0.19494964770920864"/>
                </c:manualLayout>
              </c:layout>
              <c:showCatName val="1"/>
              <c:showPercent val="1"/>
            </c:dLbl>
            <c:dLbl>
              <c:idx val="3"/>
              <c:layout>
                <c:manualLayout>
                  <c:x val="-3.687769028871396E-2"/>
                  <c:y val="0.20781478521547758"/>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自動車・</a:t>
                    </a:r>
                  </a:p>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自転車</a:t>
                    </a:r>
                  </a:p>
                  <a:p>
                    <a:pPr>
                      <a:defRPr sz="95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9.0%</a:t>
                    </a:r>
                  </a:p>
                </c:rich>
              </c:tx>
              <c:spPr>
                <a:solidFill>
                  <a:srgbClr val="FFFFFF"/>
                </a:solidFill>
                <a:ln w="12700">
                  <a:solidFill>
                    <a:srgbClr val="000000"/>
                  </a:solidFill>
                  <a:prstDash val="solid"/>
                </a:ln>
              </c:spPr>
            </c:dLbl>
            <c:dLbl>
              <c:idx val="4"/>
              <c:layout>
                <c:manualLayout>
                  <c:x val="-0.24984386951631063"/>
                  <c:y val="9.7698313986757518E-2"/>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家具・</a:t>
                    </a:r>
                  </a:p>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じゅう器</a:t>
                    </a:r>
                  </a:p>
                  <a:p>
                    <a:pPr>
                      <a:defRPr sz="95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9.5%</a:t>
                    </a:r>
                  </a:p>
                </c:rich>
              </c:tx>
              <c:spPr>
                <a:solidFill>
                  <a:srgbClr val="FFFFFF"/>
                </a:solidFill>
                <a:ln w="12700">
                  <a:solidFill>
                    <a:srgbClr val="000000"/>
                  </a:solidFill>
                  <a:prstDash val="solid"/>
                </a:ln>
              </c:spPr>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dLbls>
          <c:cat>
            <c:strRef>
              <c:f>グラフ!$H$80:$H$85</c:f>
              <c:strCache>
                <c:ptCount val="6"/>
                <c:pt idx="0">
                  <c:v>各種商品</c:v>
                </c:pt>
                <c:pt idx="1">
                  <c:v>繊維・衣服</c:v>
                </c:pt>
                <c:pt idx="2">
                  <c:v>飲食料品</c:v>
                </c:pt>
                <c:pt idx="3">
                  <c:v>自動車・自転車</c:v>
                </c:pt>
                <c:pt idx="4">
                  <c:v>家具・じゅう器</c:v>
                </c:pt>
                <c:pt idx="5">
                  <c:v>その他</c:v>
                </c:pt>
              </c:strCache>
            </c:strRef>
          </c:cat>
          <c:val>
            <c:numRef>
              <c:f>グラフ!$I$80:$I$85</c:f>
              <c:numCache>
                <c:formatCode>#,##0;[Red]#,##0</c:formatCode>
                <c:ptCount val="6"/>
                <c:pt idx="0">
                  <c:v>1</c:v>
                </c:pt>
                <c:pt idx="1">
                  <c:v>69</c:v>
                </c:pt>
                <c:pt idx="2">
                  <c:v>310</c:v>
                </c:pt>
                <c:pt idx="3">
                  <c:v>72</c:v>
                </c:pt>
                <c:pt idx="4">
                  <c:v>76</c:v>
                </c:pt>
                <c:pt idx="5">
                  <c:v>269</c:v>
                </c:pt>
              </c:numCache>
            </c:numRef>
          </c:val>
        </c:ser>
        <c:dLbls>
          <c:showCatName val="1"/>
          <c:showPercent val="1"/>
        </c:dLbls>
        <c:firstSliceAng val="0"/>
        <c:holeSize val="30"/>
      </c:doughnutChart>
      <c:spPr>
        <a:noFill/>
        <a:ln w="25400">
          <a:noFill/>
        </a:ln>
      </c:spPr>
    </c:plotArea>
    <c:plotVisOnly val="1"/>
    <c:dispBlanksAs val="zero"/>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2716780951923989"/>
          <c:y val="0.14285749250443638"/>
          <c:w val="0.61849798266175771"/>
          <c:h val="0.68922474453894633"/>
        </c:manualLayout>
      </c:layout>
      <c:barChart>
        <c:barDir val="col"/>
        <c:grouping val="clustered"/>
        <c:ser>
          <c:idx val="1"/>
          <c:order val="0"/>
          <c:tx>
            <c:strRef>
              <c:f>グラフ!$I$137</c:f>
              <c:strCache>
                <c:ptCount val="1"/>
                <c:pt idx="0">
                  <c:v>事業所数</c:v>
                </c:pt>
              </c:strCache>
            </c:strRef>
          </c:tx>
          <c:spPr>
            <a:pattFill prst="dotDmnd">
              <a:fgClr>
                <a:srgbClr val="000000"/>
              </a:fgClr>
              <a:bgClr>
                <a:srgbClr val="FFFFFF"/>
              </a:bgClr>
            </a:patt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グラフ!$H$138:$H$141</c:f>
              <c:strCache>
                <c:ptCount val="4"/>
                <c:pt idx="0">
                  <c:v>平成19年</c:v>
                </c:pt>
                <c:pt idx="1">
                  <c:v>20年</c:v>
                </c:pt>
                <c:pt idx="2">
                  <c:v>21年</c:v>
                </c:pt>
                <c:pt idx="3">
                  <c:v>22年</c:v>
                </c:pt>
              </c:strCache>
            </c:strRef>
          </c:cat>
          <c:val>
            <c:numRef>
              <c:f>グラフ!$I$138:$I$141</c:f>
              <c:numCache>
                <c:formatCode>#,##0;[Red]\-#,##0</c:formatCode>
                <c:ptCount val="4"/>
                <c:pt idx="0">
                  <c:v>76</c:v>
                </c:pt>
                <c:pt idx="1">
                  <c:v>74</c:v>
                </c:pt>
                <c:pt idx="2">
                  <c:v>71</c:v>
                </c:pt>
                <c:pt idx="3">
                  <c:v>69</c:v>
                </c:pt>
              </c:numCache>
            </c:numRef>
          </c:val>
        </c:ser>
        <c:ser>
          <c:idx val="0"/>
          <c:order val="1"/>
          <c:tx>
            <c:strRef>
              <c:f>グラフ!$J$137</c:f>
              <c:strCache>
                <c:ptCount val="1"/>
                <c:pt idx="0">
                  <c:v>従業者数</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グラフ!$H$138:$H$141</c:f>
              <c:strCache>
                <c:ptCount val="4"/>
                <c:pt idx="0">
                  <c:v>平成19年</c:v>
                </c:pt>
                <c:pt idx="1">
                  <c:v>20年</c:v>
                </c:pt>
                <c:pt idx="2">
                  <c:v>21年</c:v>
                </c:pt>
                <c:pt idx="3">
                  <c:v>22年</c:v>
                </c:pt>
              </c:strCache>
            </c:strRef>
          </c:cat>
          <c:val>
            <c:numRef>
              <c:f>グラフ!$J$138:$J$141</c:f>
              <c:numCache>
                <c:formatCode>#,##0;[Red]\-#,##0</c:formatCode>
                <c:ptCount val="4"/>
                <c:pt idx="0">
                  <c:v>2185</c:v>
                </c:pt>
                <c:pt idx="1">
                  <c:v>2091</c:v>
                </c:pt>
                <c:pt idx="2">
                  <c:v>2167</c:v>
                </c:pt>
                <c:pt idx="3">
                  <c:v>2218</c:v>
                </c:pt>
              </c:numCache>
            </c:numRef>
          </c:val>
        </c:ser>
        <c:dLbls>
          <c:showVal val="1"/>
        </c:dLbls>
        <c:gapWidth val="30"/>
        <c:axId val="139146752"/>
        <c:axId val="139148288"/>
      </c:barChart>
      <c:lineChart>
        <c:grouping val="standard"/>
        <c:ser>
          <c:idx val="2"/>
          <c:order val="2"/>
          <c:tx>
            <c:strRef>
              <c:f>グラフ!$K$137</c:f>
              <c:strCache>
                <c:ptCount val="1"/>
                <c:pt idx="0">
                  <c:v>製造品出荷額</c:v>
                </c:pt>
              </c:strCache>
            </c:strRef>
          </c:tx>
          <c:spPr>
            <a:ln w="25400">
              <a:solidFill>
                <a:srgbClr val="000000"/>
              </a:solidFill>
              <a:prstDash val="solid"/>
            </a:ln>
          </c:spPr>
          <c:marker>
            <c:symbol val="triangle"/>
            <c:size val="6"/>
            <c:spPr>
              <a:solidFill>
                <a:srgbClr val="000000"/>
              </a:solidFill>
              <a:ln>
                <a:solidFill>
                  <a:srgbClr val="000000"/>
                </a:solidFill>
                <a:prstDash val="solid"/>
              </a:ln>
            </c:spPr>
          </c:marker>
          <c:dLbls>
            <c:dLbl>
              <c:idx val="0"/>
              <c:layout>
                <c:manualLayout>
                  <c:x val="-7.1601991087686293E-2"/>
                  <c:y val="-4.3282138520653705E-2"/>
                </c:manualLayout>
              </c:layout>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Val val="1"/>
            </c:dLbl>
            <c:dLbl>
              <c:idx val="1"/>
              <c:layout>
                <c:manualLayout>
                  <c:x val="-6.4376423715239134E-2"/>
                  <c:y val="3.8526361327887573E-2"/>
                </c:manualLayout>
              </c:layout>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Val val="1"/>
            </c:dLbl>
            <c:dLbl>
              <c:idx val="2"/>
              <c:layout>
                <c:manualLayout>
                  <c:x val="-4.8480628223701687E-2"/>
                  <c:y val="4.6575594352493463E-2"/>
                </c:manualLayout>
              </c:layout>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Val val="1"/>
            </c:dLbl>
            <c:dLbl>
              <c:idx val="3"/>
              <c:layout>
                <c:manualLayout>
                  <c:x val="-7.5937190720138104E-2"/>
                  <c:y val="-4.0894875127950141E-2"/>
                </c:manualLayout>
              </c:layout>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Val val="1"/>
            </c:dLbl>
            <c:spPr>
              <a:solidFill>
                <a:srgbClr val="FFFFFF"/>
              </a:solidFill>
              <a:ln w="12700">
                <a:solidFill>
                  <a:srgbClr val="000000"/>
                </a:solidFill>
                <a:prstDash val="solid"/>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グラフ!$H$138:$H$141</c:f>
              <c:strCache>
                <c:ptCount val="4"/>
                <c:pt idx="0">
                  <c:v>平成19年</c:v>
                </c:pt>
                <c:pt idx="1">
                  <c:v>20年</c:v>
                </c:pt>
                <c:pt idx="2">
                  <c:v>21年</c:v>
                </c:pt>
                <c:pt idx="3">
                  <c:v>22年</c:v>
                </c:pt>
              </c:strCache>
            </c:strRef>
          </c:cat>
          <c:val>
            <c:numRef>
              <c:f>グラフ!$K$138:$K$141</c:f>
              <c:numCache>
                <c:formatCode>#,##0;[Red]\-#,##0</c:formatCode>
                <c:ptCount val="4"/>
                <c:pt idx="0">
                  <c:v>4420324</c:v>
                </c:pt>
                <c:pt idx="1">
                  <c:v>4521592</c:v>
                </c:pt>
                <c:pt idx="2">
                  <c:v>5028029</c:v>
                </c:pt>
                <c:pt idx="3">
                  <c:v>5335650</c:v>
                </c:pt>
              </c:numCache>
            </c:numRef>
          </c:val>
        </c:ser>
        <c:dLbls>
          <c:showVal val="1"/>
        </c:dLbls>
        <c:marker val="1"/>
        <c:axId val="139162368"/>
        <c:axId val="139163904"/>
      </c:lineChart>
      <c:catAx>
        <c:axId val="139146752"/>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148288"/>
        <c:crosses val="autoZero"/>
        <c:lblAlgn val="ctr"/>
        <c:lblOffset val="100"/>
        <c:tickLblSkip val="1"/>
        <c:tickMarkSkip val="1"/>
      </c:catAx>
      <c:valAx>
        <c:axId val="139148288"/>
        <c:scaling>
          <c:orientation val="minMax"/>
          <c:min val="0"/>
        </c:scaling>
        <c:axPos val="l"/>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146752"/>
        <c:crosses val="autoZero"/>
        <c:crossBetween val="between"/>
      </c:valAx>
      <c:catAx>
        <c:axId val="139162368"/>
        <c:scaling>
          <c:orientation val="minMax"/>
        </c:scaling>
        <c:delete val="1"/>
        <c:axPos val="b"/>
        <c:tickLblPos val="none"/>
        <c:crossAx val="139163904"/>
        <c:crosses val="autoZero"/>
        <c:lblAlgn val="ctr"/>
        <c:lblOffset val="100"/>
      </c:catAx>
      <c:valAx>
        <c:axId val="139163904"/>
        <c:scaling>
          <c:orientation val="minMax"/>
          <c:min val="0"/>
        </c:scaling>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69942287560875693"/>
              <c:y val="8.2707030042297347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162368"/>
        <c:crosses val="max"/>
        <c:crossBetween val="between"/>
      </c:valAx>
      <c:spPr>
        <a:noFill/>
        <a:ln w="12700">
          <a:solidFill>
            <a:srgbClr val="000000"/>
          </a:solidFill>
          <a:prstDash val="solid"/>
        </a:ln>
      </c:spPr>
    </c:plotArea>
    <c:legend>
      <c:legendPos val="r"/>
      <c:layout>
        <c:manualLayout>
          <c:xMode val="edge"/>
          <c:yMode val="edge"/>
          <c:x val="4.6242839825178128E-2"/>
          <c:y val="0.93734565257296742"/>
          <c:w val="0.8121398744296916"/>
          <c:h val="5.2631707764792264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14</xdr:col>
      <xdr:colOff>409576</xdr:colOff>
      <xdr:row>41</xdr:row>
      <xdr:rowOff>47625</xdr:rowOff>
    </xdr:from>
    <xdr:to>
      <xdr:col>28</xdr:col>
      <xdr:colOff>142876</xdr:colOff>
      <xdr:row>43</xdr:row>
      <xdr:rowOff>9525</xdr:rowOff>
    </xdr:to>
    <xdr:sp macro="" textlink="">
      <xdr:nvSpPr>
        <xdr:cNvPr id="2" name="フローチャート: 処理 1"/>
        <xdr:cNvSpPr/>
      </xdr:nvSpPr>
      <xdr:spPr bwMode="auto">
        <a:xfrm>
          <a:off x="8315326" y="8505825"/>
          <a:ext cx="6762750" cy="400050"/>
        </a:xfrm>
        <a:prstGeom prst="flowChartProcess">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平成</a:t>
          </a:r>
          <a:r>
            <a:rPr kumimoji="1" lang="en-US" altLang="ja-JP" sz="1100"/>
            <a:t>21</a:t>
          </a:r>
          <a:r>
            <a:rPr kumimoji="1" lang="ja-JP" altLang="en-US" sz="1100"/>
            <a:t>年経済センサス基礎調査では、「事業所の形態」についての調査項目がないため、把握されていない。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409576</xdr:colOff>
      <xdr:row>41</xdr:row>
      <xdr:rowOff>47625</xdr:rowOff>
    </xdr:from>
    <xdr:to>
      <xdr:col>28</xdr:col>
      <xdr:colOff>142876</xdr:colOff>
      <xdr:row>43</xdr:row>
      <xdr:rowOff>9525</xdr:rowOff>
    </xdr:to>
    <xdr:sp macro="" textlink="">
      <xdr:nvSpPr>
        <xdr:cNvPr id="2" name="フローチャート: 処理 1"/>
        <xdr:cNvSpPr/>
      </xdr:nvSpPr>
      <xdr:spPr bwMode="auto">
        <a:xfrm>
          <a:off x="8315326" y="8505825"/>
          <a:ext cx="6762750" cy="400050"/>
        </a:xfrm>
        <a:prstGeom prst="flowChartProcess">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平成</a:t>
          </a:r>
          <a:r>
            <a:rPr kumimoji="1" lang="en-US" altLang="ja-JP" sz="1100"/>
            <a:t>21</a:t>
          </a:r>
          <a:r>
            <a:rPr kumimoji="1" lang="ja-JP" altLang="en-US" sz="1100"/>
            <a:t>年経済センサス基礎調査では、「事業所の形態」についての調査項目がないため、把握されていない。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247650</xdr:colOff>
      <xdr:row>7</xdr:row>
      <xdr:rowOff>123825</xdr:rowOff>
    </xdr:from>
    <xdr:to>
      <xdr:col>15</xdr:col>
      <xdr:colOff>485775</xdr:colOff>
      <xdr:row>13</xdr:row>
      <xdr:rowOff>104775</xdr:rowOff>
    </xdr:to>
    <xdr:sp macro="" textlink="">
      <xdr:nvSpPr>
        <xdr:cNvPr id="207928" name="Rectangle 1"/>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14</xdr:col>
      <xdr:colOff>247650</xdr:colOff>
      <xdr:row>7</xdr:row>
      <xdr:rowOff>123825</xdr:rowOff>
    </xdr:from>
    <xdr:to>
      <xdr:col>15</xdr:col>
      <xdr:colOff>485775</xdr:colOff>
      <xdr:row>13</xdr:row>
      <xdr:rowOff>104775</xdr:rowOff>
    </xdr:to>
    <xdr:sp macro="" textlink="">
      <xdr:nvSpPr>
        <xdr:cNvPr id="207929" name="Rectangle 1"/>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247650</xdr:colOff>
      <xdr:row>7</xdr:row>
      <xdr:rowOff>123825</xdr:rowOff>
    </xdr:from>
    <xdr:to>
      <xdr:col>15</xdr:col>
      <xdr:colOff>485775</xdr:colOff>
      <xdr:row>13</xdr:row>
      <xdr:rowOff>104775</xdr:rowOff>
    </xdr:to>
    <xdr:sp macro="" textlink="">
      <xdr:nvSpPr>
        <xdr:cNvPr id="6198" name="Rectangle 1"/>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8</xdr:row>
      <xdr:rowOff>66675</xdr:rowOff>
    </xdr:from>
    <xdr:to>
      <xdr:col>2</xdr:col>
      <xdr:colOff>1066800</xdr:colOff>
      <xdr:row>33</xdr:row>
      <xdr:rowOff>57150</xdr:rowOff>
    </xdr:to>
    <xdr:graphicFrame macro="">
      <xdr:nvGraphicFramePr>
        <xdr:cNvPr id="67945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1076325</xdr:colOff>
      <xdr:row>8</xdr:row>
      <xdr:rowOff>57150</xdr:rowOff>
    </xdr:from>
    <xdr:to>
      <xdr:col>6</xdr:col>
      <xdr:colOff>19050</xdr:colOff>
      <xdr:row>33</xdr:row>
      <xdr:rowOff>57150</xdr:rowOff>
    </xdr:to>
    <xdr:graphicFrame macro="">
      <xdr:nvGraphicFramePr>
        <xdr:cNvPr id="67945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40</xdr:row>
      <xdr:rowOff>76200</xdr:rowOff>
    </xdr:from>
    <xdr:to>
      <xdr:col>2</xdr:col>
      <xdr:colOff>1028700</xdr:colOff>
      <xdr:row>66</xdr:row>
      <xdr:rowOff>66675</xdr:rowOff>
    </xdr:to>
    <xdr:graphicFrame macro="">
      <xdr:nvGraphicFramePr>
        <xdr:cNvPr id="67945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1047750</xdr:colOff>
      <xdr:row>40</xdr:row>
      <xdr:rowOff>38100</xdr:rowOff>
    </xdr:from>
    <xdr:to>
      <xdr:col>6</xdr:col>
      <xdr:colOff>0</xdr:colOff>
      <xdr:row>66</xdr:row>
      <xdr:rowOff>38100</xdr:rowOff>
    </xdr:to>
    <xdr:graphicFrame macro="">
      <xdr:nvGraphicFramePr>
        <xdr:cNvPr id="67945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6</xdr:row>
      <xdr:rowOff>38100</xdr:rowOff>
    </xdr:from>
    <xdr:to>
      <xdr:col>4</xdr:col>
      <xdr:colOff>0</xdr:colOff>
      <xdr:row>7</xdr:row>
      <xdr:rowOff>85725</xdr:rowOff>
    </xdr:to>
    <xdr:sp macro="" textlink="" fLocksText="0">
      <xdr:nvSpPr>
        <xdr:cNvPr id="679038" name="Text Box 26"/>
        <xdr:cNvSpPr txBox="1">
          <a:spLocks noChangeArrowheads="1"/>
        </xdr:cNvSpPr>
      </xdr:nvSpPr>
      <xdr:spPr bwMode="auto">
        <a:xfrm>
          <a:off x="2209800" y="1019175"/>
          <a:ext cx="2209800" cy="200025"/>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21</a:t>
          </a:r>
          <a:r>
            <a:rPr lang="ja-JP" altLang="en-US" sz="1000" b="0" i="0" u="none" strike="noStrike" baseline="0">
              <a:solidFill>
                <a:srgbClr val="000000"/>
              </a:solidFill>
              <a:latin typeface="ＭＳ Ｐゴシック"/>
              <a:ea typeface="ＭＳ Ｐゴシック"/>
            </a:rPr>
            <a:t>年経済センサス基礎調査</a:t>
          </a:r>
        </a:p>
      </xdr:txBody>
    </xdr:sp>
    <xdr:clientData/>
  </xdr:twoCellAnchor>
  <xdr:twoCellAnchor>
    <xdr:from>
      <xdr:col>2</xdr:col>
      <xdr:colOff>9525</xdr:colOff>
      <xdr:row>38</xdr:row>
      <xdr:rowOff>47625</xdr:rowOff>
    </xdr:from>
    <xdr:to>
      <xdr:col>3</xdr:col>
      <xdr:colOff>1095375</xdr:colOff>
      <xdr:row>39</xdr:row>
      <xdr:rowOff>82412</xdr:rowOff>
    </xdr:to>
    <xdr:sp macro="" textlink="" fLocksText="0">
      <xdr:nvSpPr>
        <xdr:cNvPr id="11130" name="Text Box 28"/>
        <xdr:cNvSpPr txBox="1">
          <a:spLocks noChangeArrowheads="1"/>
        </xdr:cNvSpPr>
      </xdr:nvSpPr>
      <xdr:spPr bwMode="auto">
        <a:xfrm>
          <a:off x="2219325" y="5991225"/>
          <a:ext cx="2190750" cy="190500"/>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21</a:t>
          </a:r>
          <a:r>
            <a:rPr lang="ja-JP" altLang="en-US" sz="1000" b="0" i="0" u="none" strike="noStrike" baseline="0">
              <a:solidFill>
                <a:srgbClr val="000000"/>
              </a:solidFill>
              <a:latin typeface="ＭＳ Ｐゴシック"/>
              <a:ea typeface="ＭＳ Ｐゴシック"/>
            </a:rPr>
            <a:t>年 経済センサス基礎調査</a:t>
          </a:r>
        </a:p>
      </xdr:txBody>
    </xdr:sp>
    <xdr:clientData/>
  </xdr:twoCellAnchor>
  <xdr:twoCellAnchor>
    <xdr:from>
      <xdr:col>2</xdr:col>
      <xdr:colOff>266700</xdr:colOff>
      <xdr:row>105</xdr:row>
      <xdr:rowOff>0</xdr:rowOff>
    </xdr:from>
    <xdr:to>
      <xdr:col>3</xdr:col>
      <xdr:colOff>733425</xdr:colOff>
      <xdr:row>106</xdr:row>
      <xdr:rowOff>47625</xdr:rowOff>
    </xdr:to>
    <xdr:sp macro="" textlink="" fLocksText="0">
      <xdr:nvSpPr>
        <xdr:cNvPr id="11131" name="Text Box 30"/>
        <xdr:cNvSpPr txBox="1">
          <a:spLocks noChangeArrowheads="1"/>
        </xdr:cNvSpPr>
      </xdr:nvSpPr>
      <xdr:spPr bwMode="auto">
        <a:xfrm>
          <a:off x="2476500" y="16192500"/>
          <a:ext cx="1571625" cy="209550"/>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19</a:t>
          </a:r>
          <a:r>
            <a:rPr lang="ja-JP" altLang="en-US" sz="1000" b="0" i="0" u="none" strike="noStrike" baseline="0">
              <a:solidFill>
                <a:srgbClr val="000000"/>
              </a:solidFill>
              <a:latin typeface="ＭＳ Ｐゴシック"/>
              <a:ea typeface="ＭＳ Ｐゴシック"/>
            </a:rPr>
            <a:t>年 商業統計調査</a:t>
          </a:r>
        </a:p>
      </xdr:txBody>
    </xdr:sp>
    <xdr:clientData/>
  </xdr:twoCellAnchor>
  <xdr:twoCellAnchor>
    <xdr:from>
      <xdr:col>1</xdr:col>
      <xdr:colOff>514350</xdr:colOff>
      <xdr:row>44</xdr:row>
      <xdr:rowOff>28575</xdr:rowOff>
    </xdr:from>
    <xdr:to>
      <xdr:col>1</xdr:col>
      <xdr:colOff>581025</xdr:colOff>
      <xdr:row>46</xdr:row>
      <xdr:rowOff>114300</xdr:rowOff>
    </xdr:to>
    <xdr:sp macro="" textlink="">
      <xdr:nvSpPr>
        <xdr:cNvPr id="679463" name="直線コネクタ 24"/>
        <xdr:cNvSpPr>
          <a:spLocks noChangeShapeType="1"/>
        </xdr:cNvSpPr>
      </xdr:nvSpPr>
      <xdr:spPr bwMode="auto">
        <a:xfrm>
          <a:off x="1619250" y="6819900"/>
          <a:ext cx="66675" cy="400050"/>
        </a:xfrm>
        <a:prstGeom prst="line">
          <a:avLst/>
        </a:prstGeom>
        <a:noFill/>
        <a:ln w="6480">
          <a:solidFill>
            <a:srgbClr val="000000"/>
          </a:solidFill>
          <a:miter lim="800000"/>
          <a:headEnd/>
          <a:tailEnd/>
        </a:ln>
      </xdr:spPr>
    </xdr:sp>
    <xdr:clientData/>
  </xdr:twoCellAnchor>
  <xdr:twoCellAnchor>
    <xdr:from>
      <xdr:col>1</xdr:col>
      <xdr:colOff>171450</xdr:colOff>
      <xdr:row>58</xdr:row>
      <xdr:rowOff>95250</xdr:rowOff>
    </xdr:from>
    <xdr:to>
      <xdr:col>1</xdr:col>
      <xdr:colOff>223630</xdr:colOff>
      <xdr:row>61</xdr:row>
      <xdr:rowOff>24848</xdr:rowOff>
    </xdr:to>
    <xdr:sp macro="" textlink="">
      <xdr:nvSpPr>
        <xdr:cNvPr id="679464" name="Line 574"/>
        <xdr:cNvSpPr>
          <a:spLocks noChangeShapeType="1"/>
        </xdr:cNvSpPr>
      </xdr:nvSpPr>
      <xdr:spPr bwMode="auto">
        <a:xfrm>
          <a:off x="1273037" y="8858250"/>
          <a:ext cx="52180" cy="376859"/>
        </a:xfrm>
        <a:prstGeom prst="line">
          <a:avLst/>
        </a:prstGeom>
        <a:noFill/>
        <a:ln w="9525">
          <a:solidFill>
            <a:srgbClr val="000000"/>
          </a:solidFill>
          <a:round/>
          <a:headEnd/>
          <a:tailEnd/>
        </a:ln>
      </xdr:spPr>
    </xdr:sp>
    <xdr:clientData/>
  </xdr:twoCellAnchor>
  <xdr:twoCellAnchor>
    <xdr:from>
      <xdr:col>0</xdr:col>
      <xdr:colOff>588065</xdr:colOff>
      <xdr:row>56</xdr:row>
      <xdr:rowOff>38099</xdr:rowOff>
    </xdr:from>
    <xdr:to>
      <xdr:col>0</xdr:col>
      <xdr:colOff>895350</xdr:colOff>
      <xdr:row>58</xdr:row>
      <xdr:rowOff>41412</xdr:rowOff>
    </xdr:to>
    <xdr:sp macro="" textlink="">
      <xdr:nvSpPr>
        <xdr:cNvPr id="679465" name="Line 575"/>
        <xdr:cNvSpPr>
          <a:spLocks noChangeShapeType="1"/>
        </xdr:cNvSpPr>
      </xdr:nvSpPr>
      <xdr:spPr bwMode="auto">
        <a:xfrm flipV="1">
          <a:off x="588065" y="8502925"/>
          <a:ext cx="307285" cy="301487"/>
        </a:xfrm>
        <a:prstGeom prst="line">
          <a:avLst/>
        </a:prstGeom>
        <a:noFill/>
        <a:ln w="9525">
          <a:solidFill>
            <a:srgbClr val="000000"/>
          </a:solidFill>
          <a:round/>
          <a:headEnd/>
          <a:tailEnd/>
        </a:ln>
      </xdr:spPr>
    </xdr:sp>
    <xdr:clientData/>
  </xdr:twoCellAnchor>
  <xdr:twoCellAnchor>
    <xdr:from>
      <xdr:col>0</xdr:col>
      <xdr:colOff>552450</xdr:colOff>
      <xdr:row>47</xdr:row>
      <xdr:rowOff>28575</xdr:rowOff>
    </xdr:from>
    <xdr:to>
      <xdr:col>0</xdr:col>
      <xdr:colOff>790575</xdr:colOff>
      <xdr:row>50</xdr:row>
      <xdr:rowOff>133350</xdr:rowOff>
    </xdr:to>
    <xdr:sp macro="" textlink="">
      <xdr:nvSpPr>
        <xdr:cNvPr id="679466" name="Line 576"/>
        <xdr:cNvSpPr>
          <a:spLocks noChangeShapeType="1"/>
        </xdr:cNvSpPr>
      </xdr:nvSpPr>
      <xdr:spPr bwMode="auto">
        <a:xfrm>
          <a:off x="552450" y="7286625"/>
          <a:ext cx="238125" cy="561975"/>
        </a:xfrm>
        <a:prstGeom prst="line">
          <a:avLst/>
        </a:prstGeom>
        <a:noFill/>
        <a:ln w="9525">
          <a:solidFill>
            <a:srgbClr val="000000"/>
          </a:solidFill>
          <a:round/>
          <a:headEnd/>
          <a:tailEnd/>
        </a:ln>
      </xdr:spPr>
    </xdr:sp>
    <xdr:clientData/>
  </xdr:twoCellAnchor>
  <xdr:twoCellAnchor>
    <xdr:from>
      <xdr:col>2</xdr:col>
      <xdr:colOff>47626</xdr:colOff>
      <xdr:row>58</xdr:row>
      <xdr:rowOff>66675</xdr:rowOff>
    </xdr:from>
    <xdr:to>
      <xdr:col>2</xdr:col>
      <xdr:colOff>91110</xdr:colOff>
      <xdr:row>60</xdr:row>
      <xdr:rowOff>82826</xdr:rowOff>
    </xdr:to>
    <xdr:sp macro="" textlink="">
      <xdr:nvSpPr>
        <xdr:cNvPr id="679467" name="Line 577"/>
        <xdr:cNvSpPr>
          <a:spLocks noChangeShapeType="1"/>
        </xdr:cNvSpPr>
      </xdr:nvSpPr>
      <xdr:spPr bwMode="auto">
        <a:xfrm>
          <a:off x="2250800" y="8829675"/>
          <a:ext cx="43484" cy="314325"/>
        </a:xfrm>
        <a:prstGeom prst="line">
          <a:avLst/>
        </a:prstGeom>
        <a:noFill/>
        <a:ln w="9525">
          <a:solidFill>
            <a:srgbClr val="000000"/>
          </a:solidFill>
          <a:round/>
          <a:headEnd/>
          <a:tailEnd/>
        </a:ln>
      </xdr:spPr>
    </xdr:sp>
    <xdr:clientData/>
  </xdr:twoCellAnchor>
  <xdr:twoCellAnchor>
    <xdr:from>
      <xdr:col>1</xdr:col>
      <xdr:colOff>1095374</xdr:colOff>
      <xdr:row>44</xdr:row>
      <xdr:rowOff>74544</xdr:rowOff>
    </xdr:from>
    <xdr:to>
      <xdr:col>2</xdr:col>
      <xdr:colOff>422412</xdr:colOff>
      <xdr:row>47</xdr:row>
      <xdr:rowOff>114300</xdr:rowOff>
    </xdr:to>
    <xdr:sp macro="" textlink="">
      <xdr:nvSpPr>
        <xdr:cNvPr id="679468" name="Line 578"/>
        <xdr:cNvSpPr>
          <a:spLocks noChangeShapeType="1"/>
        </xdr:cNvSpPr>
      </xdr:nvSpPr>
      <xdr:spPr bwMode="auto">
        <a:xfrm flipH="1">
          <a:off x="2196961" y="6733761"/>
          <a:ext cx="428625" cy="503582"/>
        </a:xfrm>
        <a:prstGeom prst="line">
          <a:avLst/>
        </a:prstGeom>
        <a:noFill/>
        <a:ln w="9525">
          <a:solidFill>
            <a:srgbClr val="000000"/>
          </a:solidFill>
          <a:round/>
          <a:headEnd/>
          <a:tailEnd/>
        </a:ln>
      </xdr:spPr>
    </xdr:sp>
    <xdr:clientData/>
  </xdr:twoCellAnchor>
  <xdr:twoCellAnchor>
    <xdr:from>
      <xdr:col>2</xdr:col>
      <xdr:colOff>85724</xdr:colOff>
      <xdr:row>48</xdr:row>
      <xdr:rowOff>41413</xdr:rowOff>
    </xdr:from>
    <xdr:to>
      <xdr:col>2</xdr:col>
      <xdr:colOff>513521</xdr:colOff>
      <xdr:row>48</xdr:row>
      <xdr:rowOff>104775</xdr:rowOff>
    </xdr:to>
    <xdr:sp macro="" textlink="">
      <xdr:nvSpPr>
        <xdr:cNvPr id="679469" name="Line 579"/>
        <xdr:cNvSpPr>
          <a:spLocks noChangeShapeType="1"/>
        </xdr:cNvSpPr>
      </xdr:nvSpPr>
      <xdr:spPr bwMode="auto">
        <a:xfrm flipH="1">
          <a:off x="2288898" y="7313543"/>
          <a:ext cx="427797" cy="63362"/>
        </a:xfrm>
        <a:prstGeom prst="line">
          <a:avLst/>
        </a:prstGeom>
        <a:noFill/>
        <a:ln w="9525">
          <a:solidFill>
            <a:srgbClr val="000000"/>
          </a:solidFill>
          <a:round/>
          <a:headEnd/>
          <a:tailEnd/>
        </a:ln>
      </xdr:spPr>
    </xdr:sp>
    <xdr:clientData/>
  </xdr:twoCellAnchor>
  <xdr:twoCellAnchor>
    <xdr:from>
      <xdr:col>1</xdr:col>
      <xdr:colOff>352425</xdr:colOff>
      <xdr:row>51</xdr:row>
      <xdr:rowOff>114300</xdr:rowOff>
    </xdr:from>
    <xdr:to>
      <xdr:col>1</xdr:col>
      <xdr:colOff>800100</xdr:colOff>
      <xdr:row>54</xdr:row>
      <xdr:rowOff>104775</xdr:rowOff>
    </xdr:to>
    <xdr:sp macro="" textlink="">
      <xdr:nvSpPr>
        <xdr:cNvPr id="679259" name="Rectangle 580"/>
        <xdr:cNvSpPr>
          <a:spLocks noChangeArrowheads="1"/>
        </xdr:cNvSpPr>
      </xdr:nvSpPr>
      <xdr:spPr bwMode="auto">
        <a:xfrm>
          <a:off x="1457325" y="7981950"/>
          <a:ext cx="447675" cy="44767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5,238</a:t>
          </a:r>
        </a:p>
        <a:p>
          <a:pPr algn="ctr" rtl="0">
            <a:defRPr sz="1000"/>
          </a:pPr>
          <a:r>
            <a:rPr lang="ja-JP" altLang="en-US" sz="800" b="0" i="0" u="none" strike="noStrike" baseline="0">
              <a:solidFill>
                <a:srgbClr val="000000"/>
              </a:solidFill>
              <a:latin typeface="ＭＳ Ｐゴシック"/>
              <a:ea typeface="ＭＳ Ｐゴシック"/>
            </a:rPr>
            <a:t>事業所</a:t>
          </a:r>
        </a:p>
      </xdr:txBody>
    </xdr:sp>
    <xdr:clientData/>
  </xdr:twoCellAnchor>
  <xdr:twoCellAnchor>
    <xdr:from>
      <xdr:col>3</xdr:col>
      <xdr:colOff>533400</xdr:colOff>
      <xdr:row>53</xdr:row>
      <xdr:rowOff>19050</xdr:rowOff>
    </xdr:from>
    <xdr:to>
      <xdr:col>3</xdr:col>
      <xdr:colOff>762000</xdr:colOff>
      <xdr:row>53</xdr:row>
      <xdr:rowOff>38100</xdr:rowOff>
    </xdr:to>
    <xdr:sp macro="" textlink="">
      <xdr:nvSpPr>
        <xdr:cNvPr id="679471" name="Line 581"/>
        <xdr:cNvSpPr>
          <a:spLocks noChangeShapeType="1"/>
        </xdr:cNvSpPr>
      </xdr:nvSpPr>
      <xdr:spPr bwMode="auto">
        <a:xfrm>
          <a:off x="3848100" y="8191500"/>
          <a:ext cx="228600" cy="19050"/>
        </a:xfrm>
        <a:prstGeom prst="line">
          <a:avLst/>
        </a:prstGeom>
        <a:noFill/>
        <a:ln w="9525">
          <a:solidFill>
            <a:srgbClr val="000000"/>
          </a:solidFill>
          <a:round/>
          <a:headEnd/>
          <a:tailEnd/>
        </a:ln>
      </xdr:spPr>
    </xdr:sp>
    <xdr:clientData/>
  </xdr:twoCellAnchor>
  <xdr:twoCellAnchor>
    <xdr:from>
      <xdr:col>3</xdr:col>
      <xdr:colOff>657225</xdr:colOff>
      <xdr:row>55</xdr:row>
      <xdr:rowOff>85725</xdr:rowOff>
    </xdr:from>
    <xdr:to>
      <xdr:col>3</xdr:col>
      <xdr:colOff>828675</xdr:colOff>
      <xdr:row>56</xdr:row>
      <xdr:rowOff>142875</xdr:rowOff>
    </xdr:to>
    <xdr:sp macro="" textlink="">
      <xdr:nvSpPr>
        <xdr:cNvPr id="679472" name="Line 582"/>
        <xdr:cNvSpPr>
          <a:spLocks noChangeShapeType="1"/>
        </xdr:cNvSpPr>
      </xdr:nvSpPr>
      <xdr:spPr bwMode="auto">
        <a:xfrm flipH="1">
          <a:off x="3971925" y="8562975"/>
          <a:ext cx="171450" cy="209550"/>
        </a:xfrm>
        <a:prstGeom prst="line">
          <a:avLst/>
        </a:prstGeom>
        <a:noFill/>
        <a:ln w="9525">
          <a:solidFill>
            <a:srgbClr val="000000"/>
          </a:solidFill>
          <a:round/>
          <a:headEnd/>
          <a:tailEnd/>
        </a:ln>
      </xdr:spPr>
    </xdr:sp>
    <xdr:clientData/>
  </xdr:twoCellAnchor>
  <xdr:twoCellAnchor>
    <xdr:from>
      <xdr:col>3</xdr:col>
      <xdr:colOff>647700</xdr:colOff>
      <xdr:row>57</xdr:row>
      <xdr:rowOff>66675</xdr:rowOff>
    </xdr:from>
    <xdr:to>
      <xdr:col>3</xdr:col>
      <xdr:colOff>1057275</xdr:colOff>
      <xdr:row>60</xdr:row>
      <xdr:rowOff>95250</xdr:rowOff>
    </xdr:to>
    <xdr:sp macro="" textlink="">
      <xdr:nvSpPr>
        <xdr:cNvPr id="679473" name="Line 583"/>
        <xdr:cNvSpPr>
          <a:spLocks noChangeShapeType="1"/>
        </xdr:cNvSpPr>
      </xdr:nvSpPr>
      <xdr:spPr bwMode="auto">
        <a:xfrm flipH="1">
          <a:off x="3962400" y="8848725"/>
          <a:ext cx="409575" cy="485775"/>
        </a:xfrm>
        <a:prstGeom prst="line">
          <a:avLst/>
        </a:prstGeom>
        <a:noFill/>
        <a:ln w="9525">
          <a:solidFill>
            <a:srgbClr val="000000"/>
          </a:solidFill>
          <a:round/>
          <a:headEnd/>
          <a:tailEnd/>
        </a:ln>
      </xdr:spPr>
    </xdr:sp>
    <xdr:clientData/>
  </xdr:twoCellAnchor>
  <xdr:twoCellAnchor>
    <xdr:from>
      <xdr:col>5</xdr:col>
      <xdr:colOff>209550</xdr:colOff>
      <xdr:row>44</xdr:row>
      <xdr:rowOff>123825</xdr:rowOff>
    </xdr:from>
    <xdr:to>
      <xdr:col>5</xdr:col>
      <xdr:colOff>257175</xdr:colOff>
      <xdr:row>47</xdr:row>
      <xdr:rowOff>104775</xdr:rowOff>
    </xdr:to>
    <xdr:sp macro="" textlink="">
      <xdr:nvSpPr>
        <xdr:cNvPr id="679474" name="Line 584"/>
        <xdr:cNvSpPr>
          <a:spLocks noChangeShapeType="1"/>
        </xdr:cNvSpPr>
      </xdr:nvSpPr>
      <xdr:spPr bwMode="auto">
        <a:xfrm>
          <a:off x="5734050" y="6915150"/>
          <a:ext cx="47625" cy="447675"/>
        </a:xfrm>
        <a:prstGeom prst="line">
          <a:avLst/>
        </a:prstGeom>
        <a:noFill/>
        <a:ln w="9525">
          <a:solidFill>
            <a:srgbClr val="000000"/>
          </a:solidFill>
          <a:round/>
          <a:headEnd/>
          <a:tailEnd/>
        </a:ln>
      </xdr:spPr>
    </xdr:sp>
    <xdr:clientData/>
  </xdr:twoCellAnchor>
  <xdr:twoCellAnchor>
    <xdr:from>
      <xdr:col>5</xdr:col>
      <xdr:colOff>438150</xdr:colOff>
      <xdr:row>47</xdr:row>
      <xdr:rowOff>0</xdr:rowOff>
    </xdr:from>
    <xdr:to>
      <xdr:col>5</xdr:col>
      <xdr:colOff>704850</xdr:colOff>
      <xdr:row>49</xdr:row>
      <xdr:rowOff>0</xdr:rowOff>
    </xdr:to>
    <xdr:sp macro="" textlink="">
      <xdr:nvSpPr>
        <xdr:cNvPr id="679475" name="Line 585"/>
        <xdr:cNvSpPr>
          <a:spLocks noChangeShapeType="1"/>
        </xdr:cNvSpPr>
      </xdr:nvSpPr>
      <xdr:spPr bwMode="auto">
        <a:xfrm flipH="1">
          <a:off x="5962650" y="7258050"/>
          <a:ext cx="266700" cy="304800"/>
        </a:xfrm>
        <a:prstGeom prst="line">
          <a:avLst/>
        </a:prstGeom>
        <a:noFill/>
        <a:ln w="9525">
          <a:solidFill>
            <a:srgbClr val="000000"/>
          </a:solidFill>
          <a:round/>
          <a:headEnd/>
          <a:tailEnd/>
        </a:ln>
      </xdr:spPr>
    </xdr:sp>
    <xdr:clientData/>
  </xdr:twoCellAnchor>
  <xdr:twoCellAnchor>
    <xdr:from>
      <xdr:col>4</xdr:col>
      <xdr:colOff>266700</xdr:colOff>
      <xdr:row>59</xdr:row>
      <xdr:rowOff>47625</xdr:rowOff>
    </xdr:from>
    <xdr:to>
      <xdr:col>4</xdr:col>
      <xdr:colOff>390525</xdr:colOff>
      <xdr:row>62</xdr:row>
      <xdr:rowOff>0</xdr:rowOff>
    </xdr:to>
    <xdr:sp macro="" textlink="">
      <xdr:nvSpPr>
        <xdr:cNvPr id="679476" name="Line 586"/>
        <xdr:cNvSpPr>
          <a:spLocks noChangeShapeType="1"/>
        </xdr:cNvSpPr>
      </xdr:nvSpPr>
      <xdr:spPr bwMode="auto">
        <a:xfrm>
          <a:off x="4686300" y="9134475"/>
          <a:ext cx="123825" cy="409575"/>
        </a:xfrm>
        <a:prstGeom prst="line">
          <a:avLst/>
        </a:prstGeom>
        <a:noFill/>
        <a:ln w="9525">
          <a:solidFill>
            <a:srgbClr val="000000"/>
          </a:solidFill>
          <a:round/>
          <a:headEnd/>
          <a:tailEnd/>
        </a:ln>
      </xdr:spPr>
    </xdr:sp>
    <xdr:clientData/>
  </xdr:twoCellAnchor>
  <xdr:twoCellAnchor>
    <xdr:from>
      <xdr:col>4</xdr:col>
      <xdr:colOff>485775</xdr:colOff>
      <xdr:row>51</xdr:row>
      <xdr:rowOff>120512</xdr:rowOff>
    </xdr:from>
    <xdr:to>
      <xdr:col>4</xdr:col>
      <xdr:colOff>942975</xdr:colOff>
      <xdr:row>53</xdr:row>
      <xdr:rowOff>120609</xdr:rowOff>
    </xdr:to>
    <xdr:sp macro="" textlink="">
      <xdr:nvSpPr>
        <xdr:cNvPr id="500382" name="Rectangle 588"/>
        <xdr:cNvSpPr>
          <a:spLocks noChangeArrowheads="1"/>
        </xdr:cNvSpPr>
      </xdr:nvSpPr>
      <xdr:spPr bwMode="auto">
        <a:xfrm>
          <a:off x="4743450" y="8039100"/>
          <a:ext cx="457200" cy="29527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53,249</a:t>
          </a:r>
          <a:r>
            <a:rPr lang="ja-JP" altLang="en-US" sz="800" b="0" i="0" u="none" strike="noStrike" baseline="0">
              <a:solidFill>
                <a:srgbClr val="000000"/>
              </a:solidFill>
              <a:latin typeface="ＭＳ Ｐゴシック"/>
              <a:ea typeface="ＭＳ Ｐゴシック"/>
            </a:rPr>
            <a:t>人</a:t>
          </a:r>
        </a:p>
      </xdr:txBody>
    </xdr:sp>
    <xdr:clientData/>
  </xdr:twoCellAnchor>
  <xdr:twoCellAnchor>
    <xdr:from>
      <xdr:col>2</xdr:col>
      <xdr:colOff>247650</xdr:colOff>
      <xdr:row>167</xdr:row>
      <xdr:rowOff>66675</xdr:rowOff>
    </xdr:from>
    <xdr:to>
      <xdr:col>2</xdr:col>
      <xdr:colOff>247650</xdr:colOff>
      <xdr:row>167</xdr:row>
      <xdr:rowOff>66675</xdr:rowOff>
    </xdr:to>
    <xdr:sp macro="" textlink="">
      <xdr:nvSpPr>
        <xdr:cNvPr id="679478" name="Line 18"/>
        <xdr:cNvSpPr>
          <a:spLocks noChangeShapeType="1"/>
        </xdr:cNvSpPr>
      </xdr:nvSpPr>
      <xdr:spPr bwMode="auto">
        <a:xfrm>
          <a:off x="2457450" y="25746075"/>
          <a:ext cx="0" cy="0"/>
        </a:xfrm>
        <a:prstGeom prst="line">
          <a:avLst/>
        </a:prstGeom>
        <a:noFill/>
        <a:ln w="3175">
          <a:solidFill>
            <a:srgbClr val="000000"/>
          </a:solidFill>
          <a:round/>
          <a:headEnd/>
          <a:tailEnd/>
        </a:ln>
      </xdr:spPr>
    </xdr:sp>
    <xdr:clientData/>
  </xdr:twoCellAnchor>
  <xdr:twoCellAnchor editAs="oneCell">
    <xdr:from>
      <xdr:col>0</xdr:col>
      <xdr:colOff>57150</xdr:colOff>
      <xdr:row>106</xdr:row>
      <xdr:rowOff>104775</xdr:rowOff>
    </xdr:from>
    <xdr:to>
      <xdr:col>3</xdr:col>
      <xdr:colOff>0</xdr:colOff>
      <xdr:row>128</xdr:row>
      <xdr:rowOff>0</xdr:rowOff>
    </xdr:to>
    <xdr:graphicFrame macro="">
      <xdr:nvGraphicFramePr>
        <xdr:cNvPr id="67947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28575</xdr:colOff>
      <xdr:row>106</xdr:row>
      <xdr:rowOff>57150</xdr:rowOff>
    </xdr:from>
    <xdr:to>
      <xdr:col>5</xdr:col>
      <xdr:colOff>1047750</xdr:colOff>
      <xdr:row>128</xdr:row>
      <xdr:rowOff>0</xdr:rowOff>
    </xdr:to>
    <xdr:graphicFrame macro="">
      <xdr:nvGraphicFramePr>
        <xdr:cNvPr id="67948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247650</xdr:colOff>
      <xdr:row>167</xdr:row>
      <xdr:rowOff>66675</xdr:rowOff>
    </xdr:from>
    <xdr:to>
      <xdr:col>2</xdr:col>
      <xdr:colOff>247650</xdr:colOff>
      <xdr:row>167</xdr:row>
      <xdr:rowOff>66675</xdr:rowOff>
    </xdr:to>
    <xdr:sp macro="" textlink="">
      <xdr:nvSpPr>
        <xdr:cNvPr id="679481" name="Line 18"/>
        <xdr:cNvSpPr>
          <a:spLocks noChangeShapeType="1"/>
        </xdr:cNvSpPr>
      </xdr:nvSpPr>
      <xdr:spPr bwMode="auto">
        <a:xfrm>
          <a:off x="2457450" y="25746075"/>
          <a:ext cx="0" cy="0"/>
        </a:xfrm>
        <a:prstGeom prst="line">
          <a:avLst/>
        </a:prstGeom>
        <a:noFill/>
        <a:ln w="3175">
          <a:solidFill>
            <a:srgbClr val="000000"/>
          </a:solidFill>
          <a:round/>
          <a:headEnd/>
          <a:tailEnd/>
        </a:ln>
      </xdr:spPr>
    </xdr:sp>
    <xdr:clientData/>
  </xdr:twoCellAnchor>
  <xdr:twoCellAnchor>
    <xdr:from>
      <xdr:col>0</xdr:col>
      <xdr:colOff>95250</xdr:colOff>
      <xdr:row>71</xdr:row>
      <xdr:rowOff>57150</xdr:rowOff>
    </xdr:from>
    <xdr:to>
      <xdr:col>2</xdr:col>
      <xdr:colOff>1095375</xdr:colOff>
      <xdr:row>98</xdr:row>
      <xdr:rowOff>142875</xdr:rowOff>
    </xdr:to>
    <xdr:graphicFrame macro="">
      <xdr:nvGraphicFramePr>
        <xdr:cNvPr id="679482" name="Chart 6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9525</xdr:colOff>
      <xdr:row>71</xdr:row>
      <xdr:rowOff>38100</xdr:rowOff>
    </xdr:from>
    <xdr:to>
      <xdr:col>6</xdr:col>
      <xdr:colOff>28575</xdr:colOff>
      <xdr:row>97</xdr:row>
      <xdr:rowOff>133350</xdr:rowOff>
    </xdr:to>
    <xdr:graphicFrame macro="">
      <xdr:nvGraphicFramePr>
        <xdr:cNvPr id="679483" name="Chart 6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752475</xdr:colOff>
      <xdr:row>76</xdr:row>
      <xdr:rowOff>28575</xdr:rowOff>
    </xdr:from>
    <xdr:to>
      <xdr:col>4</xdr:col>
      <xdr:colOff>762000</xdr:colOff>
      <xdr:row>78</xdr:row>
      <xdr:rowOff>104775</xdr:rowOff>
    </xdr:to>
    <xdr:sp macro="" textlink="">
      <xdr:nvSpPr>
        <xdr:cNvPr id="679484" name="Line 621"/>
        <xdr:cNvSpPr>
          <a:spLocks noChangeShapeType="1"/>
        </xdr:cNvSpPr>
      </xdr:nvSpPr>
      <xdr:spPr bwMode="auto">
        <a:xfrm>
          <a:off x="5172075" y="11725275"/>
          <a:ext cx="9525" cy="381000"/>
        </a:xfrm>
        <a:prstGeom prst="line">
          <a:avLst/>
        </a:prstGeom>
        <a:noFill/>
        <a:ln w="9525">
          <a:solidFill>
            <a:srgbClr val="000000"/>
          </a:solidFill>
          <a:round/>
          <a:headEnd/>
          <a:tailEnd/>
        </a:ln>
      </xdr:spPr>
    </xdr:sp>
    <xdr:clientData/>
  </xdr:twoCellAnchor>
  <xdr:twoCellAnchor>
    <xdr:from>
      <xdr:col>4</xdr:col>
      <xdr:colOff>542925</xdr:colOff>
      <xdr:row>84</xdr:row>
      <xdr:rowOff>49696</xdr:rowOff>
    </xdr:from>
    <xdr:to>
      <xdr:col>4</xdr:col>
      <xdr:colOff>1010478</xdr:colOff>
      <xdr:row>86</xdr:row>
      <xdr:rowOff>107674</xdr:rowOff>
    </xdr:to>
    <xdr:sp macro="" textlink="">
      <xdr:nvSpPr>
        <xdr:cNvPr id="11156" name="Rectangle 622"/>
        <xdr:cNvSpPr>
          <a:spLocks noChangeArrowheads="1"/>
        </xdr:cNvSpPr>
      </xdr:nvSpPr>
      <xdr:spPr bwMode="auto">
        <a:xfrm>
          <a:off x="4949273" y="12763500"/>
          <a:ext cx="467553" cy="39756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797</a:t>
          </a:r>
          <a:r>
            <a:rPr lang="ja-JP" altLang="en-US" sz="800" b="0" i="0" u="none" strike="noStrike" baseline="0">
              <a:solidFill>
                <a:srgbClr val="000000"/>
              </a:solidFill>
              <a:latin typeface="ＭＳ Ｐゴシック"/>
              <a:ea typeface="ＭＳ Ｐゴシック"/>
            </a:rPr>
            <a:t>店</a:t>
          </a:r>
        </a:p>
      </xdr:txBody>
    </xdr:sp>
    <xdr:clientData/>
  </xdr:twoCellAnchor>
  <xdr:twoCellAnchor editAs="oneCell">
    <xdr:from>
      <xdr:col>0</xdr:col>
      <xdr:colOff>19050</xdr:colOff>
      <xdr:row>132</xdr:row>
      <xdr:rowOff>19050</xdr:rowOff>
    </xdr:from>
    <xdr:to>
      <xdr:col>3</xdr:col>
      <xdr:colOff>0</xdr:colOff>
      <xdr:row>157</xdr:row>
      <xdr:rowOff>9525</xdr:rowOff>
    </xdr:to>
    <xdr:graphicFrame macro="">
      <xdr:nvGraphicFramePr>
        <xdr:cNvPr id="67948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1057275</xdr:colOff>
      <xdr:row>132</xdr:row>
      <xdr:rowOff>28575</xdr:rowOff>
    </xdr:from>
    <xdr:to>
      <xdr:col>6</xdr:col>
      <xdr:colOff>114300</xdr:colOff>
      <xdr:row>157</xdr:row>
      <xdr:rowOff>0</xdr:rowOff>
    </xdr:to>
    <xdr:graphicFrame macro="">
      <xdr:nvGraphicFramePr>
        <xdr:cNvPr id="679487" name="Chart 6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723900</xdr:colOff>
      <xdr:row>147</xdr:row>
      <xdr:rowOff>142875</xdr:rowOff>
    </xdr:from>
    <xdr:to>
      <xdr:col>3</xdr:col>
      <xdr:colOff>904875</xdr:colOff>
      <xdr:row>148</xdr:row>
      <xdr:rowOff>104775</xdr:rowOff>
    </xdr:to>
    <xdr:sp macro="" textlink="">
      <xdr:nvSpPr>
        <xdr:cNvPr id="679488" name="Line 628"/>
        <xdr:cNvSpPr>
          <a:spLocks noChangeShapeType="1"/>
        </xdr:cNvSpPr>
      </xdr:nvSpPr>
      <xdr:spPr bwMode="auto">
        <a:xfrm flipV="1">
          <a:off x="4038600" y="22774275"/>
          <a:ext cx="180975" cy="114300"/>
        </a:xfrm>
        <a:prstGeom prst="line">
          <a:avLst/>
        </a:prstGeom>
        <a:noFill/>
        <a:ln w="9525">
          <a:solidFill>
            <a:srgbClr val="000000"/>
          </a:solidFill>
          <a:round/>
          <a:headEnd/>
          <a:tailEnd/>
        </a:ln>
      </xdr:spPr>
    </xdr:sp>
    <xdr:clientData/>
  </xdr:twoCellAnchor>
  <xdr:twoCellAnchor>
    <xdr:from>
      <xdr:col>3</xdr:col>
      <xdr:colOff>819150</xdr:colOff>
      <xdr:row>148</xdr:row>
      <xdr:rowOff>85725</xdr:rowOff>
    </xdr:from>
    <xdr:to>
      <xdr:col>3</xdr:col>
      <xdr:colOff>952500</xdr:colOff>
      <xdr:row>151</xdr:row>
      <xdr:rowOff>123825</xdr:rowOff>
    </xdr:to>
    <xdr:sp macro="" textlink="">
      <xdr:nvSpPr>
        <xdr:cNvPr id="679489" name="Line 629"/>
        <xdr:cNvSpPr>
          <a:spLocks noChangeShapeType="1"/>
        </xdr:cNvSpPr>
      </xdr:nvSpPr>
      <xdr:spPr bwMode="auto">
        <a:xfrm flipV="1">
          <a:off x="4133850" y="22869525"/>
          <a:ext cx="133350" cy="495300"/>
        </a:xfrm>
        <a:prstGeom prst="line">
          <a:avLst/>
        </a:prstGeom>
        <a:noFill/>
        <a:ln w="9525">
          <a:solidFill>
            <a:srgbClr val="000000"/>
          </a:solidFill>
          <a:round/>
          <a:headEnd/>
          <a:tailEnd/>
        </a:ln>
      </xdr:spPr>
    </xdr:sp>
    <xdr:clientData/>
  </xdr:twoCellAnchor>
  <xdr:twoCellAnchor>
    <xdr:from>
      <xdr:col>4</xdr:col>
      <xdr:colOff>590550</xdr:colOff>
      <xdr:row>152</xdr:row>
      <xdr:rowOff>0</xdr:rowOff>
    </xdr:from>
    <xdr:to>
      <xdr:col>4</xdr:col>
      <xdr:colOff>742950</xdr:colOff>
      <xdr:row>153</xdr:row>
      <xdr:rowOff>66675</xdr:rowOff>
    </xdr:to>
    <xdr:sp macro="" textlink="">
      <xdr:nvSpPr>
        <xdr:cNvPr id="679490" name="Line 630"/>
        <xdr:cNvSpPr>
          <a:spLocks noChangeShapeType="1"/>
        </xdr:cNvSpPr>
      </xdr:nvSpPr>
      <xdr:spPr bwMode="auto">
        <a:xfrm flipV="1">
          <a:off x="5010150" y="23393400"/>
          <a:ext cx="152400" cy="219075"/>
        </a:xfrm>
        <a:prstGeom prst="line">
          <a:avLst/>
        </a:prstGeom>
        <a:noFill/>
        <a:ln w="9525">
          <a:solidFill>
            <a:srgbClr val="000000"/>
          </a:solidFill>
          <a:round/>
          <a:headEnd/>
          <a:tailEnd/>
        </a:ln>
      </xdr:spPr>
    </xdr:sp>
    <xdr:clientData/>
  </xdr:twoCellAnchor>
  <xdr:twoCellAnchor>
    <xdr:from>
      <xdr:col>5</xdr:col>
      <xdr:colOff>76200</xdr:colOff>
      <xdr:row>152</xdr:row>
      <xdr:rowOff>9525</xdr:rowOff>
    </xdr:from>
    <xdr:to>
      <xdr:col>5</xdr:col>
      <xdr:colOff>95250</xdr:colOff>
      <xdr:row>153</xdr:row>
      <xdr:rowOff>114300</xdr:rowOff>
    </xdr:to>
    <xdr:sp macro="" textlink="">
      <xdr:nvSpPr>
        <xdr:cNvPr id="679491" name="Line 631"/>
        <xdr:cNvSpPr>
          <a:spLocks noChangeShapeType="1"/>
        </xdr:cNvSpPr>
      </xdr:nvSpPr>
      <xdr:spPr bwMode="auto">
        <a:xfrm flipH="1" flipV="1">
          <a:off x="5600700" y="23402925"/>
          <a:ext cx="19050" cy="257175"/>
        </a:xfrm>
        <a:prstGeom prst="line">
          <a:avLst/>
        </a:prstGeom>
        <a:noFill/>
        <a:ln w="9525">
          <a:solidFill>
            <a:srgbClr val="000000"/>
          </a:solidFill>
          <a:round/>
          <a:headEnd/>
          <a:tailEnd/>
        </a:ln>
      </xdr:spPr>
    </xdr:sp>
    <xdr:clientData/>
  </xdr:twoCellAnchor>
  <xdr:twoCellAnchor>
    <xdr:from>
      <xdr:col>5</xdr:col>
      <xdr:colOff>304799</xdr:colOff>
      <xdr:row>150</xdr:row>
      <xdr:rowOff>85724</xdr:rowOff>
    </xdr:from>
    <xdr:to>
      <xdr:col>5</xdr:col>
      <xdr:colOff>563216</xdr:colOff>
      <xdr:row>152</xdr:row>
      <xdr:rowOff>24847</xdr:rowOff>
    </xdr:to>
    <xdr:sp macro="" textlink="">
      <xdr:nvSpPr>
        <xdr:cNvPr id="679492" name="Line 632"/>
        <xdr:cNvSpPr>
          <a:spLocks noChangeShapeType="1"/>
        </xdr:cNvSpPr>
      </xdr:nvSpPr>
      <xdr:spPr bwMode="auto">
        <a:xfrm flipH="1" flipV="1">
          <a:off x="5812734" y="22771789"/>
          <a:ext cx="258417" cy="237297"/>
        </a:xfrm>
        <a:prstGeom prst="line">
          <a:avLst/>
        </a:prstGeom>
        <a:noFill/>
        <a:ln w="9525">
          <a:solidFill>
            <a:srgbClr val="000000"/>
          </a:solidFill>
          <a:round/>
          <a:headEnd/>
          <a:tailEnd/>
        </a:ln>
      </xdr:spPr>
    </xdr:sp>
    <xdr:clientData/>
  </xdr:twoCellAnchor>
  <xdr:twoCellAnchor>
    <xdr:from>
      <xdr:col>3</xdr:col>
      <xdr:colOff>647700</xdr:colOff>
      <xdr:row>145</xdr:row>
      <xdr:rowOff>142875</xdr:rowOff>
    </xdr:from>
    <xdr:to>
      <xdr:col>3</xdr:col>
      <xdr:colOff>828675</xdr:colOff>
      <xdr:row>146</xdr:row>
      <xdr:rowOff>0</xdr:rowOff>
    </xdr:to>
    <xdr:sp macro="" textlink="">
      <xdr:nvSpPr>
        <xdr:cNvPr id="679493" name="Line 633"/>
        <xdr:cNvSpPr>
          <a:spLocks noChangeShapeType="1"/>
        </xdr:cNvSpPr>
      </xdr:nvSpPr>
      <xdr:spPr bwMode="auto">
        <a:xfrm flipV="1">
          <a:off x="3962400" y="22469475"/>
          <a:ext cx="180975" cy="9525"/>
        </a:xfrm>
        <a:prstGeom prst="line">
          <a:avLst/>
        </a:prstGeom>
        <a:noFill/>
        <a:ln w="9525">
          <a:solidFill>
            <a:srgbClr val="000000"/>
          </a:solidFill>
          <a:round/>
          <a:headEnd/>
          <a:tailEnd/>
        </a:ln>
      </xdr:spPr>
    </xdr:sp>
    <xdr:clientData/>
  </xdr:twoCellAnchor>
  <xdr:twoCellAnchor>
    <xdr:from>
      <xdr:col>3</xdr:col>
      <xdr:colOff>638175</xdr:colOff>
      <xdr:row>143</xdr:row>
      <xdr:rowOff>47625</xdr:rowOff>
    </xdr:from>
    <xdr:to>
      <xdr:col>3</xdr:col>
      <xdr:colOff>866775</xdr:colOff>
      <xdr:row>144</xdr:row>
      <xdr:rowOff>0</xdr:rowOff>
    </xdr:to>
    <xdr:sp macro="" textlink="">
      <xdr:nvSpPr>
        <xdr:cNvPr id="679494" name="Line 634"/>
        <xdr:cNvSpPr>
          <a:spLocks noChangeShapeType="1"/>
        </xdr:cNvSpPr>
      </xdr:nvSpPr>
      <xdr:spPr bwMode="auto">
        <a:xfrm>
          <a:off x="3952875" y="22069425"/>
          <a:ext cx="228600" cy="104775"/>
        </a:xfrm>
        <a:prstGeom prst="line">
          <a:avLst/>
        </a:prstGeom>
        <a:noFill/>
        <a:ln w="9525">
          <a:solidFill>
            <a:srgbClr val="000000"/>
          </a:solidFill>
          <a:round/>
          <a:headEnd/>
          <a:tailEnd/>
        </a:ln>
      </xdr:spPr>
    </xdr:sp>
    <xdr:clientData/>
  </xdr:twoCellAnchor>
  <xdr:twoCellAnchor>
    <xdr:from>
      <xdr:col>3</xdr:col>
      <xdr:colOff>1000125</xdr:colOff>
      <xdr:row>137</xdr:row>
      <xdr:rowOff>123825</xdr:rowOff>
    </xdr:from>
    <xdr:to>
      <xdr:col>4</xdr:col>
      <xdr:colOff>257175</xdr:colOff>
      <xdr:row>139</xdr:row>
      <xdr:rowOff>66675</xdr:rowOff>
    </xdr:to>
    <xdr:sp macro="" textlink="">
      <xdr:nvSpPr>
        <xdr:cNvPr id="679495" name="Line 635"/>
        <xdr:cNvSpPr>
          <a:spLocks noChangeShapeType="1"/>
        </xdr:cNvSpPr>
      </xdr:nvSpPr>
      <xdr:spPr bwMode="auto">
        <a:xfrm>
          <a:off x="4314825" y="21231225"/>
          <a:ext cx="361950" cy="247650"/>
        </a:xfrm>
        <a:prstGeom prst="line">
          <a:avLst/>
        </a:prstGeom>
        <a:noFill/>
        <a:ln w="9525">
          <a:solidFill>
            <a:srgbClr val="000000"/>
          </a:solidFill>
          <a:round/>
          <a:headEnd/>
          <a:tailEnd/>
        </a:ln>
      </xdr:spPr>
    </xdr:sp>
    <xdr:clientData/>
  </xdr:twoCellAnchor>
  <xdr:twoCellAnchor>
    <xdr:from>
      <xdr:col>4</xdr:col>
      <xdr:colOff>590550</xdr:colOff>
      <xdr:row>136</xdr:row>
      <xdr:rowOff>66675</xdr:rowOff>
    </xdr:from>
    <xdr:to>
      <xdr:col>4</xdr:col>
      <xdr:colOff>619125</xdr:colOff>
      <xdr:row>138</xdr:row>
      <xdr:rowOff>19050</xdr:rowOff>
    </xdr:to>
    <xdr:sp macro="" textlink="">
      <xdr:nvSpPr>
        <xdr:cNvPr id="679496" name="Line 636"/>
        <xdr:cNvSpPr>
          <a:spLocks noChangeShapeType="1"/>
        </xdr:cNvSpPr>
      </xdr:nvSpPr>
      <xdr:spPr bwMode="auto">
        <a:xfrm>
          <a:off x="5010150" y="21021675"/>
          <a:ext cx="28575" cy="257175"/>
        </a:xfrm>
        <a:prstGeom prst="line">
          <a:avLst/>
        </a:prstGeom>
        <a:noFill/>
        <a:ln w="9525">
          <a:solidFill>
            <a:srgbClr val="000000"/>
          </a:solidFill>
          <a:round/>
          <a:headEnd/>
          <a:tailEnd/>
        </a:ln>
      </xdr:spPr>
    </xdr:sp>
    <xdr:clientData/>
  </xdr:twoCellAnchor>
  <xdr:twoCellAnchor>
    <xdr:from>
      <xdr:col>1</xdr:col>
      <xdr:colOff>371475</xdr:colOff>
      <xdr:row>176</xdr:row>
      <xdr:rowOff>123825</xdr:rowOff>
    </xdr:from>
    <xdr:to>
      <xdr:col>1</xdr:col>
      <xdr:colOff>838200</xdr:colOff>
      <xdr:row>178</xdr:row>
      <xdr:rowOff>133350</xdr:rowOff>
    </xdr:to>
    <xdr:sp macro="" textlink="">
      <xdr:nvSpPr>
        <xdr:cNvPr id="10880" name="Rectangle 640"/>
        <xdr:cNvSpPr>
          <a:spLocks noChangeArrowheads="1"/>
        </xdr:cNvSpPr>
      </xdr:nvSpPr>
      <xdr:spPr bwMode="auto">
        <a:xfrm>
          <a:off x="1476375" y="28403550"/>
          <a:ext cx="466725" cy="3143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2,167</a:t>
          </a:r>
          <a:r>
            <a:rPr lang="ja-JP" altLang="en-US" sz="800" b="0" i="0" u="none" strike="noStrike" baseline="0">
              <a:solidFill>
                <a:srgbClr val="000000"/>
              </a:solidFill>
              <a:latin typeface="ＭＳ Ｐゴシック"/>
              <a:ea typeface="ＭＳ Ｐゴシック"/>
            </a:rPr>
            <a:t>人</a:t>
          </a:r>
        </a:p>
      </xdr:txBody>
    </xdr:sp>
    <xdr:clientData/>
  </xdr:twoCellAnchor>
  <xdr:twoCellAnchor>
    <xdr:from>
      <xdr:col>3</xdr:col>
      <xdr:colOff>0</xdr:colOff>
      <xdr:row>162</xdr:row>
      <xdr:rowOff>28575</xdr:rowOff>
    </xdr:from>
    <xdr:to>
      <xdr:col>6</xdr:col>
      <xdr:colOff>76200</xdr:colOff>
      <xdr:row>186</xdr:row>
      <xdr:rowOff>114300</xdr:rowOff>
    </xdr:to>
    <xdr:graphicFrame macro="">
      <xdr:nvGraphicFramePr>
        <xdr:cNvPr id="679498" name="Chart 6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162</xdr:row>
      <xdr:rowOff>9525</xdr:rowOff>
    </xdr:from>
    <xdr:to>
      <xdr:col>3</xdr:col>
      <xdr:colOff>28575</xdr:colOff>
      <xdr:row>186</xdr:row>
      <xdr:rowOff>95250</xdr:rowOff>
    </xdr:to>
    <xdr:graphicFrame macro="">
      <xdr:nvGraphicFramePr>
        <xdr:cNvPr id="679499" name="Chart 6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628650</xdr:colOff>
      <xdr:row>175</xdr:row>
      <xdr:rowOff>85725</xdr:rowOff>
    </xdr:from>
    <xdr:to>
      <xdr:col>2</xdr:col>
      <xdr:colOff>28575</xdr:colOff>
      <xdr:row>177</xdr:row>
      <xdr:rowOff>95250</xdr:rowOff>
    </xdr:to>
    <xdr:sp macro="" textlink="">
      <xdr:nvSpPr>
        <xdr:cNvPr id="11175" name="Rectangle 643"/>
        <xdr:cNvSpPr>
          <a:spLocks noChangeArrowheads="1"/>
        </xdr:cNvSpPr>
      </xdr:nvSpPr>
      <xdr:spPr bwMode="auto">
        <a:xfrm>
          <a:off x="1733550" y="26984325"/>
          <a:ext cx="504825" cy="3143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2,218</a:t>
          </a:r>
          <a:r>
            <a:rPr lang="ja-JP" altLang="en-US" sz="800" b="0" i="0" u="none" strike="noStrike" baseline="0">
              <a:solidFill>
                <a:srgbClr val="000000"/>
              </a:solidFill>
              <a:latin typeface="ＭＳ Ｐゴシック"/>
              <a:ea typeface="ＭＳ Ｐゴシック"/>
            </a:rPr>
            <a:t>人</a:t>
          </a:r>
        </a:p>
      </xdr:txBody>
    </xdr:sp>
    <xdr:clientData/>
  </xdr:twoCellAnchor>
  <xdr:twoCellAnchor>
    <xdr:from>
      <xdr:col>3</xdr:col>
      <xdr:colOff>819150</xdr:colOff>
      <xdr:row>169</xdr:row>
      <xdr:rowOff>28575</xdr:rowOff>
    </xdr:from>
    <xdr:to>
      <xdr:col>4</xdr:col>
      <xdr:colOff>333375</xdr:colOff>
      <xdr:row>172</xdr:row>
      <xdr:rowOff>0</xdr:rowOff>
    </xdr:to>
    <xdr:sp macro="" textlink="">
      <xdr:nvSpPr>
        <xdr:cNvPr id="679501" name="Line 644"/>
        <xdr:cNvSpPr>
          <a:spLocks noChangeShapeType="1"/>
        </xdr:cNvSpPr>
      </xdr:nvSpPr>
      <xdr:spPr bwMode="auto">
        <a:xfrm>
          <a:off x="4133850" y="26012775"/>
          <a:ext cx="619125" cy="428625"/>
        </a:xfrm>
        <a:prstGeom prst="line">
          <a:avLst/>
        </a:prstGeom>
        <a:noFill/>
        <a:ln w="9525">
          <a:solidFill>
            <a:srgbClr val="000000"/>
          </a:solidFill>
          <a:round/>
          <a:headEnd/>
          <a:tailEnd/>
        </a:ln>
      </xdr:spPr>
    </xdr:sp>
    <xdr:clientData/>
  </xdr:twoCellAnchor>
  <xdr:twoCellAnchor>
    <xdr:from>
      <xdr:col>3</xdr:col>
      <xdr:colOff>819978</xdr:colOff>
      <xdr:row>175</xdr:row>
      <xdr:rowOff>136248</xdr:rowOff>
    </xdr:from>
    <xdr:to>
      <xdr:col>3</xdr:col>
      <xdr:colOff>1085021</xdr:colOff>
      <xdr:row>177</xdr:row>
      <xdr:rowOff>57977</xdr:rowOff>
    </xdr:to>
    <xdr:sp macro="" textlink="">
      <xdr:nvSpPr>
        <xdr:cNvPr id="679502" name="Line 645"/>
        <xdr:cNvSpPr>
          <a:spLocks noChangeShapeType="1"/>
        </xdr:cNvSpPr>
      </xdr:nvSpPr>
      <xdr:spPr bwMode="auto">
        <a:xfrm flipV="1">
          <a:off x="4124739" y="26549487"/>
          <a:ext cx="265043" cy="219903"/>
        </a:xfrm>
        <a:prstGeom prst="line">
          <a:avLst/>
        </a:prstGeom>
        <a:noFill/>
        <a:ln w="9525">
          <a:solidFill>
            <a:srgbClr val="000000"/>
          </a:solidFill>
          <a:round/>
          <a:headEnd/>
          <a:tailEnd/>
        </a:ln>
      </xdr:spPr>
    </xdr:sp>
    <xdr:clientData/>
  </xdr:twoCellAnchor>
  <xdr:twoCellAnchor>
    <xdr:from>
      <xdr:col>3</xdr:col>
      <xdr:colOff>762000</xdr:colOff>
      <xdr:row>175</xdr:row>
      <xdr:rowOff>28575</xdr:rowOff>
    </xdr:from>
    <xdr:to>
      <xdr:col>4</xdr:col>
      <xdr:colOff>66675</xdr:colOff>
      <xdr:row>175</xdr:row>
      <xdr:rowOff>76200</xdr:rowOff>
    </xdr:to>
    <xdr:sp macro="" textlink="">
      <xdr:nvSpPr>
        <xdr:cNvPr id="679503" name="Line 646"/>
        <xdr:cNvSpPr>
          <a:spLocks noChangeShapeType="1"/>
        </xdr:cNvSpPr>
      </xdr:nvSpPr>
      <xdr:spPr bwMode="auto">
        <a:xfrm>
          <a:off x="4076700" y="26927175"/>
          <a:ext cx="409575" cy="47625"/>
        </a:xfrm>
        <a:prstGeom prst="line">
          <a:avLst/>
        </a:prstGeom>
        <a:noFill/>
        <a:ln w="9525">
          <a:solidFill>
            <a:srgbClr val="000000"/>
          </a:solidFill>
          <a:round/>
          <a:headEnd/>
          <a:tailEnd/>
        </a:ln>
      </xdr:spPr>
    </xdr:sp>
    <xdr:clientData/>
  </xdr:twoCellAnchor>
  <xdr:twoCellAnchor>
    <xdr:from>
      <xdr:col>4</xdr:col>
      <xdr:colOff>142875</xdr:colOff>
      <xdr:row>168</xdr:row>
      <xdr:rowOff>85725</xdr:rowOff>
    </xdr:from>
    <xdr:to>
      <xdr:col>4</xdr:col>
      <xdr:colOff>371475</xdr:colOff>
      <xdr:row>171</xdr:row>
      <xdr:rowOff>57150</xdr:rowOff>
    </xdr:to>
    <xdr:sp macro="" textlink="">
      <xdr:nvSpPr>
        <xdr:cNvPr id="679504" name="Line 647"/>
        <xdr:cNvSpPr>
          <a:spLocks noChangeShapeType="1"/>
        </xdr:cNvSpPr>
      </xdr:nvSpPr>
      <xdr:spPr bwMode="auto">
        <a:xfrm flipH="1" flipV="1">
          <a:off x="4562475" y="25917525"/>
          <a:ext cx="228600" cy="428625"/>
        </a:xfrm>
        <a:prstGeom prst="line">
          <a:avLst/>
        </a:prstGeom>
        <a:noFill/>
        <a:ln w="9525">
          <a:solidFill>
            <a:srgbClr val="000000"/>
          </a:solidFill>
          <a:round/>
          <a:headEnd/>
          <a:tailEnd/>
        </a:ln>
      </xdr:spPr>
    </xdr:sp>
    <xdr:clientData/>
  </xdr:twoCellAnchor>
  <xdr:twoCellAnchor>
    <xdr:from>
      <xdr:col>3</xdr:col>
      <xdr:colOff>762000</xdr:colOff>
      <xdr:row>172</xdr:row>
      <xdr:rowOff>66675</xdr:rowOff>
    </xdr:from>
    <xdr:to>
      <xdr:col>4</xdr:col>
      <xdr:colOff>152400</xdr:colOff>
      <xdr:row>173</xdr:row>
      <xdr:rowOff>76200</xdr:rowOff>
    </xdr:to>
    <xdr:sp macro="" textlink="">
      <xdr:nvSpPr>
        <xdr:cNvPr id="679505" name="Line 649"/>
        <xdr:cNvSpPr>
          <a:spLocks noChangeShapeType="1"/>
        </xdr:cNvSpPr>
      </xdr:nvSpPr>
      <xdr:spPr bwMode="auto">
        <a:xfrm flipH="1" flipV="1">
          <a:off x="4076700" y="26508075"/>
          <a:ext cx="495300" cy="161925"/>
        </a:xfrm>
        <a:prstGeom prst="line">
          <a:avLst/>
        </a:prstGeom>
        <a:noFill/>
        <a:ln w="9525">
          <a:solidFill>
            <a:srgbClr val="000000"/>
          </a:solidFill>
          <a:round/>
          <a:headEnd/>
          <a:tailEnd/>
        </a:ln>
      </xdr:spPr>
    </xdr:sp>
    <xdr:clientData/>
  </xdr:twoCellAnchor>
  <xdr:twoCellAnchor>
    <xdr:from>
      <xdr:col>4</xdr:col>
      <xdr:colOff>704850</xdr:colOff>
      <xdr:row>175</xdr:row>
      <xdr:rowOff>85725</xdr:rowOff>
    </xdr:from>
    <xdr:to>
      <xdr:col>5</xdr:col>
      <xdr:colOff>284922</xdr:colOff>
      <xdr:row>177</xdr:row>
      <xdr:rowOff>95250</xdr:rowOff>
    </xdr:to>
    <xdr:sp macro="" textlink="">
      <xdr:nvSpPr>
        <xdr:cNvPr id="11182" name="Rectangle 650"/>
        <xdr:cNvSpPr>
          <a:spLocks noChangeArrowheads="1"/>
        </xdr:cNvSpPr>
      </xdr:nvSpPr>
      <xdr:spPr bwMode="auto">
        <a:xfrm>
          <a:off x="5149298" y="26498964"/>
          <a:ext cx="681659" cy="30769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総額</a:t>
          </a:r>
        </a:p>
        <a:p>
          <a:pPr algn="ctr" rtl="0">
            <a:defRPr sz="1000"/>
          </a:pPr>
          <a:r>
            <a:rPr lang="en-US" altLang="ja-JP" sz="800" b="0" i="0" u="none" strike="noStrike" baseline="0">
              <a:solidFill>
                <a:srgbClr val="000000"/>
              </a:solidFill>
              <a:latin typeface="ＭＳ Ｐゴシック"/>
              <a:ea typeface="ＭＳ Ｐゴシック"/>
            </a:rPr>
            <a:t>5,335,650</a:t>
          </a:r>
          <a:r>
            <a:rPr lang="ja-JP" altLang="en-US" sz="800" b="0" i="0" u="none" strike="noStrike" baseline="0">
              <a:solidFill>
                <a:srgbClr val="000000"/>
              </a:solidFill>
              <a:latin typeface="ＭＳ Ｐゴシック"/>
              <a:ea typeface="ＭＳ Ｐゴシック"/>
            </a:rPr>
            <a:t>万円</a:t>
          </a:r>
        </a:p>
      </xdr:txBody>
    </xdr:sp>
    <xdr:clientData/>
  </xdr:twoCellAnchor>
  <xdr:twoCellAnchor>
    <xdr:from>
      <xdr:col>3</xdr:col>
      <xdr:colOff>1000125</xdr:colOff>
      <xdr:row>58</xdr:row>
      <xdr:rowOff>114300</xdr:rowOff>
    </xdr:from>
    <xdr:to>
      <xdr:col>4</xdr:col>
      <xdr:colOff>114300</xdr:colOff>
      <xdr:row>62</xdr:row>
      <xdr:rowOff>0</xdr:rowOff>
    </xdr:to>
    <xdr:sp macro="" textlink="">
      <xdr:nvSpPr>
        <xdr:cNvPr id="679507" name="Line 651"/>
        <xdr:cNvSpPr>
          <a:spLocks noChangeShapeType="1"/>
        </xdr:cNvSpPr>
      </xdr:nvSpPr>
      <xdr:spPr bwMode="auto">
        <a:xfrm flipH="1">
          <a:off x="4314825" y="9048750"/>
          <a:ext cx="219075" cy="495300"/>
        </a:xfrm>
        <a:prstGeom prst="line">
          <a:avLst/>
        </a:prstGeom>
        <a:noFill/>
        <a:ln w="9525">
          <a:solidFill>
            <a:srgbClr val="000000"/>
          </a:solidFill>
          <a:round/>
          <a:headEnd/>
          <a:tailEnd/>
        </a:ln>
      </xdr:spPr>
    </xdr:sp>
    <xdr:clientData/>
  </xdr:twoCellAnchor>
  <xdr:twoCellAnchor>
    <xdr:from>
      <xdr:col>1</xdr:col>
      <xdr:colOff>28575</xdr:colOff>
      <xdr:row>180</xdr:row>
      <xdr:rowOff>95250</xdr:rowOff>
    </xdr:from>
    <xdr:to>
      <xdr:col>1</xdr:col>
      <xdr:colOff>152400</xdr:colOff>
      <xdr:row>182</xdr:row>
      <xdr:rowOff>114300</xdr:rowOff>
    </xdr:to>
    <xdr:sp macro="" textlink="">
      <xdr:nvSpPr>
        <xdr:cNvPr id="679508" name="Line 652"/>
        <xdr:cNvSpPr>
          <a:spLocks noChangeShapeType="1"/>
        </xdr:cNvSpPr>
      </xdr:nvSpPr>
      <xdr:spPr bwMode="auto">
        <a:xfrm flipV="1">
          <a:off x="1133475" y="27755850"/>
          <a:ext cx="123825" cy="323850"/>
        </a:xfrm>
        <a:prstGeom prst="line">
          <a:avLst/>
        </a:prstGeom>
        <a:noFill/>
        <a:ln w="9525">
          <a:solidFill>
            <a:srgbClr val="000000"/>
          </a:solidFill>
          <a:round/>
          <a:headEnd/>
          <a:tailEnd/>
        </a:ln>
      </xdr:spPr>
    </xdr:sp>
    <xdr:clientData/>
  </xdr:twoCellAnchor>
  <xdr:twoCellAnchor>
    <xdr:from>
      <xdr:col>0</xdr:col>
      <xdr:colOff>762000</xdr:colOff>
      <xdr:row>180</xdr:row>
      <xdr:rowOff>28575</xdr:rowOff>
    </xdr:from>
    <xdr:to>
      <xdr:col>0</xdr:col>
      <xdr:colOff>1076325</xdr:colOff>
      <xdr:row>183</xdr:row>
      <xdr:rowOff>0</xdr:rowOff>
    </xdr:to>
    <xdr:sp macro="" textlink="">
      <xdr:nvSpPr>
        <xdr:cNvPr id="679509" name="Line 653"/>
        <xdr:cNvSpPr>
          <a:spLocks noChangeShapeType="1"/>
        </xdr:cNvSpPr>
      </xdr:nvSpPr>
      <xdr:spPr bwMode="auto">
        <a:xfrm flipV="1">
          <a:off x="762000" y="27689175"/>
          <a:ext cx="314325" cy="428625"/>
        </a:xfrm>
        <a:prstGeom prst="line">
          <a:avLst/>
        </a:prstGeom>
        <a:noFill/>
        <a:ln w="9525">
          <a:solidFill>
            <a:srgbClr val="000000"/>
          </a:solidFill>
          <a:round/>
          <a:headEnd/>
          <a:tailEnd/>
        </a:ln>
      </xdr:spPr>
    </xdr:sp>
    <xdr:clientData/>
  </xdr:twoCellAnchor>
  <xdr:twoCellAnchor>
    <xdr:from>
      <xdr:col>0</xdr:col>
      <xdr:colOff>676275</xdr:colOff>
      <xdr:row>179</xdr:row>
      <xdr:rowOff>85725</xdr:rowOff>
    </xdr:from>
    <xdr:to>
      <xdr:col>0</xdr:col>
      <xdr:colOff>1047750</xdr:colOff>
      <xdr:row>181</xdr:row>
      <xdr:rowOff>0</xdr:rowOff>
    </xdr:to>
    <xdr:sp macro="" textlink="">
      <xdr:nvSpPr>
        <xdr:cNvPr id="679510" name="Line 654"/>
        <xdr:cNvSpPr>
          <a:spLocks noChangeShapeType="1"/>
        </xdr:cNvSpPr>
      </xdr:nvSpPr>
      <xdr:spPr bwMode="auto">
        <a:xfrm flipV="1">
          <a:off x="676275" y="27593925"/>
          <a:ext cx="371475" cy="219075"/>
        </a:xfrm>
        <a:prstGeom prst="line">
          <a:avLst/>
        </a:prstGeom>
        <a:noFill/>
        <a:ln w="9525">
          <a:solidFill>
            <a:srgbClr val="000000"/>
          </a:solidFill>
          <a:round/>
          <a:headEnd/>
          <a:tailEnd/>
        </a:ln>
      </xdr:spPr>
    </xdr:sp>
    <xdr:clientData/>
  </xdr:twoCellAnchor>
  <xdr:twoCellAnchor>
    <xdr:from>
      <xdr:col>0</xdr:col>
      <xdr:colOff>647700</xdr:colOff>
      <xdr:row>177</xdr:row>
      <xdr:rowOff>66675</xdr:rowOff>
    </xdr:from>
    <xdr:to>
      <xdr:col>0</xdr:col>
      <xdr:colOff>971550</xdr:colOff>
      <xdr:row>178</xdr:row>
      <xdr:rowOff>76200</xdr:rowOff>
    </xdr:to>
    <xdr:sp macro="" textlink="">
      <xdr:nvSpPr>
        <xdr:cNvPr id="679511" name="Line 655"/>
        <xdr:cNvSpPr>
          <a:spLocks noChangeShapeType="1"/>
        </xdr:cNvSpPr>
      </xdr:nvSpPr>
      <xdr:spPr bwMode="auto">
        <a:xfrm flipV="1">
          <a:off x="647700" y="27270075"/>
          <a:ext cx="323850" cy="161925"/>
        </a:xfrm>
        <a:prstGeom prst="line">
          <a:avLst/>
        </a:prstGeom>
        <a:noFill/>
        <a:ln w="9525">
          <a:solidFill>
            <a:srgbClr val="000000"/>
          </a:solidFill>
          <a:round/>
          <a:headEnd/>
          <a:tailEnd/>
        </a:ln>
      </xdr:spPr>
    </xdr:sp>
    <xdr:clientData/>
  </xdr:twoCellAnchor>
  <xdr:twoCellAnchor>
    <xdr:from>
      <xdr:col>0</xdr:col>
      <xdr:colOff>742950</xdr:colOff>
      <xdr:row>175</xdr:row>
      <xdr:rowOff>76200</xdr:rowOff>
    </xdr:from>
    <xdr:to>
      <xdr:col>0</xdr:col>
      <xdr:colOff>933450</xdr:colOff>
      <xdr:row>175</xdr:row>
      <xdr:rowOff>123825</xdr:rowOff>
    </xdr:to>
    <xdr:sp macro="" textlink="">
      <xdr:nvSpPr>
        <xdr:cNvPr id="679512" name="Line 656"/>
        <xdr:cNvSpPr>
          <a:spLocks noChangeShapeType="1"/>
        </xdr:cNvSpPr>
      </xdr:nvSpPr>
      <xdr:spPr bwMode="auto">
        <a:xfrm>
          <a:off x="742950" y="26974800"/>
          <a:ext cx="190500" cy="47625"/>
        </a:xfrm>
        <a:prstGeom prst="line">
          <a:avLst/>
        </a:prstGeom>
        <a:noFill/>
        <a:ln w="9525">
          <a:solidFill>
            <a:srgbClr val="000000"/>
          </a:solidFill>
          <a:round/>
          <a:headEnd/>
          <a:tailEnd/>
        </a:ln>
      </xdr:spPr>
    </xdr:sp>
    <xdr:clientData/>
  </xdr:twoCellAnchor>
  <xdr:twoCellAnchor>
    <xdr:from>
      <xdr:col>0</xdr:col>
      <xdr:colOff>628650</xdr:colOff>
      <xdr:row>172</xdr:row>
      <xdr:rowOff>57150</xdr:rowOff>
    </xdr:from>
    <xdr:to>
      <xdr:col>0</xdr:col>
      <xdr:colOff>962025</xdr:colOff>
      <xdr:row>175</xdr:row>
      <xdr:rowOff>114300</xdr:rowOff>
    </xdr:to>
    <xdr:sp macro="" textlink="">
      <xdr:nvSpPr>
        <xdr:cNvPr id="679513" name="Line 657"/>
        <xdr:cNvSpPr>
          <a:spLocks noChangeShapeType="1"/>
        </xdr:cNvSpPr>
      </xdr:nvSpPr>
      <xdr:spPr bwMode="auto">
        <a:xfrm>
          <a:off x="628650" y="26498550"/>
          <a:ext cx="333375" cy="514350"/>
        </a:xfrm>
        <a:prstGeom prst="line">
          <a:avLst/>
        </a:prstGeom>
        <a:noFill/>
        <a:ln w="9525">
          <a:solidFill>
            <a:srgbClr val="000000"/>
          </a:solidFill>
          <a:round/>
          <a:headEnd/>
          <a:tailEnd/>
        </a:ln>
      </xdr:spPr>
    </xdr:sp>
    <xdr:clientData/>
  </xdr:twoCellAnchor>
  <xdr:twoCellAnchor>
    <xdr:from>
      <xdr:col>0</xdr:col>
      <xdr:colOff>676275</xdr:colOff>
      <xdr:row>169</xdr:row>
      <xdr:rowOff>142875</xdr:rowOff>
    </xdr:from>
    <xdr:to>
      <xdr:col>0</xdr:col>
      <xdr:colOff>1028700</xdr:colOff>
      <xdr:row>175</xdr:row>
      <xdr:rowOff>0</xdr:rowOff>
    </xdr:to>
    <xdr:sp macro="" textlink="">
      <xdr:nvSpPr>
        <xdr:cNvPr id="679514" name="Line 658"/>
        <xdr:cNvSpPr>
          <a:spLocks noChangeShapeType="1"/>
        </xdr:cNvSpPr>
      </xdr:nvSpPr>
      <xdr:spPr bwMode="auto">
        <a:xfrm>
          <a:off x="676275" y="26127075"/>
          <a:ext cx="352425" cy="771525"/>
        </a:xfrm>
        <a:prstGeom prst="line">
          <a:avLst/>
        </a:prstGeom>
        <a:noFill/>
        <a:ln w="9525">
          <a:solidFill>
            <a:srgbClr val="000000"/>
          </a:solidFill>
          <a:round/>
          <a:headEnd/>
          <a:tailEnd/>
        </a:ln>
      </xdr:spPr>
    </xdr:sp>
    <xdr:clientData/>
  </xdr:twoCellAnchor>
  <xdr:twoCellAnchor>
    <xdr:from>
      <xdr:col>0</xdr:col>
      <xdr:colOff>971550</xdr:colOff>
      <xdr:row>167</xdr:row>
      <xdr:rowOff>38100</xdr:rowOff>
    </xdr:from>
    <xdr:to>
      <xdr:col>1</xdr:col>
      <xdr:colOff>104775</xdr:colOff>
      <xdr:row>172</xdr:row>
      <xdr:rowOff>9525</xdr:rowOff>
    </xdr:to>
    <xdr:sp macro="" textlink="">
      <xdr:nvSpPr>
        <xdr:cNvPr id="679515" name="Line 659"/>
        <xdr:cNvSpPr>
          <a:spLocks noChangeShapeType="1"/>
        </xdr:cNvSpPr>
      </xdr:nvSpPr>
      <xdr:spPr bwMode="auto">
        <a:xfrm>
          <a:off x="971550" y="25717500"/>
          <a:ext cx="238125" cy="733425"/>
        </a:xfrm>
        <a:prstGeom prst="line">
          <a:avLst/>
        </a:prstGeom>
        <a:noFill/>
        <a:ln w="9525">
          <a:solidFill>
            <a:srgbClr val="000000"/>
          </a:solidFill>
          <a:round/>
          <a:headEnd/>
          <a:tailEnd/>
        </a:ln>
      </xdr:spPr>
    </xdr:sp>
    <xdr:clientData/>
  </xdr:twoCellAnchor>
  <xdr:twoCellAnchor>
    <xdr:from>
      <xdr:col>1</xdr:col>
      <xdr:colOff>352425</xdr:colOff>
      <xdr:row>167</xdr:row>
      <xdr:rowOff>114300</xdr:rowOff>
    </xdr:from>
    <xdr:to>
      <xdr:col>1</xdr:col>
      <xdr:colOff>409575</xdr:colOff>
      <xdr:row>170</xdr:row>
      <xdr:rowOff>104775</xdr:rowOff>
    </xdr:to>
    <xdr:sp macro="" textlink="">
      <xdr:nvSpPr>
        <xdr:cNvPr id="679516" name="Line 660"/>
        <xdr:cNvSpPr>
          <a:spLocks noChangeShapeType="1"/>
        </xdr:cNvSpPr>
      </xdr:nvSpPr>
      <xdr:spPr bwMode="auto">
        <a:xfrm>
          <a:off x="1457325" y="25793700"/>
          <a:ext cx="57150" cy="447675"/>
        </a:xfrm>
        <a:prstGeom prst="line">
          <a:avLst/>
        </a:prstGeom>
        <a:noFill/>
        <a:ln w="9525">
          <a:solidFill>
            <a:srgbClr val="000000"/>
          </a:solidFill>
          <a:round/>
          <a:headEnd/>
          <a:tailEnd/>
        </a:ln>
      </xdr:spPr>
    </xdr:sp>
    <xdr:clientData/>
  </xdr:twoCellAnchor>
  <xdr:twoCellAnchor>
    <xdr:from>
      <xdr:col>1</xdr:col>
      <xdr:colOff>657225</xdr:colOff>
      <xdr:row>166</xdr:row>
      <xdr:rowOff>85725</xdr:rowOff>
    </xdr:from>
    <xdr:to>
      <xdr:col>1</xdr:col>
      <xdr:colOff>809625</xdr:colOff>
      <xdr:row>169</xdr:row>
      <xdr:rowOff>123825</xdr:rowOff>
    </xdr:to>
    <xdr:sp macro="" textlink="">
      <xdr:nvSpPr>
        <xdr:cNvPr id="679517" name="Line 661"/>
        <xdr:cNvSpPr>
          <a:spLocks noChangeShapeType="1"/>
        </xdr:cNvSpPr>
      </xdr:nvSpPr>
      <xdr:spPr bwMode="auto">
        <a:xfrm flipH="1">
          <a:off x="1762125" y="25612725"/>
          <a:ext cx="152400" cy="495300"/>
        </a:xfrm>
        <a:prstGeom prst="line">
          <a:avLst/>
        </a:prstGeom>
        <a:noFill/>
        <a:ln w="9525">
          <a:solidFill>
            <a:srgbClr val="000000"/>
          </a:solidFill>
          <a:round/>
          <a:headEnd/>
          <a:tailEnd/>
        </a:ln>
      </xdr:spPr>
    </xdr:sp>
    <xdr:clientData/>
  </xdr:twoCellAnchor>
  <xdr:twoCellAnchor>
    <xdr:from>
      <xdr:col>1</xdr:col>
      <xdr:colOff>800100</xdr:colOff>
      <xdr:row>167</xdr:row>
      <xdr:rowOff>76200</xdr:rowOff>
    </xdr:from>
    <xdr:to>
      <xdr:col>2</xdr:col>
      <xdr:colOff>304800</xdr:colOff>
      <xdr:row>169</xdr:row>
      <xdr:rowOff>85725</xdr:rowOff>
    </xdr:to>
    <xdr:sp macro="" textlink="">
      <xdr:nvSpPr>
        <xdr:cNvPr id="679518" name="Line 662"/>
        <xdr:cNvSpPr>
          <a:spLocks noChangeShapeType="1"/>
        </xdr:cNvSpPr>
      </xdr:nvSpPr>
      <xdr:spPr bwMode="auto">
        <a:xfrm flipH="1">
          <a:off x="1905000" y="25755600"/>
          <a:ext cx="609600" cy="314325"/>
        </a:xfrm>
        <a:prstGeom prst="line">
          <a:avLst/>
        </a:prstGeom>
        <a:noFill/>
        <a:ln w="9525">
          <a:solidFill>
            <a:srgbClr val="000000"/>
          </a:solidFill>
          <a:round/>
          <a:headEnd/>
          <a:tailEnd/>
        </a:ln>
      </xdr:spPr>
    </xdr:sp>
    <xdr:clientData/>
  </xdr:twoCellAnchor>
  <xdr:twoCellAnchor>
    <xdr:from>
      <xdr:col>4</xdr:col>
      <xdr:colOff>552450</xdr:colOff>
      <xdr:row>91</xdr:row>
      <xdr:rowOff>133350</xdr:rowOff>
    </xdr:from>
    <xdr:to>
      <xdr:col>4</xdr:col>
      <xdr:colOff>609600</xdr:colOff>
      <xdr:row>94</xdr:row>
      <xdr:rowOff>9525</xdr:rowOff>
    </xdr:to>
    <xdr:sp macro="" textlink="">
      <xdr:nvSpPr>
        <xdr:cNvPr id="679519" name="Line 956"/>
        <xdr:cNvSpPr>
          <a:spLocks noChangeShapeType="1"/>
        </xdr:cNvSpPr>
      </xdr:nvSpPr>
      <xdr:spPr bwMode="auto">
        <a:xfrm flipH="1">
          <a:off x="4972050" y="14173200"/>
          <a:ext cx="57150" cy="352425"/>
        </a:xfrm>
        <a:prstGeom prst="line">
          <a:avLst/>
        </a:prstGeom>
        <a:noFill/>
        <a:ln w="9525">
          <a:solidFill>
            <a:srgbClr val="000000"/>
          </a:solidFill>
          <a:round/>
          <a:headEnd/>
          <a:tailEnd/>
        </a:ln>
      </xdr:spPr>
    </xdr:sp>
    <xdr:clientData/>
  </xdr:twoCellAnchor>
  <xdr:twoCellAnchor>
    <xdr:from>
      <xdr:col>3</xdr:col>
      <xdr:colOff>866775</xdr:colOff>
      <xdr:row>90</xdr:row>
      <xdr:rowOff>123825</xdr:rowOff>
    </xdr:from>
    <xdr:to>
      <xdr:col>4</xdr:col>
      <xdr:colOff>95250</xdr:colOff>
      <xdr:row>91</xdr:row>
      <xdr:rowOff>76200</xdr:rowOff>
    </xdr:to>
    <xdr:sp macro="" textlink="">
      <xdr:nvSpPr>
        <xdr:cNvPr id="679520" name="Line 957"/>
        <xdr:cNvSpPr>
          <a:spLocks noChangeShapeType="1"/>
        </xdr:cNvSpPr>
      </xdr:nvSpPr>
      <xdr:spPr bwMode="auto">
        <a:xfrm flipH="1">
          <a:off x="4181475" y="14011275"/>
          <a:ext cx="333375" cy="104775"/>
        </a:xfrm>
        <a:prstGeom prst="line">
          <a:avLst/>
        </a:prstGeom>
        <a:noFill/>
        <a:ln w="9525">
          <a:solidFill>
            <a:srgbClr val="000000"/>
          </a:solidFill>
          <a:round/>
          <a:headEnd/>
          <a:tailEnd/>
        </a:ln>
      </xdr:spPr>
    </xdr:sp>
    <xdr:clientData/>
  </xdr:twoCellAnchor>
  <xdr:twoCellAnchor>
    <xdr:from>
      <xdr:col>4</xdr:col>
      <xdr:colOff>1019175</xdr:colOff>
      <xdr:row>76</xdr:row>
      <xdr:rowOff>133350</xdr:rowOff>
    </xdr:from>
    <xdr:to>
      <xdr:col>5</xdr:col>
      <xdr:colOff>257175</xdr:colOff>
      <xdr:row>79</xdr:row>
      <xdr:rowOff>123825</xdr:rowOff>
    </xdr:to>
    <xdr:sp macro="" textlink="">
      <xdr:nvSpPr>
        <xdr:cNvPr id="679521" name="Line 958"/>
        <xdr:cNvSpPr>
          <a:spLocks noChangeShapeType="1"/>
        </xdr:cNvSpPr>
      </xdr:nvSpPr>
      <xdr:spPr bwMode="auto">
        <a:xfrm flipH="1">
          <a:off x="5438775" y="11830050"/>
          <a:ext cx="342900" cy="457200"/>
        </a:xfrm>
        <a:prstGeom prst="line">
          <a:avLst/>
        </a:prstGeom>
        <a:noFill/>
        <a:ln w="9525">
          <a:solidFill>
            <a:srgbClr val="000000"/>
          </a:solidFill>
          <a:round/>
          <a:headEnd/>
          <a:tailEnd/>
        </a:ln>
      </xdr:spPr>
    </xdr:sp>
    <xdr:clientData/>
  </xdr:twoCellAnchor>
  <xdr:twoCellAnchor>
    <xdr:from>
      <xdr:col>2</xdr:col>
      <xdr:colOff>342900</xdr:colOff>
      <xdr:row>71</xdr:row>
      <xdr:rowOff>47625</xdr:rowOff>
    </xdr:from>
    <xdr:to>
      <xdr:col>3</xdr:col>
      <xdr:colOff>714375</xdr:colOff>
      <xdr:row>72</xdr:row>
      <xdr:rowOff>66675</xdr:rowOff>
    </xdr:to>
    <xdr:sp macro="" textlink="" fLocksText="0">
      <xdr:nvSpPr>
        <xdr:cNvPr id="11129" name="Text Box 27"/>
        <xdr:cNvSpPr txBox="1">
          <a:spLocks noChangeArrowheads="1"/>
        </xdr:cNvSpPr>
      </xdr:nvSpPr>
      <xdr:spPr bwMode="auto">
        <a:xfrm>
          <a:off x="2552700" y="10963275"/>
          <a:ext cx="1476375" cy="180975"/>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19</a:t>
          </a:r>
          <a:r>
            <a:rPr lang="ja-JP" altLang="en-US" sz="1000" b="0" i="0" u="none" strike="noStrike" baseline="0">
              <a:solidFill>
                <a:srgbClr val="000000"/>
              </a:solidFill>
              <a:latin typeface="ＭＳ Ｐゴシック"/>
              <a:ea typeface="ＭＳ Ｐゴシック"/>
            </a:rPr>
            <a:t>年 商業統計調査</a:t>
          </a:r>
        </a:p>
        <a:p>
          <a:pPr algn="ctr"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xdr:col>
      <xdr:colOff>295275</xdr:colOff>
      <xdr:row>132</xdr:row>
      <xdr:rowOff>9525</xdr:rowOff>
    </xdr:from>
    <xdr:to>
      <xdr:col>3</xdr:col>
      <xdr:colOff>847725</xdr:colOff>
      <xdr:row>133</xdr:row>
      <xdr:rowOff>66675</xdr:rowOff>
    </xdr:to>
    <xdr:sp macro="" textlink="" fLocksText="0">
      <xdr:nvSpPr>
        <xdr:cNvPr id="11201" name="Text Box 30"/>
        <xdr:cNvSpPr txBox="1">
          <a:spLocks noChangeArrowheads="1"/>
        </xdr:cNvSpPr>
      </xdr:nvSpPr>
      <xdr:spPr bwMode="auto">
        <a:xfrm>
          <a:off x="2505075" y="20354925"/>
          <a:ext cx="1657350" cy="209550"/>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22</a:t>
          </a:r>
          <a:r>
            <a:rPr lang="ja-JP" altLang="en-US" sz="1000" b="0" i="0" u="none" strike="noStrike" baseline="0">
              <a:solidFill>
                <a:srgbClr val="000000"/>
              </a:solidFill>
              <a:latin typeface="ＭＳ Ｐゴシック"/>
              <a:ea typeface="ＭＳ Ｐゴシック"/>
            </a:rPr>
            <a:t>年 工業統計調査</a:t>
          </a:r>
        </a:p>
      </xdr:txBody>
    </xdr:sp>
    <xdr:clientData/>
  </xdr:twoCellAnchor>
  <xdr:twoCellAnchor>
    <xdr:from>
      <xdr:col>2</xdr:col>
      <xdr:colOff>323850</xdr:colOff>
      <xdr:row>162</xdr:row>
      <xdr:rowOff>9525</xdr:rowOff>
    </xdr:from>
    <xdr:to>
      <xdr:col>3</xdr:col>
      <xdr:colOff>876300</xdr:colOff>
      <xdr:row>163</xdr:row>
      <xdr:rowOff>66675</xdr:rowOff>
    </xdr:to>
    <xdr:sp macro="" textlink="" fLocksText="0">
      <xdr:nvSpPr>
        <xdr:cNvPr id="11202" name="Text Box 30"/>
        <xdr:cNvSpPr txBox="1">
          <a:spLocks noChangeArrowheads="1"/>
        </xdr:cNvSpPr>
      </xdr:nvSpPr>
      <xdr:spPr bwMode="auto">
        <a:xfrm>
          <a:off x="2533650" y="24926925"/>
          <a:ext cx="1657350" cy="209550"/>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22</a:t>
          </a:r>
          <a:r>
            <a:rPr lang="ja-JP" altLang="en-US" sz="1000" b="0" i="0" u="none" strike="noStrike" baseline="0">
              <a:solidFill>
                <a:srgbClr val="000000"/>
              </a:solidFill>
              <a:latin typeface="ＭＳ Ｐゴシック"/>
              <a:ea typeface="ＭＳ Ｐゴシック"/>
            </a:rPr>
            <a:t>年 工業統計調査</a:t>
          </a:r>
        </a:p>
      </xdr:txBody>
    </xdr:sp>
    <xdr:clientData/>
  </xdr:twoCellAnchor>
  <xdr:twoCellAnchor>
    <xdr:from>
      <xdr:col>0</xdr:col>
      <xdr:colOff>495300</xdr:colOff>
      <xdr:row>52</xdr:row>
      <xdr:rowOff>85725</xdr:rowOff>
    </xdr:from>
    <xdr:to>
      <xdr:col>0</xdr:col>
      <xdr:colOff>733425</xdr:colOff>
      <xdr:row>53</xdr:row>
      <xdr:rowOff>28575</xdr:rowOff>
    </xdr:to>
    <xdr:sp macro="" textlink="">
      <xdr:nvSpPr>
        <xdr:cNvPr id="679525" name="Line 2451"/>
        <xdr:cNvSpPr>
          <a:spLocks noChangeShapeType="1"/>
        </xdr:cNvSpPr>
      </xdr:nvSpPr>
      <xdr:spPr bwMode="auto">
        <a:xfrm>
          <a:off x="495300" y="8105775"/>
          <a:ext cx="238125" cy="95250"/>
        </a:xfrm>
        <a:prstGeom prst="line">
          <a:avLst/>
        </a:prstGeom>
        <a:noFill/>
        <a:ln w="9525">
          <a:solidFill>
            <a:srgbClr val="000000"/>
          </a:solidFill>
          <a:round/>
          <a:headEnd/>
          <a:tailEnd/>
        </a:ln>
      </xdr:spPr>
    </xdr:sp>
    <xdr:clientData/>
  </xdr:twoCellAnchor>
</xdr:wsDr>
</file>

<file path=xl/drawings/drawing6.xml><?xml version="1.0" encoding="utf-8"?>
<c:userShapes xmlns:c="http://schemas.openxmlformats.org/drawingml/2006/chart">
  <cdr:relSizeAnchor xmlns:cdr="http://schemas.openxmlformats.org/drawingml/2006/chartDrawing">
    <cdr:from>
      <cdr:x>0.58175</cdr:x>
      <cdr:y>0.18222</cdr:y>
    </cdr:from>
    <cdr:to>
      <cdr:x>0.65095</cdr:x>
      <cdr:y>0.27142</cdr:y>
    </cdr:to>
    <cdr:sp macro="" textlink="">
      <cdr:nvSpPr>
        <cdr:cNvPr id="2" name="Line 578"/>
        <cdr:cNvSpPr>
          <a:spLocks xmlns:a="http://schemas.openxmlformats.org/drawingml/2006/main" noChangeShapeType="1"/>
        </cdr:cNvSpPr>
      </cdr:nvSpPr>
      <cdr:spPr bwMode="auto">
        <a:xfrm xmlns:a="http://schemas.openxmlformats.org/drawingml/2006/main" flipH="1">
          <a:off x="1880151" y="710648"/>
          <a:ext cx="223632" cy="34787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userShapes>
</file>

<file path=xl/drawings/drawing7.xml><?xml version="1.0" encoding="utf-8"?>
<c:userShapes xmlns:c="http://schemas.openxmlformats.org/drawingml/2006/chart">
  <cdr:relSizeAnchor xmlns:cdr="http://schemas.openxmlformats.org/drawingml/2006/chartDrawing">
    <cdr:from>
      <cdr:x>0.41068</cdr:x>
      <cdr:y>0.44247</cdr:y>
    </cdr:from>
    <cdr:to>
      <cdr:x>0.56893</cdr:x>
      <cdr:y>0.55567</cdr:y>
    </cdr:to>
    <cdr:sp macro="" textlink="">
      <cdr:nvSpPr>
        <cdr:cNvPr id="441345" name="Text Box 1"/>
        <cdr:cNvSpPr txBox="1">
          <a:spLocks xmlns:a="http://schemas.openxmlformats.org/drawingml/2006/main" noChangeArrowheads="1"/>
        </cdr:cNvSpPr>
      </cdr:nvSpPr>
      <cdr:spPr bwMode="auto">
        <a:xfrm xmlns:a="http://schemas.openxmlformats.org/drawingml/2006/main">
          <a:off x="1333729" y="1426892"/>
          <a:ext cx="513934" cy="3650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 </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434</a:t>
          </a:r>
          <a:r>
            <a:rPr lang="ja-JP" altLang="en-US" sz="900" b="0" i="0" u="none" strike="noStrike" baseline="0">
              <a:solidFill>
                <a:srgbClr val="000000"/>
              </a:solidFill>
              <a:latin typeface="ＭＳ Ｐゴシック"/>
              <a:ea typeface="ＭＳ Ｐゴシック"/>
            </a:rPr>
            <a:t>店</a:t>
          </a:r>
        </a:p>
      </cdr:txBody>
    </cdr:sp>
  </cdr:relSizeAnchor>
  <cdr:relSizeAnchor xmlns:cdr="http://schemas.openxmlformats.org/drawingml/2006/chartDrawing">
    <cdr:from>
      <cdr:x>0.4285</cdr:x>
      <cdr:y>0.08945</cdr:y>
    </cdr:from>
    <cdr:to>
      <cdr:x>0.48301</cdr:x>
      <cdr:y>0.16056</cdr:y>
    </cdr:to>
    <cdr:sp macro="" textlink="">
      <cdr:nvSpPr>
        <cdr:cNvPr id="8194" name="Line 2"/>
        <cdr:cNvSpPr>
          <a:spLocks xmlns:a="http://schemas.openxmlformats.org/drawingml/2006/main" noChangeShapeType="1"/>
        </cdr:cNvSpPr>
      </cdr:nvSpPr>
      <cdr:spPr bwMode="auto">
        <a:xfrm xmlns:a="http://schemas.openxmlformats.org/drawingml/2006/main">
          <a:off x="1354066" y="297340"/>
          <a:ext cx="255659" cy="245585"/>
        </a:xfrm>
        <a:prstGeom xmlns:a="http://schemas.openxmlformats.org/drawingml/2006/main" prst="line">
          <a:avLst/>
        </a:prstGeom>
        <a:noFill xmlns:a="http://schemas.openxmlformats.org/drawingml/2006/main"/>
        <a:ln xmlns:a="http://schemas.openxmlformats.org/drawingml/2006/main" w="6350">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0.52805</cdr:x>
      <cdr:y>0.08889</cdr:y>
    </cdr:from>
    <cdr:to>
      <cdr:x>0.61795</cdr:x>
      <cdr:y>0.16006</cdr:y>
    </cdr:to>
    <cdr:sp macro="" textlink="">
      <cdr:nvSpPr>
        <cdr:cNvPr id="287749" name="Line 2"/>
        <cdr:cNvSpPr>
          <a:spLocks xmlns:a="http://schemas.openxmlformats.org/drawingml/2006/main" noChangeShapeType="1"/>
        </cdr:cNvSpPr>
      </cdr:nvSpPr>
      <cdr:spPr bwMode="auto">
        <a:xfrm xmlns:a="http://schemas.openxmlformats.org/drawingml/2006/main" flipH="1">
          <a:off x="1733550" y="313406"/>
          <a:ext cx="261308" cy="248569"/>
        </a:xfrm>
        <a:prstGeom xmlns:a="http://schemas.openxmlformats.org/drawingml/2006/main" prst="line">
          <a:avLst/>
        </a:prstGeom>
        <a:noFill xmlns:a="http://schemas.openxmlformats.org/drawingml/2006/main"/>
        <a:ln xmlns:a="http://schemas.openxmlformats.org/drawingml/2006/main" w="6350">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8.xml><?xml version="1.0" encoding="utf-8"?>
<c:userShapes xmlns:c="http://schemas.openxmlformats.org/drawingml/2006/chart">
  <cdr:relSizeAnchor xmlns:cdr="http://schemas.openxmlformats.org/drawingml/2006/chartDrawing">
    <cdr:from>
      <cdr:x>0.42138</cdr:x>
      <cdr:y>0.42423</cdr:y>
    </cdr:from>
    <cdr:to>
      <cdr:x>0.60143</cdr:x>
      <cdr:y>0.53936</cdr:y>
    </cdr:to>
    <cdr:sp macro="" textlink="">
      <cdr:nvSpPr>
        <cdr:cNvPr id="442369" name="Text Box 1"/>
        <cdr:cNvSpPr txBox="1">
          <a:spLocks xmlns:a="http://schemas.openxmlformats.org/drawingml/2006/main" noChangeArrowheads="1"/>
        </cdr:cNvSpPr>
      </cdr:nvSpPr>
      <cdr:spPr bwMode="auto">
        <a:xfrm xmlns:a="http://schemas.openxmlformats.org/drawingml/2006/main">
          <a:off x="1357833" y="1388275"/>
          <a:ext cx="580184" cy="37674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a:t>
          </a:r>
        </a:p>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14,132</a:t>
          </a:r>
          <a:r>
            <a:rPr lang="ja-JP" altLang="en-US" sz="900" b="0" i="0" u="none" strike="noStrike" baseline="0">
              <a:solidFill>
                <a:srgbClr val="000000"/>
              </a:solidFill>
              <a:latin typeface="ＭＳ Ｐゴシック"/>
              <a:ea typeface="ＭＳ Ｐゴシック"/>
            </a:rPr>
            <a:t>人</a:t>
          </a:r>
        </a:p>
      </cdr:txBody>
    </cdr:sp>
  </cdr:relSizeAnchor>
  <cdr:relSizeAnchor xmlns:cdr="http://schemas.openxmlformats.org/drawingml/2006/chartDrawing">
    <cdr:from>
      <cdr:x>0.22692</cdr:x>
      <cdr:y>0.20601</cdr:y>
    </cdr:from>
    <cdr:to>
      <cdr:x>0.26786</cdr:x>
      <cdr:y>0.25172</cdr:y>
    </cdr:to>
    <cdr:sp macro="" textlink="">
      <cdr:nvSpPr>
        <cdr:cNvPr id="9222" name="Line 6"/>
        <cdr:cNvSpPr>
          <a:spLocks xmlns:a="http://schemas.openxmlformats.org/drawingml/2006/main" noChangeShapeType="1"/>
        </cdr:cNvSpPr>
      </cdr:nvSpPr>
      <cdr:spPr bwMode="auto">
        <a:xfrm xmlns:a="http://schemas.openxmlformats.org/drawingml/2006/main">
          <a:off x="606855" y="719569"/>
          <a:ext cx="136096" cy="271031"/>
        </a:xfrm>
        <a:prstGeom xmlns:a="http://schemas.openxmlformats.org/drawingml/2006/main" prst="line">
          <a:avLst/>
        </a:prstGeom>
        <a:noFill xmlns:a="http://schemas.openxmlformats.org/drawingml/2006/main"/>
        <a:ln xmlns:a="http://schemas.openxmlformats.org/drawingml/2006/main" w="6350">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9.xml><?xml version="1.0" encoding="utf-8"?>
<c:userShapes xmlns:c="http://schemas.openxmlformats.org/drawingml/2006/chart">
  <cdr:relSizeAnchor xmlns:cdr="http://schemas.openxmlformats.org/drawingml/2006/chartDrawing">
    <cdr:from>
      <cdr:x>0.50122</cdr:x>
      <cdr:y>0.45906</cdr:y>
    </cdr:from>
    <cdr:to>
      <cdr:x>0.64415</cdr:x>
      <cdr:y>0.61706</cdr:y>
    </cdr:to>
    <cdr:sp macro="" textlink="">
      <cdr:nvSpPr>
        <cdr:cNvPr id="746497" name="Rectangle 650"/>
        <cdr:cNvSpPr>
          <a:spLocks xmlns:a="http://schemas.openxmlformats.org/drawingml/2006/main" noChangeArrowheads="1"/>
        </cdr:cNvSpPr>
      </cdr:nvSpPr>
      <cdr:spPr bwMode="auto">
        <a:xfrm xmlns:a="http://schemas.openxmlformats.org/drawingml/2006/main">
          <a:off x="1735913" y="1697879"/>
          <a:ext cx="495008" cy="584394"/>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69</a:t>
          </a:r>
        </a:p>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事業所</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K44"/>
  <sheetViews>
    <sheetView view="pageBreakPreview" topLeftCell="A4" zoomScaleNormal="100" zoomScaleSheetLayoutView="100" workbookViewId="0">
      <selection activeCell="D42" sqref="D42"/>
    </sheetView>
  </sheetViews>
  <sheetFormatPr defaultRowHeight="17.100000000000001" customHeight="1"/>
  <cols>
    <col min="1" max="1" width="2.42578125" style="1" customWidth="1"/>
    <col min="2" max="2" width="11.7109375" style="1" customWidth="1"/>
    <col min="3" max="8" width="13.7109375" style="1" customWidth="1"/>
    <col min="9" max="16384" width="9.140625" style="1"/>
  </cols>
  <sheetData>
    <row r="1" spans="1:11" ht="17.100000000000001" customHeight="1">
      <c r="B1" s="638" t="s">
        <v>14</v>
      </c>
      <c r="C1" s="638"/>
      <c r="D1" s="638"/>
      <c r="E1" s="638"/>
      <c r="F1" s="638"/>
      <c r="G1" s="638"/>
      <c r="H1" s="638"/>
    </row>
    <row r="2" spans="1:11" ht="15" customHeight="1"/>
    <row r="3" spans="1:11" ht="15" customHeight="1">
      <c r="A3" s="639" t="s">
        <v>15</v>
      </c>
      <c r="B3" s="639"/>
      <c r="C3" s="639"/>
      <c r="D3" s="639"/>
      <c r="E3" s="639"/>
      <c r="F3" s="639"/>
      <c r="G3" s="639"/>
      <c r="H3" s="639"/>
    </row>
    <row r="4" spans="1:11" ht="5.0999999999999996" customHeight="1">
      <c r="A4" s="3"/>
      <c r="B4" s="3"/>
      <c r="C4" s="3"/>
      <c r="D4" s="3"/>
      <c r="E4" s="3"/>
      <c r="F4" s="3"/>
      <c r="G4" s="3"/>
      <c r="H4" s="3"/>
    </row>
    <row r="5" spans="1:11" ht="50.1" customHeight="1">
      <c r="A5" s="640" t="s">
        <v>557</v>
      </c>
      <c r="B5" s="641"/>
      <c r="C5" s="641"/>
      <c r="D5" s="641"/>
      <c r="E5" s="641"/>
      <c r="F5" s="641"/>
      <c r="G5" s="641"/>
      <c r="H5" s="641"/>
    </row>
    <row r="6" spans="1:11" ht="45" customHeight="1">
      <c r="A6" s="641"/>
      <c r="B6" s="641"/>
      <c r="C6" s="641"/>
      <c r="D6" s="641"/>
      <c r="E6" s="641"/>
      <c r="F6" s="641"/>
      <c r="G6" s="641"/>
      <c r="H6" s="641"/>
    </row>
    <row r="7" spans="1:11" ht="15" customHeight="1" thickBot="1">
      <c r="A7" s="1" t="s">
        <v>555</v>
      </c>
      <c r="H7" s="4" t="s">
        <v>16</v>
      </c>
    </row>
    <row r="8" spans="1:11" ht="22.5" customHeight="1">
      <c r="A8" s="647" t="s">
        <v>17</v>
      </c>
      <c r="B8" s="648"/>
      <c r="C8" s="642" t="s">
        <v>19</v>
      </c>
      <c r="D8" s="642"/>
      <c r="E8" s="643" t="s">
        <v>20</v>
      </c>
      <c r="F8" s="644"/>
      <c r="G8" s="645" t="s">
        <v>333</v>
      </c>
      <c r="H8" s="646"/>
    </row>
    <row r="9" spans="1:11" ht="22.5" customHeight="1">
      <c r="A9" s="649"/>
      <c r="B9" s="650"/>
      <c r="C9" s="7" t="s">
        <v>21</v>
      </c>
      <c r="D9" s="7" t="s">
        <v>22</v>
      </c>
      <c r="E9" s="7" t="s">
        <v>21</v>
      </c>
      <c r="F9" s="33" t="s">
        <v>22</v>
      </c>
      <c r="G9" s="252" t="s">
        <v>21</v>
      </c>
      <c r="H9" s="253" t="s">
        <v>22</v>
      </c>
    </row>
    <row r="10" spans="1:11" ht="18.75" customHeight="1">
      <c r="A10" s="662" t="s">
        <v>23</v>
      </c>
      <c r="B10" s="663"/>
      <c r="C10" s="8">
        <f t="shared" ref="C10:H10" si="0">SUM(C11:C12)</f>
        <v>69997</v>
      </c>
      <c r="D10" s="9">
        <f t="shared" si="0"/>
        <v>491290</v>
      </c>
      <c r="E10" s="10">
        <f t="shared" si="0"/>
        <v>68543</v>
      </c>
      <c r="F10" s="10">
        <f t="shared" si="0"/>
        <v>517580</v>
      </c>
      <c r="G10" s="254">
        <f t="shared" si="0"/>
        <v>-1454</v>
      </c>
      <c r="H10" s="255">
        <f t="shared" si="0"/>
        <v>26290</v>
      </c>
      <c r="J10" s="11"/>
      <c r="K10" s="12"/>
    </row>
    <row r="11" spans="1:11" s="3" customFormat="1" ht="17.100000000000001" customHeight="1">
      <c r="A11" s="661" t="s">
        <v>24</v>
      </c>
      <c r="B11" s="660"/>
      <c r="C11" s="13">
        <f>SUM(C13:C23)</f>
        <v>55893</v>
      </c>
      <c r="D11" s="14">
        <f>SUM(D13:D23)</f>
        <v>394194</v>
      </c>
      <c r="E11" s="15">
        <f>SUM(E13:E23)</f>
        <v>54276</v>
      </c>
      <c r="F11" s="15">
        <f>SUM(F13:F23)</f>
        <v>413658</v>
      </c>
      <c r="G11" s="15">
        <f>E11-C11</f>
        <v>-1617</v>
      </c>
      <c r="H11" s="256">
        <f>SUM(H13:H23)</f>
        <v>19464</v>
      </c>
      <c r="J11" s="11"/>
      <c r="K11" s="12"/>
    </row>
    <row r="12" spans="1:11" s="3" customFormat="1" ht="17.100000000000001" customHeight="1">
      <c r="A12" s="661" t="s">
        <v>25</v>
      </c>
      <c r="B12" s="660"/>
      <c r="C12" s="13">
        <v>14104</v>
      </c>
      <c r="D12" s="14">
        <v>97096</v>
      </c>
      <c r="E12" s="15">
        <v>14267</v>
      </c>
      <c r="F12" s="15">
        <v>103922</v>
      </c>
      <c r="G12" s="15">
        <f>E12-C12</f>
        <v>163</v>
      </c>
      <c r="H12" s="256">
        <f t="shared" ref="G12:H22" si="1">F12-D12</f>
        <v>6826</v>
      </c>
      <c r="J12" s="11"/>
      <c r="K12" s="12"/>
    </row>
    <row r="13" spans="1:11" ht="17.100000000000001" customHeight="1">
      <c r="A13" s="261"/>
      <c r="B13" s="267" t="s">
        <v>335</v>
      </c>
      <c r="C13" s="16">
        <v>20700</v>
      </c>
      <c r="D13" s="17">
        <v>149640</v>
      </c>
      <c r="E13" s="18">
        <v>19596</v>
      </c>
      <c r="F13" s="18">
        <v>154196</v>
      </c>
      <c r="G13" s="257">
        <f>E13-C13</f>
        <v>-1104</v>
      </c>
      <c r="H13" s="258">
        <f>F13-D13</f>
        <v>4556</v>
      </c>
      <c r="J13" s="19"/>
      <c r="K13" s="20"/>
    </row>
    <row r="14" spans="1:11" ht="17.100000000000001" customHeight="1">
      <c r="A14" s="261"/>
      <c r="B14" s="267" t="s">
        <v>336</v>
      </c>
      <c r="C14" s="16">
        <v>3965</v>
      </c>
      <c r="D14" s="17">
        <v>27510</v>
      </c>
      <c r="E14" s="18">
        <v>3928</v>
      </c>
      <c r="F14" s="18">
        <v>29130</v>
      </c>
      <c r="G14" s="257">
        <f t="shared" si="1"/>
        <v>-37</v>
      </c>
      <c r="H14" s="258">
        <f t="shared" si="1"/>
        <v>1620</v>
      </c>
      <c r="J14" s="11"/>
      <c r="K14" s="12"/>
    </row>
    <row r="15" spans="1:11" ht="17.100000000000001" customHeight="1">
      <c r="A15" s="261"/>
      <c r="B15" s="267" t="s">
        <v>337</v>
      </c>
      <c r="C15" s="16">
        <v>2960</v>
      </c>
      <c r="D15" s="17">
        <v>16970</v>
      </c>
      <c r="E15" s="18">
        <v>3098</v>
      </c>
      <c r="F15" s="18">
        <v>19167</v>
      </c>
      <c r="G15" s="257">
        <f t="shared" si="1"/>
        <v>138</v>
      </c>
      <c r="H15" s="258">
        <f t="shared" si="1"/>
        <v>2197</v>
      </c>
      <c r="J15" s="11"/>
      <c r="K15" s="12"/>
    </row>
    <row r="16" spans="1:11" ht="17.100000000000001" customHeight="1">
      <c r="A16" s="261"/>
      <c r="B16" s="263" t="s">
        <v>338</v>
      </c>
      <c r="C16" s="13">
        <v>5386</v>
      </c>
      <c r="D16" s="14">
        <v>49252</v>
      </c>
      <c r="E16" s="15">
        <v>5238</v>
      </c>
      <c r="F16" s="15">
        <v>53249</v>
      </c>
      <c r="G16" s="15">
        <f t="shared" si="1"/>
        <v>-148</v>
      </c>
      <c r="H16" s="256">
        <f t="shared" si="1"/>
        <v>3997</v>
      </c>
      <c r="J16" s="11"/>
      <c r="K16" s="12"/>
    </row>
    <row r="17" spans="1:11" ht="17.100000000000001" customHeight="1">
      <c r="A17" s="261"/>
      <c r="B17" s="267" t="s">
        <v>339</v>
      </c>
      <c r="C17" s="16">
        <v>2825</v>
      </c>
      <c r="D17" s="17">
        <v>21294</v>
      </c>
      <c r="E17" s="18">
        <v>2910</v>
      </c>
      <c r="F17" s="18">
        <v>22717</v>
      </c>
      <c r="G17" s="257">
        <f t="shared" si="1"/>
        <v>85</v>
      </c>
      <c r="H17" s="258">
        <f t="shared" si="1"/>
        <v>1423</v>
      </c>
      <c r="J17" s="11"/>
      <c r="K17" s="12"/>
    </row>
    <row r="18" spans="1:11" ht="17.100000000000001" customHeight="1">
      <c r="A18" s="261"/>
      <c r="B18" s="267" t="s">
        <v>340</v>
      </c>
      <c r="C18" s="16">
        <v>2436</v>
      </c>
      <c r="D18" s="17">
        <v>17508</v>
      </c>
      <c r="E18" s="18">
        <v>2492</v>
      </c>
      <c r="F18" s="18">
        <v>18422</v>
      </c>
      <c r="G18" s="257">
        <f t="shared" si="1"/>
        <v>56</v>
      </c>
      <c r="H18" s="258">
        <f t="shared" si="1"/>
        <v>914</v>
      </c>
      <c r="J18" s="11"/>
      <c r="K18" s="12"/>
    </row>
    <row r="19" spans="1:11" s="3" customFormat="1" ht="17.100000000000001" customHeight="1">
      <c r="A19" s="264"/>
      <c r="B19" s="267" t="s">
        <v>341</v>
      </c>
      <c r="C19" s="42">
        <v>6496</v>
      </c>
      <c r="D19" s="21">
        <v>43327</v>
      </c>
      <c r="E19" s="18">
        <v>6054</v>
      </c>
      <c r="F19" s="18">
        <v>44506</v>
      </c>
      <c r="G19" s="257">
        <f t="shared" si="1"/>
        <v>-442</v>
      </c>
      <c r="H19" s="258">
        <f t="shared" si="1"/>
        <v>1179</v>
      </c>
      <c r="J19" s="11"/>
      <c r="K19" s="12"/>
    </row>
    <row r="20" spans="1:11" ht="17.100000000000001" customHeight="1">
      <c r="A20" s="261"/>
      <c r="B20" s="267" t="s">
        <v>342</v>
      </c>
      <c r="C20" s="16">
        <v>1769</v>
      </c>
      <c r="D20" s="17">
        <v>14716</v>
      </c>
      <c r="E20" s="18">
        <v>1948</v>
      </c>
      <c r="F20" s="18">
        <v>16569</v>
      </c>
      <c r="G20" s="257">
        <f t="shared" si="1"/>
        <v>179</v>
      </c>
      <c r="H20" s="258">
        <f t="shared" si="1"/>
        <v>1853</v>
      </c>
      <c r="J20" s="11"/>
      <c r="K20" s="12"/>
    </row>
    <row r="21" spans="1:11" ht="17.100000000000001" customHeight="1">
      <c r="A21" s="261"/>
      <c r="B21" s="267" t="s">
        <v>343</v>
      </c>
      <c r="C21" s="16">
        <v>4811</v>
      </c>
      <c r="D21" s="17">
        <v>29443</v>
      </c>
      <c r="E21" s="18">
        <v>4589</v>
      </c>
      <c r="F21" s="18">
        <v>30322</v>
      </c>
      <c r="G21" s="257">
        <f t="shared" si="1"/>
        <v>-222</v>
      </c>
      <c r="H21" s="258">
        <f t="shared" si="1"/>
        <v>879</v>
      </c>
    </row>
    <row r="22" spans="1:11" ht="20.25" customHeight="1">
      <c r="A22" s="261"/>
      <c r="B22" s="267" t="s">
        <v>344</v>
      </c>
      <c r="C22" s="16">
        <v>3181</v>
      </c>
      <c r="D22" s="17">
        <v>16484</v>
      </c>
      <c r="E22" s="18">
        <v>3103</v>
      </c>
      <c r="F22" s="18">
        <v>17508</v>
      </c>
      <c r="G22" s="257">
        <f t="shared" si="1"/>
        <v>-78</v>
      </c>
      <c r="H22" s="258">
        <f t="shared" si="1"/>
        <v>1024</v>
      </c>
    </row>
    <row r="23" spans="1:11" ht="20.25" customHeight="1" thickBot="1">
      <c r="A23" s="265"/>
      <c r="B23" s="268" t="s">
        <v>345</v>
      </c>
      <c r="C23" s="251">
        <v>1364</v>
      </c>
      <c r="D23" s="22">
        <v>8050</v>
      </c>
      <c r="E23" s="23">
        <v>1320</v>
      </c>
      <c r="F23" s="23">
        <v>7872</v>
      </c>
      <c r="G23" s="259">
        <f>E23-C23</f>
        <v>-44</v>
      </c>
      <c r="H23" s="260">
        <f>F23-D23</f>
        <v>-178</v>
      </c>
    </row>
    <row r="24" spans="1:11" ht="15" customHeight="1">
      <c r="A24" s="664" t="s">
        <v>26</v>
      </c>
      <c r="B24" s="664"/>
      <c r="C24" s="664"/>
      <c r="D24" s="664"/>
      <c r="E24" s="664"/>
      <c r="F24" s="651" t="s">
        <v>334</v>
      </c>
      <c r="G24" s="652"/>
      <c r="H24" s="652"/>
    </row>
    <row r="25" spans="1:11" ht="15" customHeight="1">
      <c r="B25" s="653" t="s">
        <v>346</v>
      </c>
      <c r="C25" s="654"/>
      <c r="D25" s="654"/>
      <c r="E25" s="654"/>
      <c r="F25" s="655" t="s">
        <v>27</v>
      </c>
      <c r="G25" s="655"/>
      <c r="H25" s="655"/>
    </row>
    <row r="26" spans="1:11" ht="15" customHeight="1">
      <c r="B26" s="25"/>
      <c r="C26" s="25"/>
      <c r="D26" s="25"/>
      <c r="E26" s="25"/>
      <c r="H26" s="4"/>
    </row>
    <row r="27" spans="1:11" ht="15" customHeight="1" thickBot="1">
      <c r="A27" s="1" t="s">
        <v>441</v>
      </c>
      <c r="H27" s="4" t="s">
        <v>16</v>
      </c>
    </row>
    <row r="28" spans="1:11" ht="22.5" customHeight="1">
      <c r="A28" s="666" t="s">
        <v>17</v>
      </c>
      <c r="B28" s="667"/>
      <c r="C28" s="656" t="s">
        <v>28</v>
      </c>
      <c r="D28" s="656"/>
      <c r="E28" s="656" t="s">
        <v>29</v>
      </c>
      <c r="F28" s="656"/>
      <c r="G28" s="657" t="s">
        <v>30</v>
      </c>
      <c r="H28" s="658"/>
    </row>
    <row r="29" spans="1:11" ht="22.5" customHeight="1">
      <c r="A29" s="668"/>
      <c r="B29" s="650"/>
      <c r="C29" s="7" t="s">
        <v>21</v>
      </c>
      <c r="D29" s="7" t="s">
        <v>22</v>
      </c>
      <c r="E29" s="7" t="s">
        <v>21</v>
      </c>
      <c r="F29" s="7" t="s">
        <v>22</v>
      </c>
      <c r="G29" s="7" t="s">
        <v>21</v>
      </c>
      <c r="H29" s="438" t="s">
        <v>22</v>
      </c>
    </row>
    <row r="30" spans="1:11" ht="15" customHeight="1">
      <c r="A30" s="665" t="s">
        <v>23</v>
      </c>
      <c r="B30" s="663"/>
      <c r="C30" s="431">
        <f t="shared" ref="C30:H30" si="2">SUM(C31:C32)</f>
        <v>53438</v>
      </c>
      <c r="D30" s="432">
        <f t="shared" si="2"/>
        <v>266187</v>
      </c>
      <c r="E30" s="432">
        <f t="shared" si="2"/>
        <v>2631</v>
      </c>
      <c r="F30" s="432">
        <f t="shared" si="2"/>
        <v>83465</v>
      </c>
      <c r="G30" s="432">
        <f t="shared" si="2"/>
        <v>11573</v>
      </c>
      <c r="H30" s="439">
        <f t="shared" si="2"/>
        <v>165474</v>
      </c>
    </row>
    <row r="31" spans="1:11" ht="15" customHeight="1">
      <c r="A31" s="659" t="s">
        <v>24</v>
      </c>
      <c r="B31" s="660"/>
      <c r="C31" s="433">
        <f t="shared" ref="C31:H31" si="3">SUM(C33:C43)</f>
        <v>42090</v>
      </c>
      <c r="D31" s="434">
        <f t="shared" si="3"/>
        <v>210944</v>
      </c>
      <c r="E31" s="434">
        <f t="shared" si="3"/>
        <v>2178</v>
      </c>
      <c r="F31" s="434">
        <f t="shared" si="3"/>
        <v>68601</v>
      </c>
      <c r="G31" s="434">
        <f t="shared" si="3"/>
        <v>9392</v>
      </c>
      <c r="H31" s="440">
        <f t="shared" si="3"/>
        <v>132430</v>
      </c>
    </row>
    <row r="32" spans="1:11" ht="15" customHeight="1">
      <c r="A32" s="659" t="s">
        <v>25</v>
      </c>
      <c r="B32" s="660"/>
      <c r="C32" s="433">
        <v>11348</v>
      </c>
      <c r="D32" s="434">
        <v>55243</v>
      </c>
      <c r="E32" s="434">
        <v>453</v>
      </c>
      <c r="F32" s="434">
        <v>14864</v>
      </c>
      <c r="G32" s="434">
        <v>2181</v>
      </c>
      <c r="H32" s="440">
        <v>33044</v>
      </c>
    </row>
    <row r="33" spans="1:8" ht="15" customHeight="1">
      <c r="A33" s="441"/>
      <c r="B33" s="267" t="s">
        <v>335</v>
      </c>
      <c r="C33" s="435">
        <v>14518</v>
      </c>
      <c r="D33" s="26">
        <v>70128</v>
      </c>
      <c r="E33" s="26">
        <v>969</v>
      </c>
      <c r="F33" s="26">
        <v>29347</v>
      </c>
      <c r="G33" s="26">
        <v>3937</v>
      </c>
      <c r="H33" s="442">
        <v>54218</v>
      </c>
    </row>
    <row r="34" spans="1:8" ht="15" customHeight="1">
      <c r="A34" s="441"/>
      <c r="B34" s="267" t="s">
        <v>336</v>
      </c>
      <c r="C34" s="435">
        <v>3134</v>
      </c>
      <c r="D34" s="26">
        <v>15491</v>
      </c>
      <c r="E34" s="26">
        <v>177</v>
      </c>
      <c r="F34" s="26">
        <v>5207</v>
      </c>
      <c r="G34" s="26">
        <v>583</v>
      </c>
      <c r="H34" s="442">
        <v>8341</v>
      </c>
    </row>
    <row r="35" spans="1:8" ht="15" customHeight="1">
      <c r="A35" s="441"/>
      <c r="B35" s="267" t="s">
        <v>337</v>
      </c>
      <c r="C35" s="435">
        <v>2529</v>
      </c>
      <c r="D35" s="26">
        <v>12009</v>
      </c>
      <c r="E35" s="26">
        <v>85</v>
      </c>
      <c r="F35" s="26">
        <v>1553</v>
      </c>
      <c r="G35" s="26">
        <v>470</v>
      </c>
      <c r="H35" s="442">
        <v>5574</v>
      </c>
    </row>
    <row r="36" spans="1:8" ht="15" customHeight="1">
      <c r="A36" s="441"/>
      <c r="B36" s="263" t="s">
        <v>338</v>
      </c>
      <c r="C36" s="433">
        <v>3904</v>
      </c>
      <c r="D36" s="434">
        <v>23740</v>
      </c>
      <c r="E36" s="434">
        <v>304</v>
      </c>
      <c r="F36" s="434">
        <v>14209</v>
      </c>
      <c r="G36" s="434">
        <v>965</v>
      </c>
      <c r="H36" s="440">
        <v>15114</v>
      </c>
    </row>
    <row r="37" spans="1:8" ht="15" customHeight="1">
      <c r="A37" s="441"/>
      <c r="B37" s="267" t="s">
        <v>339</v>
      </c>
      <c r="C37" s="435">
        <v>2182</v>
      </c>
      <c r="D37" s="26">
        <v>10890</v>
      </c>
      <c r="E37" s="26">
        <v>80</v>
      </c>
      <c r="F37" s="26">
        <v>3577</v>
      </c>
      <c r="G37" s="26">
        <v>566</v>
      </c>
      <c r="H37" s="442">
        <v>8047</v>
      </c>
    </row>
    <row r="38" spans="1:8" ht="15" customHeight="1">
      <c r="A38" s="441"/>
      <c r="B38" s="267" t="s">
        <v>340</v>
      </c>
      <c r="C38" s="435">
        <v>2056</v>
      </c>
      <c r="D38" s="26">
        <v>11596</v>
      </c>
      <c r="E38" s="26">
        <v>68</v>
      </c>
      <c r="F38" s="26">
        <v>1717</v>
      </c>
      <c r="G38" s="26">
        <v>351</v>
      </c>
      <c r="H38" s="442">
        <v>5070</v>
      </c>
    </row>
    <row r="39" spans="1:8" ht="15" customHeight="1">
      <c r="A39" s="443"/>
      <c r="B39" s="267" t="s">
        <v>341</v>
      </c>
      <c r="C39" s="436">
        <v>4872</v>
      </c>
      <c r="D39" s="437">
        <v>25231</v>
      </c>
      <c r="E39" s="437">
        <v>182</v>
      </c>
      <c r="F39" s="437">
        <v>5592</v>
      </c>
      <c r="G39" s="437">
        <v>906</v>
      </c>
      <c r="H39" s="444">
        <v>13399</v>
      </c>
    </row>
    <row r="40" spans="1:8" ht="15" customHeight="1">
      <c r="A40" s="441"/>
      <c r="B40" s="267" t="s">
        <v>342</v>
      </c>
      <c r="C40" s="435">
        <v>1418</v>
      </c>
      <c r="D40" s="26">
        <v>7607</v>
      </c>
      <c r="E40" s="26">
        <v>93</v>
      </c>
      <c r="F40" s="26">
        <v>2739</v>
      </c>
      <c r="G40" s="26">
        <v>430</v>
      </c>
      <c r="H40" s="442">
        <v>6194</v>
      </c>
    </row>
    <row r="41" spans="1:8" ht="15" customHeight="1">
      <c r="A41" s="441"/>
      <c r="B41" s="267" t="s">
        <v>343</v>
      </c>
      <c r="C41" s="435">
        <v>3745</v>
      </c>
      <c r="D41" s="26">
        <v>17850</v>
      </c>
      <c r="E41" s="26">
        <v>98</v>
      </c>
      <c r="F41" s="26">
        <v>2195</v>
      </c>
      <c r="G41" s="26">
        <v>650</v>
      </c>
      <c r="H41" s="442">
        <v>10074</v>
      </c>
    </row>
    <row r="42" spans="1:8" ht="15" customHeight="1">
      <c r="A42" s="441"/>
      <c r="B42" s="267" t="s">
        <v>344</v>
      </c>
      <c r="C42" s="435">
        <v>2629</v>
      </c>
      <c r="D42" s="26">
        <v>11526</v>
      </c>
      <c r="E42" s="26">
        <v>78</v>
      </c>
      <c r="F42" s="26">
        <v>1358</v>
      </c>
      <c r="G42" s="26">
        <v>387</v>
      </c>
      <c r="H42" s="442">
        <v>4591</v>
      </c>
    </row>
    <row r="43" spans="1:8" ht="15" customHeight="1">
      <c r="A43" s="445"/>
      <c r="B43" s="446" t="s">
        <v>345</v>
      </c>
      <c r="C43" s="447">
        <v>1103</v>
      </c>
      <c r="D43" s="448">
        <v>4876</v>
      </c>
      <c r="E43" s="448">
        <v>44</v>
      </c>
      <c r="F43" s="448">
        <v>1107</v>
      </c>
      <c r="G43" s="448">
        <v>147</v>
      </c>
      <c r="H43" s="449">
        <v>1808</v>
      </c>
    </row>
    <row r="44" spans="1:8" ht="15" customHeight="1">
      <c r="B44" s="1" t="s">
        <v>494</v>
      </c>
      <c r="H44" s="4" t="s">
        <v>31</v>
      </c>
    </row>
  </sheetData>
  <sheetProtection selectLockedCells="1" selectUnlockedCells="1"/>
  <mergeCells count="21">
    <mergeCell ref="A32:B32"/>
    <mergeCell ref="A12:B12"/>
    <mergeCell ref="A11:B11"/>
    <mergeCell ref="A10:B10"/>
    <mergeCell ref="A24:E24"/>
    <mergeCell ref="A30:B30"/>
    <mergeCell ref="A31:B31"/>
    <mergeCell ref="A28:B29"/>
    <mergeCell ref="F24:H24"/>
    <mergeCell ref="B25:E25"/>
    <mergeCell ref="F25:H25"/>
    <mergeCell ref="C28:D28"/>
    <mergeCell ref="E28:F28"/>
    <mergeCell ref="G28:H28"/>
    <mergeCell ref="B1:H1"/>
    <mergeCell ref="A3:H3"/>
    <mergeCell ref="A5:H6"/>
    <mergeCell ref="C8:D8"/>
    <mergeCell ref="E8:F8"/>
    <mergeCell ref="G8:H8"/>
    <mergeCell ref="A8:B9"/>
  </mergeCells>
  <phoneticPr fontId="18"/>
  <printOptions horizontalCentered="1"/>
  <pageMargins left="0.59055118110236227" right="0.59055118110236227" top="0.59055118110236227" bottom="0.59055118110236227" header="0.39370078740157483" footer="0.39370078740157483"/>
  <pageSetup paperSize="9" firstPageNumber="63" orientation="portrait" useFirstPageNumber="1" horizontalDpi="300" verticalDpi="300" r:id="rId1"/>
  <headerFooter alignWithMargins="0">
    <oddHeader>&amp;R事業所</oddHeader>
    <oddFooter>&amp;C&amp;11－&amp;P－</oddFooter>
  </headerFooter>
</worksheet>
</file>

<file path=xl/worksheets/sheet10.xml><?xml version="1.0" encoding="utf-8"?>
<worksheet xmlns="http://schemas.openxmlformats.org/spreadsheetml/2006/main" xmlns:r="http://schemas.openxmlformats.org/officeDocument/2006/relationships">
  <dimension ref="A1:L26"/>
  <sheetViews>
    <sheetView view="pageBreakPreview" zoomScaleNormal="75" zoomScaleSheetLayoutView="100" workbookViewId="0">
      <selection activeCell="F10" sqref="F10"/>
    </sheetView>
  </sheetViews>
  <sheetFormatPr defaultRowHeight="24.95" customHeight="1"/>
  <cols>
    <col min="1" max="1" width="16" style="52" customWidth="1"/>
    <col min="2" max="2" width="1.42578125" style="52" customWidth="1"/>
    <col min="3" max="3" width="18.85546875" style="52" customWidth="1"/>
    <col min="4" max="4" width="1.42578125" style="52" customWidth="1"/>
    <col min="5" max="7" width="20.7109375" style="52" customWidth="1"/>
    <col min="8" max="11" width="25" style="167" customWidth="1"/>
    <col min="12" max="16384" width="9.140625" style="52"/>
  </cols>
  <sheetData>
    <row r="1" spans="1:12" ht="5.0999999999999996" customHeight="1"/>
    <row r="2" spans="1:12" ht="15" customHeight="1">
      <c r="A2" s="168" t="s">
        <v>195</v>
      </c>
      <c r="B2" s="168"/>
      <c r="C2" s="1"/>
      <c r="D2" s="1"/>
      <c r="E2" s="1"/>
      <c r="F2" s="1"/>
      <c r="G2" s="1"/>
      <c r="H2" s="169"/>
      <c r="I2" s="169"/>
      <c r="K2" s="29" t="s">
        <v>196</v>
      </c>
      <c r="L2" s="1"/>
    </row>
    <row r="3" spans="1:12" ht="24" customHeight="1">
      <c r="A3" s="672" t="s">
        <v>180</v>
      </c>
      <c r="B3" s="672"/>
      <c r="C3" s="672"/>
      <c r="D3" s="672"/>
      <c r="E3" s="846" t="s">
        <v>34</v>
      </c>
      <c r="F3" s="642" t="s">
        <v>171</v>
      </c>
      <c r="G3" s="102" t="s">
        <v>197</v>
      </c>
      <c r="H3" s="656" t="s">
        <v>198</v>
      </c>
      <c r="I3" s="343" t="s">
        <v>199</v>
      </c>
      <c r="J3" s="344" t="s">
        <v>200</v>
      </c>
      <c r="K3" s="658" t="s">
        <v>201</v>
      </c>
      <c r="L3" s="54"/>
    </row>
    <row r="4" spans="1:12" ht="24" customHeight="1">
      <c r="A4" s="672"/>
      <c r="B4" s="672"/>
      <c r="C4" s="672"/>
      <c r="D4" s="672"/>
      <c r="E4" s="846"/>
      <c r="F4" s="642"/>
      <c r="G4" s="107" t="s">
        <v>202</v>
      </c>
      <c r="H4" s="642"/>
      <c r="I4" s="107" t="s">
        <v>203</v>
      </c>
      <c r="J4" s="170" t="s">
        <v>204</v>
      </c>
      <c r="K4" s="844"/>
      <c r="L4" s="54"/>
    </row>
    <row r="5" spans="1:12" ht="28.5" customHeight="1">
      <c r="A5" s="171"/>
      <c r="B5" s="172"/>
      <c r="C5" s="326" t="s">
        <v>205</v>
      </c>
      <c r="D5" s="173"/>
      <c r="E5" s="8">
        <f>SUM(F5:K5)</f>
        <v>797</v>
      </c>
      <c r="F5" s="328">
        <v>1</v>
      </c>
      <c r="G5" s="329">
        <v>69</v>
      </c>
      <c r="H5" s="329">
        <v>310</v>
      </c>
      <c r="I5" s="329">
        <v>72</v>
      </c>
      <c r="J5" s="329">
        <v>76</v>
      </c>
      <c r="K5" s="345">
        <v>269</v>
      </c>
    </row>
    <row r="6" spans="1:12" ht="28.5" customHeight="1">
      <c r="A6" s="60" t="s">
        <v>188</v>
      </c>
      <c r="B6" s="7"/>
      <c r="C6" s="326" t="s">
        <v>206</v>
      </c>
      <c r="D6" s="173"/>
      <c r="E6" s="13">
        <v>98168</v>
      </c>
      <c r="F6" s="330" t="s">
        <v>164</v>
      </c>
      <c r="G6" s="221" t="s">
        <v>164</v>
      </c>
      <c r="H6" s="123">
        <v>36409</v>
      </c>
      <c r="I6" s="123">
        <v>6261</v>
      </c>
      <c r="J6" s="123">
        <v>12741</v>
      </c>
      <c r="K6" s="346">
        <v>36022</v>
      </c>
    </row>
    <row r="7" spans="1:12" ht="28.5" customHeight="1">
      <c r="A7" s="174"/>
      <c r="B7" s="172"/>
      <c r="C7" s="326" t="s">
        <v>131</v>
      </c>
      <c r="D7" s="173"/>
      <c r="E7" s="13">
        <v>11399622</v>
      </c>
      <c r="F7" s="330" t="s">
        <v>164</v>
      </c>
      <c r="G7" s="221" t="s">
        <v>164</v>
      </c>
      <c r="H7" s="123">
        <v>3907468</v>
      </c>
      <c r="I7" s="123">
        <v>3533570</v>
      </c>
      <c r="J7" s="123">
        <v>655851</v>
      </c>
      <c r="K7" s="346">
        <v>3056130</v>
      </c>
    </row>
    <row r="8" spans="1:12" ht="28.5" customHeight="1">
      <c r="A8" s="171"/>
      <c r="B8" s="172"/>
      <c r="C8" s="326" t="s">
        <v>205</v>
      </c>
      <c r="D8" s="173"/>
      <c r="E8" s="13">
        <v>340</v>
      </c>
      <c r="F8" s="331">
        <v>0</v>
      </c>
      <c r="G8" s="90">
        <v>41</v>
      </c>
      <c r="H8" s="123">
        <v>171</v>
      </c>
      <c r="I8" s="123">
        <v>8</v>
      </c>
      <c r="J8" s="123">
        <v>30</v>
      </c>
      <c r="K8" s="346">
        <v>90</v>
      </c>
    </row>
    <row r="9" spans="1:12" ht="28.5" customHeight="1">
      <c r="A9" s="60" t="s">
        <v>207</v>
      </c>
      <c r="B9" s="7"/>
      <c r="C9" s="326" t="s">
        <v>206</v>
      </c>
      <c r="D9" s="173"/>
      <c r="E9" s="13">
        <v>9349</v>
      </c>
      <c r="F9" s="331">
        <v>0</v>
      </c>
      <c r="G9" s="90">
        <v>1300</v>
      </c>
      <c r="H9" s="123">
        <v>4188</v>
      </c>
      <c r="I9" s="221" t="s">
        <v>164</v>
      </c>
      <c r="J9" s="221" t="s">
        <v>164</v>
      </c>
      <c r="K9" s="346">
        <v>2671</v>
      </c>
    </row>
    <row r="10" spans="1:12" ht="28.5" customHeight="1">
      <c r="A10" s="174"/>
      <c r="B10" s="172"/>
      <c r="C10" s="326" t="s">
        <v>131</v>
      </c>
      <c r="D10" s="173"/>
      <c r="E10" s="13">
        <v>548374</v>
      </c>
      <c r="F10" s="331">
        <v>0</v>
      </c>
      <c r="G10" s="90">
        <v>28662</v>
      </c>
      <c r="H10" s="123">
        <v>160475</v>
      </c>
      <c r="I10" s="221" t="s">
        <v>164</v>
      </c>
      <c r="J10" s="221" t="s">
        <v>164</v>
      </c>
      <c r="K10" s="346">
        <v>304268</v>
      </c>
    </row>
    <row r="11" spans="1:12" ht="28.5" customHeight="1">
      <c r="A11" s="845" t="s">
        <v>208</v>
      </c>
      <c r="B11" s="7"/>
      <c r="C11" s="326" t="s">
        <v>205</v>
      </c>
      <c r="D11" s="173"/>
      <c r="E11" s="13">
        <v>152</v>
      </c>
      <c r="F11" s="331">
        <v>1</v>
      </c>
      <c r="G11" s="90">
        <v>12</v>
      </c>
      <c r="H11" s="123">
        <v>67</v>
      </c>
      <c r="I11" s="123">
        <v>10</v>
      </c>
      <c r="J11" s="123">
        <v>12</v>
      </c>
      <c r="K11" s="346">
        <v>50</v>
      </c>
    </row>
    <row r="12" spans="1:12" ht="28.5" customHeight="1">
      <c r="A12" s="845"/>
      <c r="B12" s="7"/>
      <c r="C12" s="326" t="s">
        <v>206</v>
      </c>
      <c r="D12" s="173"/>
      <c r="E12" s="13">
        <v>10605</v>
      </c>
      <c r="F12" s="331" t="s">
        <v>164</v>
      </c>
      <c r="G12" s="221" t="s">
        <v>164</v>
      </c>
      <c r="H12" s="123">
        <v>4682</v>
      </c>
      <c r="I12" s="123">
        <v>763</v>
      </c>
      <c r="J12" s="221" t="s">
        <v>164</v>
      </c>
      <c r="K12" s="346">
        <v>3385</v>
      </c>
    </row>
    <row r="13" spans="1:12" ht="28.5" customHeight="1">
      <c r="A13" s="845"/>
      <c r="B13" s="172"/>
      <c r="C13" s="326" t="s">
        <v>131</v>
      </c>
      <c r="D13" s="173"/>
      <c r="E13" s="13">
        <v>723720</v>
      </c>
      <c r="F13" s="331" t="s">
        <v>164</v>
      </c>
      <c r="G13" s="221" t="s">
        <v>164</v>
      </c>
      <c r="H13" s="123">
        <v>294479</v>
      </c>
      <c r="I13" s="123">
        <v>15797</v>
      </c>
      <c r="J13" s="221" t="s">
        <v>164</v>
      </c>
      <c r="K13" s="346">
        <v>332247</v>
      </c>
    </row>
    <row r="14" spans="1:12" ht="28.5" customHeight="1">
      <c r="A14" s="845" t="s">
        <v>209</v>
      </c>
      <c r="B14" s="7"/>
      <c r="C14" s="326" t="s">
        <v>205</v>
      </c>
      <c r="D14" s="173"/>
      <c r="E14" s="13">
        <v>114</v>
      </c>
      <c r="F14" s="331">
        <v>0</v>
      </c>
      <c r="G14" s="90">
        <v>12</v>
      </c>
      <c r="H14" s="123">
        <v>47</v>
      </c>
      <c r="I14" s="123">
        <v>11</v>
      </c>
      <c r="J14" s="123">
        <v>15</v>
      </c>
      <c r="K14" s="346">
        <v>29</v>
      </c>
    </row>
    <row r="15" spans="1:12" ht="28.5" customHeight="1">
      <c r="A15" s="845"/>
      <c r="B15" s="7"/>
      <c r="C15" s="326" t="s">
        <v>206</v>
      </c>
      <c r="D15" s="173"/>
      <c r="E15" s="13">
        <v>22607</v>
      </c>
      <c r="F15" s="331">
        <v>0</v>
      </c>
      <c r="G15" s="331" t="s">
        <v>164</v>
      </c>
      <c r="H15" s="123">
        <v>8955</v>
      </c>
      <c r="I15" s="123">
        <v>2323</v>
      </c>
      <c r="J15" s="221" t="s">
        <v>164</v>
      </c>
      <c r="K15" s="346">
        <v>6579</v>
      </c>
    </row>
    <row r="16" spans="1:12" ht="28.5" customHeight="1">
      <c r="A16" s="845"/>
      <c r="B16" s="172"/>
      <c r="C16" s="326" t="s">
        <v>131</v>
      </c>
      <c r="D16" s="173"/>
      <c r="E16" s="13">
        <v>1960656</v>
      </c>
      <c r="F16" s="331">
        <v>0</v>
      </c>
      <c r="G16" s="331" t="s">
        <v>164</v>
      </c>
      <c r="H16" s="123">
        <v>1100063</v>
      </c>
      <c r="I16" s="123">
        <v>87996</v>
      </c>
      <c r="J16" s="221" t="s">
        <v>164</v>
      </c>
      <c r="K16" s="346">
        <v>387097</v>
      </c>
    </row>
    <row r="17" spans="1:12" ht="28.5" customHeight="1">
      <c r="A17" s="845" t="s">
        <v>210</v>
      </c>
      <c r="B17" s="7"/>
      <c r="C17" s="326" t="s">
        <v>205</v>
      </c>
      <c r="D17" s="173"/>
      <c r="E17" s="13">
        <v>35</v>
      </c>
      <c r="F17" s="331">
        <v>0</v>
      </c>
      <c r="G17" s="331">
        <v>2</v>
      </c>
      <c r="H17" s="123">
        <v>11</v>
      </c>
      <c r="I17" s="331">
        <v>4</v>
      </c>
      <c r="J17" s="123">
        <v>6</v>
      </c>
      <c r="K17" s="346">
        <v>12</v>
      </c>
    </row>
    <row r="18" spans="1:12" ht="28.5" customHeight="1">
      <c r="A18" s="845"/>
      <c r="B18" s="7"/>
      <c r="C18" s="326" t="s">
        <v>206</v>
      </c>
      <c r="D18" s="173"/>
      <c r="E18" s="13">
        <v>29207</v>
      </c>
      <c r="F18" s="331">
        <v>0</v>
      </c>
      <c r="G18" s="331" t="s">
        <v>164</v>
      </c>
      <c r="H18" s="221" t="s">
        <v>164</v>
      </c>
      <c r="I18" s="221" t="s">
        <v>164</v>
      </c>
      <c r="J18" s="221" t="s">
        <v>164</v>
      </c>
      <c r="K18" s="347" t="s">
        <v>164</v>
      </c>
    </row>
    <row r="19" spans="1:12" ht="28.5" customHeight="1">
      <c r="A19" s="845"/>
      <c r="B19" s="172"/>
      <c r="C19" s="326" t="s">
        <v>131</v>
      </c>
      <c r="D19" s="173"/>
      <c r="E19" s="13">
        <v>1811226</v>
      </c>
      <c r="F19" s="331">
        <v>0</v>
      </c>
      <c r="G19" s="331" t="s">
        <v>164</v>
      </c>
      <c r="H19" s="221" t="s">
        <v>164</v>
      </c>
      <c r="I19" s="221" t="s">
        <v>164</v>
      </c>
      <c r="J19" s="221" t="s">
        <v>164</v>
      </c>
      <c r="K19" s="347" t="s">
        <v>164</v>
      </c>
    </row>
    <row r="20" spans="1:12" ht="28.5" customHeight="1">
      <c r="A20" s="174"/>
      <c r="B20" s="172"/>
      <c r="C20" s="326" t="s">
        <v>205</v>
      </c>
      <c r="D20" s="173"/>
      <c r="E20" s="332">
        <v>7</v>
      </c>
      <c r="F20" s="331">
        <v>0</v>
      </c>
      <c r="G20" s="331">
        <v>0</v>
      </c>
      <c r="H20" s="123">
        <v>2</v>
      </c>
      <c r="I20" s="331">
        <v>0</v>
      </c>
      <c r="J20" s="123">
        <v>1</v>
      </c>
      <c r="K20" s="346">
        <v>4</v>
      </c>
    </row>
    <row r="21" spans="1:12" ht="28.5" customHeight="1">
      <c r="A21" s="60" t="s">
        <v>211</v>
      </c>
      <c r="B21" s="7"/>
      <c r="C21" s="326" t="s">
        <v>206</v>
      </c>
      <c r="D21" s="173"/>
      <c r="E21" s="13">
        <v>26400</v>
      </c>
      <c r="F21" s="331">
        <v>0</v>
      </c>
      <c r="G21" s="331">
        <v>0</v>
      </c>
      <c r="H21" s="221" t="s">
        <v>164</v>
      </c>
      <c r="I21" s="331">
        <v>0</v>
      </c>
      <c r="J21" s="221" t="s">
        <v>164</v>
      </c>
      <c r="K21" s="347" t="s">
        <v>164</v>
      </c>
    </row>
    <row r="22" spans="1:12" ht="28.5" customHeight="1">
      <c r="A22" s="174"/>
      <c r="B22" s="172"/>
      <c r="C22" s="326" t="s">
        <v>131</v>
      </c>
      <c r="D22" s="173"/>
      <c r="E22" s="13">
        <v>865587</v>
      </c>
      <c r="F22" s="331">
        <v>0</v>
      </c>
      <c r="G22" s="331">
        <v>0</v>
      </c>
      <c r="H22" s="221" t="s">
        <v>164</v>
      </c>
      <c r="I22" s="331">
        <v>0</v>
      </c>
      <c r="J22" s="221" t="s">
        <v>164</v>
      </c>
      <c r="K22" s="347" t="s">
        <v>164</v>
      </c>
    </row>
    <row r="23" spans="1:12" ht="28.5" customHeight="1">
      <c r="A23" s="171"/>
      <c r="B23" s="172"/>
      <c r="C23" s="326" t="s">
        <v>205</v>
      </c>
      <c r="D23" s="173"/>
      <c r="E23" s="13">
        <v>149</v>
      </c>
      <c r="F23" s="331">
        <v>0</v>
      </c>
      <c r="G23" s="331">
        <v>2</v>
      </c>
      <c r="H23" s="123">
        <v>12</v>
      </c>
      <c r="I23" s="123">
        <v>39</v>
      </c>
      <c r="J23" s="123">
        <v>12</v>
      </c>
      <c r="K23" s="346">
        <v>84</v>
      </c>
    </row>
    <row r="24" spans="1:12" ht="28.5" customHeight="1">
      <c r="A24" s="60" t="s">
        <v>212</v>
      </c>
      <c r="B24" s="7"/>
      <c r="C24" s="326" t="s">
        <v>206</v>
      </c>
      <c r="D24" s="173"/>
      <c r="E24" s="331">
        <v>0</v>
      </c>
      <c r="F24" s="331">
        <v>0</v>
      </c>
      <c r="G24" s="331">
        <v>0</v>
      </c>
      <c r="H24" s="331">
        <v>0</v>
      </c>
      <c r="I24" s="331">
        <v>0</v>
      </c>
      <c r="J24" s="331">
        <v>0</v>
      </c>
      <c r="K24" s="348">
        <v>0</v>
      </c>
    </row>
    <row r="25" spans="1:12" ht="28.5" customHeight="1">
      <c r="A25" s="175"/>
      <c r="B25" s="176"/>
      <c r="C25" s="327" t="s">
        <v>131</v>
      </c>
      <c r="D25" s="177"/>
      <c r="E25" s="333">
        <v>5490059</v>
      </c>
      <c r="F25" s="334">
        <v>0</v>
      </c>
      <c r="G25" s="334" t="s">
        <v>164</v>
      </c>
      <c r="H25" s="349">
        <v>637841</v>
      </c>
      <c r="I25" s="349">
        <v>3414752</v>
      </c>
      <c r="J25" s="350" t="s">
        <v>164</v>
      </c>
      <c r="K25" s="351">
        <v>1402567</v>
      </c>
    </row>
    <row r="26" spans="1:12" ht="15" customHeight="1">
      <c r="C26" s="1"/>
      <c r="D26" s="1"/>
      <c r="E26" s="1"/>
      <c r="F26" s="1"/>
      <c r="G26" s="1"/>
      <c r="H26" s="169"/>
      <c r="I26" s="169"/>
      <c r="J26" s="169"/>
      <c r="K26" s="4" t="s">
        <v>135</v>
      </c>
      <c r="L26" s="1"/>
    </row>
  </sheetData>
  <sheetProtection selectLockedCells="1" selectUnlockedCells="1"/>
  <mergeCells count="8">
    <mergeCell ref="K3:K4"/>
    <mergeCell ref="A11:A13"/>
    <mergeCell ref="A14:A16"/>
    <mergeCell ref="A17:A19"/>
    <mergeCell ref="A3:D4"/>
    <mergeCell ref="E3:E4"/>
    <mergeCell ref="F3:F4"/>
    <mergeCell ref="H3:H4"/>
  </mergeCells>
  <phoneticPr fontId="18"/>
  <printOptions horizontalCentered="1"/>
  <pageMargins left="0.59055118110236227" right="0.59055118110236227" top="0.59055118110236227" bottom="0.59055118110236227" header="0.39370078740157483" footer="0.39370078740157483"/>
  <pageSetup paperSize="9" firstPageNumber="72" orientation="portrait" useFirstPageNumber="1" horizontalDpi="300" verticalDpi="300" r:id="rId1"/>
  <headerFooter alignWithMargins="0">
    <oddHeader>&amp;L事業所</oddHeader>
    <oddFooter>&amp;C&amp;11－&amp;P－</oddFooter>
  </headerFooter>
</worksheet>
</file>

<file path=xl/worksheets/sheet11.xml><?xml version="1.0" encoding="utf-8"?>
<worksheet xmlns="http://schemas.openxmlformats.org/spreadsheetml/2006/main" xmlns:r="http://schemas.openxmlformats.org/officeDocument/2006/relationships">
  <dimension ref="A1:L26"/>
  <sheetViews>
    <sheetView view="pageBreakPreview" topLeftCell="A19" zoomScaleNormal="75" zoomScaleSheetLayoutView="100" workbookViewId="0">
      <pane xSplit="4" topLeftCell="I1" activePane="topRight" state="frozen"/>
      <selection activeCell="A26" sqref="A26"/>
      <selection pane="topRight" activeCell="J25" sqref="J25"/>
    </sheetView>
  </sheetViews>
  <sheetFormatPr defaultRowHeight="24.95" customHeight="1"/>
  <cols>
    <col min="1" max="1" width="16" style="52" customWidth="1"/>
    <col min="2" max="2" width="1.42578125" style="52" customWidth="1"/>
    <col min="3" max="3" width="18.85546875" style="52" customWidth="1"/>
    <col min="4" max="4" width="1.42578125" style="52" customWidth="1"/>
    <col min="5" max="7" width="20.7109375" style="52" customWidth="1"/>
    <col min="8" max="11" width="25" style="167" customWidth="1"/>
    <col min="12" max="16384" width="9.140625" style="52"/>
  </cols>
  <sheetData>
    <row r="1" spans="1:12" ht="5.0999999999999996" customHeight="1"/>
    <row r="2" spans="1:12" ht="15" customHeight="1" thickBot="1">
      <c r="A2" s="168" t="s">
        <v>195</v>
      </c>
      <c r="B2" s="168"/>
      <c r="C2" s="1"/>
      <c r="D2" s="1"/>
      <c r="E2" s="1"/>
      <c r="F2" s="1"/>
      <c r="G2" s="1"/>
      <c r="H2" s="169"/>
      <c r="I2" s="169"/>
      <c r="K2" s="24" t="s">
        <v>196</v>
      </c>
      <c r="L2" s="1"/>
    </row>
    <row r="3" spans="1:12" ht="24" customHeight="1" thickBot="1">
      <c r="A3" s="672" t="s">
        <v>180</v>
      </c>
      <c r="B3" s="672"/>
      <c r="C3" s="672"/>
      <c r="D3" s="672"/>
      <c r="E3" s="846" t="s">
        <v>34</v>
      </c>
      <c r="F3" s="642" t="s">
        <v>171</v>
      </c>
      <c r="G3" s="102" t="s">
        <v>197</v>
      </c>
      <c r="H3" s="656" t="s">
        <v>198</v>
      </c>
      <c r="I3" s="343" t="s">
        <v>199</v>
      </c>
      <c r="J3" s="344" t="s">
        <v>200</v>
      </c>
      <c r="K3" s="658" t="s">
        <v>201</v>
      </c>
      <c r="L3" s="54"/>
    </row>
    <row r="4" spans="1:12" ht="24" customHeight="1">
      <c r="A4" s="672"/>
      <c r="B4" s="672"/>
      <c r="C4" s="672"/>
      <c r="D4" s="672"/>
      <c r="E4" s="846"/>
      <c r="F4" s="642"/>
      <c r="G4" s="107" t="s">
        <v>202</v>
      </c>
      <c r="H4" s="642"/>
      <c r="I4" s="107" t="s">
        <v>203</v>
      </c>
      <c r="J4" s="170" t="s">
        <v>204</v>
      </c>
      <c r="K4" s="844"/>
      <c r="L4" s="54"/>
    </row>
    <row r="5" spans="1:12" ht="28.5" customHeight="1">
      <c r="A5" s="171"/>
      <c r="B5" s="172"/>
      <c r="C5" s="326" t="s">
        <v>205</v>
      </c>
      <c r="D5" s="173"/>
      <c r="E5" s="8">
        <f>SUM(F5:K5)</f>
        <v>797</v>
      </c>
      <c r="F5" s="328">
        <v>1</v>
      </c>
      <c r="G5" s="329">
        <v>69</v>
      </c>
      <c r="H5" s="329">
        <v>310</v>
      </c>
      <c r="I5" s="329">
        <v>72</v>
      </c>
      <c r="J5" s="329">
        <v>76</v>
      </c>
      <c r="K5" s="345">
        <v>269</v>
      </c>
    </row>
    <row r="6" spans="1:12" ht="28.5" customHeight="1">
      <c r="A6" s="60" t="s">
        <v>188</v>
      </c>
      <c r="B6" s="7"/>
      <c r="C6" s="326" t="s">
        <v>206</v>
      </c>
      <c r="D6" s="173"/>
      <c r="E6" s="13">
        <v>98168</v>
      </c>
      <c r="F6" s="330" t="s">
        <v>164</v>
      </c>
      <c r="G6" s="221" t="s">
        <v>164</v>
      </c>
      <c r="H6" s="123">
        <v>36409</v>
      </c>
      <c r="I6" s="123">
        <v>6261</v>
      </c>
      <c r="J6" s="123">
        <v>12741</v>
      </c>
      <c r="K6" s="346">
        <v>36022</v>
      </c>
    </row>
    <row r="7" spans="1:12" ht="28.5" customHeight="1">
      <c r="A7" s="174"/>
      <c r="B7" s="172"/>
      <c r="C7" s="326" t="s">
        <v>131</v>
      </c>
      <c r="D7" s="173"/>
      <c r="E7" s="13">
        <v>11399622</v>
      </c>
      <c r="F7" s="330" t="s">
        <v>164</v>
      </c>
      <c r="G7" s="221" t="s">
        <v>164</v>
      </c>
      <c r="H7" s="123">
        <v>3907468</v>
      </c>
      <c r="I7" s="123">
        <v>3533570</v>
      </c>
      <c r="J7" s="123">
        <v>655851</v>
      </c>
      <c r="K7" s="346">
        <v>3056130</v>
      </c>
    </row>
    <row r="8" spans="1:12" ht="28.5" customHeight="1">
      <c r="A8" s="171"/>
      <c r="B8" s="172"/>
      <c r="C8" s="326" t="s">
        <v>205</v>
      </c>
      <c r="D8" s="173"/>
      <c r="E8" s="13">
        <v>340</v>
      </c>
      <c r="F8" s="331">
        <v>0</v>
      </c>
      <c r="G8" s="90">
        <v>41</v>
      </c>
      <c r="H8" s="123">
        <v>171</v>
      </c>
      <c r="I8" s="123">
        <v>8</v>
      </c>
      <c r="J8" s="123">
        <v>30</v>
      </c>
      <c r="K8" s="346">
        <v>90</v>
      </c>
    </row>
    <row r="9" spans="1:12" ht="28.5" customHeight="1">
      <c r="A9" s="60" t="s">
        <v>207</v>
      </c>
      <c r="B9" s="7"/>
      <c r="C9" s="326" t="s">
        <v>206</v>
      </c>
      <c r="D9" s="173"/>
      <c r="E9" s="13">
        <v>9349</v>
      </c>
      <c r="F9" s="331">
        <v>0</v>
      </c>
      <c r="G9" s="90">
        <v>1300</v>
      </c>
      <c r="H9" s="123">
        <v>4188</v>
      </c>
      <c r="I9" s="221" t="s">
        <v>164</v>
      </c>
      <c r="J9" s="221" t="s">
        <v>164</v>
      </c>
      <c r="K9" s="346">
        <v>2671</v>
      </c>
    </row>
    <row r="10" spans="1:12" ht="28.5" customHeight="1">
      <c r="A10" s="174"/>
      <c r="B10" s="172"/>
      <c r="C10" s="326" t="s">
        <v>131</v>
      </c>
      <c r="D10" s="173"/>
      <c r="E10" s="13">
        <v>548374</v>
      </c>
      <c r="F10" s="331">
        <v>0</v>
      </c>
      <c r="G10" s="90">
        <v>28662</v>
      </c>
      <c r="H10" s="123">
        <v>160475</v>
      </c>
      <c r="I10" s="221" t="s">
        <v>164</v>
      </c>
      <c r="J10" s="221" t="s">
        <v>164</v>
      </c>
      <c r="K10" s="346">
        <v>304268</v>
      </c>
    </row>
    <row r="11" spans="1:12" ht="28.5" customHeight="1">
      <c r="A11" s="845" t="s">
        <v>208</v>
      </c>
      <c r="B11" s="7"/>
      <c r="C11" s="326" t="s">
        <v>205</v>
      </c>
      <c r="D11" s="173"/>
      <c r="E11" s="13">
        <v>152</v>
      </c>
      <c r="F11" s="331">
        <v>1</v>
      </c>
      <c r="G11" s="90">
        <v>12</v>
      </c>
      <c r="H11" s="123">
        <v>67</v>
      </c>
      <c r="I11" s="123">
        <v>10</v>
      </c>
      <c r="J11" s="123">
        <v>12</v>
      </c>
      <c r="K11" s="346">
        <v>50</v>
      </c>
    </row>
    <row r="12" spans="1:12" ht="28.5" customHeight="1">
      <c r="A12" s="845"/>
      <c r="B12" s="7"/>
      <c r="C12" s="326" t="s">
        <v>206</v>
      </c>
      <c r="D12" s="173"/>
      <c r="E12" s="13">
        <v>10605</v>
      </c>
      <c r="F12" s="331" t="s">
        <v>164</v>
      </c>
      <c r="G12" s="221" t="s">
        <v>164</v>
      </c>
      <c r="H12" s="123">
        <v>4682</v>
      </c>
      <c r="I12" s="123">
        <v>763</v>
      </c>
      <c r="J12" s="221" t="s">
        <v>164</v>
      </c>
      <c r="K12" s="346">
        <v>3385</v>
      </c>
    </row>
    <row r="13" spans="1:12" ht="28.5" customHeight="1">
      <c r="A13" s="845"/>
      <c r="B13" s="172"/>
      <c r="C13" s="326" t="s">
        <v>131</v>
      </c>
      <c r="D13" s="173"/>
      <c r="E13" s="13">
        <v>723720</v>
      </c>
      <c r="F13" s="331" t="s">
        <v>164</v>
      </c>
      <c r="G13" s="221" t="s">
        <v>164</v>
      </c>
      <c r="H13" s="123">
        <v>294479</v>
      </c>
      <c r="I13" s="123">
        <v>15797</v>
      </c>
      <c r="J13" s="221" t="s">
        <v>164</v>
      </c>
      <c r="K13" s="346">
        <v>332247</v>
      </c>
    </row>
    <row r="14" spans="1:12" ht="28.5" customHeight="1">
      <c r="A14" s="845" t="s">
        <v>209</v>
      </c>
      <c r="B14" s="7"/>
      <c r="C14" s="326" t="s">
        <v>205</v>
      </c>
      <c r="D14" s="173"/>
      <c r="E14" s="13">
        <v>114</v>
      </c>
      <c r="F14" s="331">
        <v>0</v>
      </c>
      <c r="G14" s="90">
        <v>12</v>
      </c>
      <c r="H14" s="123">
        <v>47</v>
      </c>
      <c r="I14" s="123">
        <v>11</v>
      </c>
      <c r="J14" s="123">
        <v>15</v>
      </c>
      <c r="K14" s="346">
        <v>29</v>
      </c>
    </row>
    <row r="15" spans="1:12" ht="28.5" customHeight="1">
      <c r="A15" s="845"/>
      <c r="B15" s="7"/>
      <c r="C15" s="326" t="s">
        <v>206</v>
      </c>
      <c r="D15" s="173"/>
      <c r="E15" s="13">
        <v>22607</v>
      </c>
      <c r="F15" s="331">
        <v>0</v>
      </c>
      <c r="G15" s="331" t="s">
        <v>164</v>
      </c>
      <c r="H15" s="123">
        <v>8955</v>
      </c>
      <c r="I15" s="123">
        <v>2323</v>
      </c>
      <c r="J15" s="221" t="s">
        <v>164</v>
      </c>
      <c r="K15" s="346">
        <v>6579</v>
      </c>
    </row>
    <row r="16" spans="1:12" ht="28.5" customHeight="1">
      <c r="A16" s="845"/>
      <c r="B16" s="172"/>
      <c r="C16" s="326" t="s">
        <v>131</v>
      </c>
      <c r="D16" s="173"/>
      <c r="E16" s="13">
        <v>1960656</v>
      </c>
      <c r="F16" s="331">
        <v>0</v>
      </c>
      <c r="G16" s="331" t="s">
        <v>164</v>
      </c>
      <c r="H16" s="123">
        <v>1100063</v>
      </c>
      <c r="I16" s="123">
        <v>87996</v>
      </c>
      <c r="J16" s="221" t="s">
        <v>164</v>
      </c>
      <c r="K16" s="346">
        <v>387097</v>
      </c>
    </row>
    <row r="17" spans="1:12" ht="28.5" customHeight="1">
      <c r="A17" s="845" t="s">
        <v>210</v>
      </c>
      <c r="B17" s="7"/>
      <c r="C17" s="326" t="s">
        <v>205</v>
      </c>
      <c r="D17" s="173"/>
      <c r="E17" s="13">
        <v>35</v>
      </c>
      <c r="F17" s="331">
        <v>0</v>
      </c>
      <c r="G17" s="331">
        <v>2</v>
      </c>
      <c r="H17" s="123">
        <v>11</v>
      </c>
      <c r="I17" s="331">
        <v>4</v>
      </c>
      <c r="J17" s="123">
        <v>6</v>
      </c>
      <c r="K17" s="346">
        <v>12</v>
      </c>
    </row>
    <row r="18" spans="1:12" ht="28.5" customHeight="1">
      <c r="A18" s="845"/>
      <c r="B18" s="7"/>
      <c r="C18" s="326" t="s">
        <v>206</v>
      </c>
      <c r="D18" s="173"/>
      <c r="E18" s="13">
        <v>29207</v>
      </c>
      <c r="F18" s="331">
        <v>0</v>
      </c>
      <c r="G18" s="331" t="s">
        <v>164</v>
      </c>
      <c r="H18" s="221" t="s">
        <v>164</v>
      </c>
      <c r="I18" s="221" t="s">
        <v>164</v>
      </c>
      <c r="J18" s="221" t="s">
        <v>164</v>
      </c>
      <c r="K18" s="347" t="s">
        <v>164</v>
      </c>
    </row>
    <row r="19" spans="1:12" ht="28.5" customHeight="1">
      <c r="A19" s="845"/>
      <c r="B19" s="172"/>
      <c r="C19" s="326" t="s">
        <v>131</v>
      </c>
      <c r="D19" s="173"/>
      <c r="E19" s="13">
        <v>1811226</v>
      </c>
      <c r="F19" s="331">
        <v>0</v>
      </c>
      <c r="G19" s="331" t="s">
        <v>164</v>
      </c>
      <c r="H19" s="221" t="s">
        <v>164</v>
      </c>
      <c r="I19" s="221" t="s">
        <v>164</v>
      </c>
      <c r="J19" s="221" t="s">
        <v>164</v>
      </c>
      <c r="K19" s="347" t="s">
        <v>164</v>
      </c>
    </row>
    <row r="20" spans="1:12" ht="28.5" customHeight="1">
      <c r="A20" s="174"/>
      <c r="B20" s="172"/>
      <c r="C20" s="326" t="s">
        <v>205</v>
      </c>
      <c r="D20" s="173"/>
      <c r="E20" s="332">
        <v>7</v>
      </c>
      <c r="F20" s="331">
        <v>0</v>
      </c>
      <c r="G20" s="331">
        <v>0</v>
      </c>
      <c r="H20" s="123">
        <v>2</v>
      </c>
      <c r="I20" s="331">
        <v>0</v>
      </c>
      <c r="J20" s="123">
        <v>1</v>
      </c>
      <c r="K20" s="346">
        <v>4</v>
      </c>
    </row>
    <row r="21" spans="1:12" ht="28.5" customHeight="1">
      <c r="A21" s="60" t="s">
        <v>211</v>
      </c>
      <c r="B21" s="7"/>
      <c r="C21" s="326" t="s">
        <v>206</v>
      </c>
      <c r="D21" s="173"/>
      <c r="E21" s="13">
        <v>26400</v>
      </c>
      <c r="F21" s="331">
        <v>0</v>
      </c>
      <c r="G21" s="331">
        <v>0</v>
      </c>
      <c r="H21" s="221" t="s">
        <v>164</v>
      </c>
      <c r="I21" s="331">
        <v>0</v>
      </c>
      <c r="J21" s="221" t="s">
        <v>164</v>
      </c>
      <c r="K21" s="347" t="s">
        <v>164</v>
      </c>
    </row>
    <row r="22" spans="1:12" ht="28.5" customHeight="1">
      <c r="A22" s="174"/>
      <c r="B22" s="172"/>
      <c r="C22" s="326" t="s">
        <v>131</v>
      </c>
      <c r="D22" s="173"/>
      <c r="E22" s="13">
        <v>865587</v>
      </c>
      <c r="F22" s="331">
        <v>0</v>
      </c>
      <c r="G22" s="331">
        <v>0</v>
      </c>
      <c r="H22" s="221" t="s">
        <v>164</v>
      </c>
      <c r="I22" s="331">
        <v>0</v>
      </c>
      <c r="J22" s="221" t="s">
        <v>164</v>
      </c>
      <c r="K22" s="347" t="s">
        <v>164</v>
      </c>
    </row>
    <row r="23" spans="1:12" ht="28.5" customHeight="1">
      <c r="A23" s="171"/>
      <c r="B23" s="172"/>
      <c r="C23" s="326" t="s">
        <v>205</v>
      </c>
      <c r="D23" s="173"/>
      <c r="E23" s="13">
        <v>149</v>
      </c>
      <c r="F23" s="331">
        <v>0</v>
      </c>
      <c r="G23" s="331">
        <v>2</v>
      </c>
      <c r="H23" s="123">
        <v>12</v>
      </c>
      <c r="I23" s="123">
        <v>39</v>
      </c>
      <c r="J23" s="123">
        <v>12</v>
      </c>
      <c r="K23" s="346">
        <v>84</v>
      </c>
    </row>
    <row r="24" spans="1:12" ht="28.5" customHeight="1">
      <c r="A24" s="60" t="s">
        <v>212</v>
      </c>
      <c r="B24" s="7"/>
      <c r="C24" s="326" t="s">
        <v>206</v>
      </c>
      <c r="D24" s="173"/>
      <c r="E24" s="331">
        <v>0</v>
      </c>
      <c r="F24" s="331">
        <v>0</v>
      </c>
      <c r="G24" s="331">
        <v>0</v>
      </c>
      <c r="H24" s="331">
        <v>0</v>
      </c>
      <c r="I24" s="331">
        <v>0</v>
      </c>
      <c r="J24" s="331">
        <v>0</v>
      </c>
      <c r="K24" s="348">
        <v>0</v>
      </c>
    </row>
    <row r="25" spans="1:12" ht="28.5" customHeight="1" thickBot="1">
      <c r="A25" s="175"/>
      <c r="B25" s="176"/>
      <c r="C25" s="327" t="s">
        <v>131</v>
      </c>
      <c r="D25" s="177"/>
      <c r="E25" s="333">
        <v>5490059</v>
      </c>
      <c r="F25" s="334">
        <v>0</v>
      </c>
      <c r="G25" s="334" t="s">
        <v>164</v>
      </c>
      <c r="H25" s="349">
        <v>637841</v>
      </c>
      <c r="I25" s="349">
        <v>3414752</v>
      </c>
      <c r="J25" s="350" t="s">
        <v>164</v>
      </c>
      <c r="K25" s="351">
        <v>1402567</v>
      </c>
    </row>
    <row r="26" spans="1:12" ht="15" customHeight="1">
      <c r="C26" s="1"/>
      <c r="D26" s="1"/>
      <c r="E26" s="1"/>
      <c r="F26" s="1"/>
      <c r="G26" s="1"/>
      <c r="H26" s="169"/>
      <c r="I26" s="169"/>
      <c r="J26" s="169"/>
      <c r="K26" s="4" t="s">
        <v>135</v>
      </c>
      <c r="L26" s="1"/>
    </row>
  </sheetData>
  <sheetProtection selectLockedCells="1" selectUnlockedCells="1"/>
  <mergeCells count="8">
    <mergeCell ref="K3:K4"/>
    <mergeCell ref="A11:A13"/>
    <mergeCell ref="A14:A16"/>
    <mergeCell ref="A17:A19"/>
    <mergeCell ref="A3:D4"/>
    <mergeCell ref="E3:E4"/>
    <mergeCell ref="F3:F4"/>
    <mergeCell ref="H3:H4"/>
  </mergeCells>
  <phoneticPr fontId="18"/>
  <printOptions horizontalCentered="1"/>
  <pageMargins left="0.59055118110236227" right="0.59055118110236227" top="0.59055118110236227" bottom="0.59055118110236227" header="0.39370078740157483" footer="0.39370078740157483"/>
  <pageSetup paperSize="9" firstPageNumber="72" orientation="portrait" useFirstPageNumber="1" horizontalDpi="300" verticalDpi="300" r:id="rId1"/>
  <headerFooter alignWithMargins="0">
    <oddHeader>&amp;L事業所</oddHeader>
    <oddFooter>&amp;C&amp;11&amp;A</oddFooter>
  </headerFooter>
</worksheet>
</file>

<file path=xl/worksheets/sheet12.xml><?xml version="1.0" encoding="utf-8"?>
<worksheet xmlns="http://schemas.openxmlformats.org/spreadsheetml/2006/main" xmlns:r="http://schemas.openxmlformats.org/officeDocument/2006/relationships">
  <dimension ref="A1:P46"/>
  <sheetViews>
    <sheetView view="pageBreakPreview" topLeftCell="A4" zoomScaleNormal="100" zoomScaleSheetLayoutView="100" workbookViewId="0">
      <selection activeCell="E14" sqref="E14"/>
    </sheetView>
  </sheetViews>
  <sheetFormatPr defaultRowHeight="17.100000000000001" customHeight="1"/>
  <cols>
    <col min="1" max="1" width="13.7109375" style="208" customWidth="1"/>
    <col min="2" max="2" width="12.7109375" style="208" customWidth="1"/>
    <col min="3" max="3" width="11.42578125" style="208" customWidth="1"/>
    <col min="4" max="4" width="13" style="208" customWidth="1"/>
    <col min="5" max="6" width="15.7109375" style="208" customWidth="1"/>
    <col min="7" max="7" width="17.140625" style="208" customWidth="1"/>
    <col min="8" max="8" width="1.140625" style="208" customWidth="1"/>
    <col min="9" max="10" width="16.28515625" style="208" customWidth="1"/>
    <col min="11" max="13" width="16.42578125" style="208" customWidth="1"/>
    <col min="14" max="14" width="17.7109375" style="208" customWidth="1"/>
    <col min="15" max="16384" width="9.140625" style="208"/>
  </cols>
  <sheetData>
    <row r="1" spans="1:16" ht="5.0999999999999996" customHeight="1">
      <c r="B1" s="536" t="s">
        <v>213</v>
      </c>
      <c r="C1" s="536"/>
      <c r="D1" s="536"/>
      <c r="E1" s="536"/>
      <c r="J1" s="536"/>
      <c r="K1" s="536"/>
      <c r="L1" s="536"/>
      <c r="M1" s="536"/>
      <c r="N1" s="536"/>
    </row>
    <row r="2" spans="1:16" ht="15" customHeight="1">
      <c r="A2" s="209" t="s">
        <v>214</v>
      </c>
      <c r="B2" s="536"/>
      <c r="C2" s="536"/>
      <c r="D2" s="536"/>
      <c r="E2" s="536"/>
      <c r="I2" s="853"/>
      <c r="J2" s="853"/>
      <c r="K2" s="853"/>
      <c r="L2" s="853"/>
      <c r="M2" s="853"/>
      <c r="N2" s="853"/>
    </row>
    <row r="3" spans="1:16" ht="5.0999999999999996" customHeight="1">
      <c r="A3" s="209"/>
      <c r="B3" s="536"/>
      <c r="C3" s="536"/>
      <c r="D3" s="536"/>
      <c r="E3" s="536"/>
      <c r="I3" s="536"/>
      <c r="J3" s="536"/>
      <c r="K3" s="536"/>
      <c r="L3" s="536"/>
      <c r="M3" s="536"/>
      <c r="N3" s="536"/>
    </row>
    <row r="4" spans="1:16" ht="45" customHeight="1">
      <c r="A4" s="854" t="s">
        <v>493</v>
      </c>
      <c r="B4" s="855"/>
      <c r="C4" s="855"/>
      <c r="D4" s="855"/>
      <c r="E4" s="855"/>
      <c r="F4" s="855"/>
      <c r="G4" s="855"/>
      <c r="I4" s="855"/>
      <c r="J4" s="855"/>
      <c r="K4" s="855"/>
      <c r="L4" s="855"/>
      <c r="M4" s="855"/>
      <c r="N4" s="855"/>
    </row>
    <row r="5" spans="1:16" ht="15" customHeight="1">
      <c r="A5" s="536"/>
      <c r="B5" s="536"/>
      <c r="C5" s="536"/>
      <c r="D5" s="536"/>
      <c r="E5" s="536"/>
      <c r="F5" s="536"/>
      <c r="G5" s="536"/>
      <c r="H5" s="536"/>
      <c r="I5" s="536"/>
      <c r="J5" s="536"/>
      <c r="K5" s="536"/>
      <c r="L5" s="536"/>
      <c r="M5" s="536"/>
      <c r="N5" s="536"/>
    </row>
    <row r="6" spans="1:16" ht="15" customHeight="1" thickBot="1">
      <c r="A6" s="536" t="s">
        <v>215</v>
      </c>
      <c r="B6" s="536"/>
      <c r="C6" s="536"/>
      <c r="D6" s="536"/>
      <c r="E6" s="536"/>
      <c r="F6" s="536"/>
      <c r="G6" s="536"/>
      <c r="H6" s="536"/>
      <c r="I6" s="536"/>
      <c r="J6" s="536"/>
      <c r="K6" s="536"/>
      <c r="L6" s="536"/>
      <c r="M6" s="856" t="s">
        <v>216</v>
      </c>
      <c r="N6" s="856"/>
    </row>
    <row r="7" spans="1:16" ht="21.75" customHeight="1" thickBot="1">
      <c r="A7" s="647" t="s">
        <v>217</v>
      </c>
      <c r="B7" s="648"/>
      <c r="C7" s="642" t="s">
        <v>218</v>
      </c>
      <c r="D7" s="642"/>
      <c r="E7" s="642" t="s">
        <v>219</v>
      </c>
      <c r="F7" s="642"/>
      <c r="G7" s="590" t="s">
        <v>220</v>
      </c>
      <c r="H7" s="560"/>
      <c r="I7" s="179" t="s">
        <v>396</v>
      </c>
      <c r="J7" s="849" t="s">
        <v>221</v>
      </c>
      <c r="K7" s="178" t="s">
        <v>222</v>
      </c>
      <c r="L7" s="179"/>
      <c r="M7" s="180"/>
      <c r="N7" s="857" t="s">
        <v>223</v>
      </c>
      <c r="O7" s="536"/>
      <c r="P7" s="536"/>
    </row>
    <row r="8" spans="1:16" ht="21.75" customHeight="1">
      <c r="A8" s="649"/>
      <c r="B8" s="650"/>
      <c r="C8" s="642"/>
      <c r="D8" s="642"/>
      <c r="E8" s="591" t="s">
        <v>224</v>
      </c>
      <c r="F8" s="7" t="s">
        <v>225</v>
      </c>
      <c r="G8" s="7" t="s">
        <v>226</v>
      </c>
      <c r="H8" s="637"/>
      <c r="I8" s="627" t="s">
        <v>227</v>
      </c>
      <c r="J8" s="849"/>
      <c r="K8" s="181" t="s">
        <v>226</v>
      </c>
      <c r="L8" s="181" t="s">
        <v>228</v>
      </c>
      <c r="M8" s="181" t="s">
        <v>227</v>
      </c>
      <c r="N8" s="857"/>
      <c r="O8" s="536"/>
      <c r="P8" s="536"/>
    </row>
    <row r="9" spans="1:16" ht="17.100000000000001" customHeight="1">
      <c r="A9" s="851" t="s">
        <v>229</v>
      </c>
      <c r="B9" s="851"/>
      <c r="C9" s="852">
        <f>+C11+C12</f>
        <v>1262</v>
      </c>
      <c r="D9" s="852"/>
      <c r="E9" s="552">
        <f>+E11+E12</f>
        <v>24830</v>
      </c>
      <c r="F9" s="554">
        <f>E9/C9</f>
        <v>19.67511885895404</v>
      </c>
      <c r="G9" s="552">
        <f>+G11+G12</f>
        <v>6625703</v>
      </c>
      <c r="H9" s="553"/>
      <c r="I9" s="558">
        <f>G9/E9</f>
        <v>266.84265002013694</v>
      </c>
      <c r="J9" s="552">
        <v>36649682</v>
      </c>
      <c r="K9" s="552">
        <v>56546014</v>
      </c>
      <c r="L9" s="558">
        <f>K9/C9</f>
        <v>44806.667194928683</v>
      </c>
      <c r="M9" s="558">
        <f>K9/E9</f>
        <v>2277.3263793797823</v>
      </c>
      <c r="N9" s="559">
        <v>15960650</v>
      </c>
      <c r="O9" s="536"/>
      <c r="P9" s="536"/>
    </row>
    <row r="10" spans="1:16" ht="12" customHeight="1">
      <c r="A10" s="551"/>
      <c r="B10" s="263"/>
      <c r="C10" s="352"/>
      <c r="D10" s="353"/>
      <c r="E10" s="353"/>
      <c r="F10" s="354"/>
      <c r="G10" s="353"/>
      <c r="H10" s="184"/>
      <c r="I10" s="557"/>
      <c r="J10" s="353"/>
      <c r="K10" s="353"/>
      <c r="L10" s="557"/>
      <c r="M10" s="557"/>
      <c r="N10" s="336"/>
      <c r="O10" s="536"/>
      <c r="P10" s="536"/>
    </row>
    <row r="11" spans="1:16" ht="17.100000000000001" customHeight="1">
      <c r="A11" s="850" t="s">
        <v>230</v>
      </c>
      <c r="B11" s="850"/>
      <c r="C11" s="848">
        <f>SUM(C14:D24)</f>
        <v>868</v>
      </c>
      <c r="D11" s="848"/>
      <c r="E11" s="353">
        <f>SUM(E14:E24)</f>
        <v>17022</v>
      </c>
      <c r="F11" s="354">
        <f>E11/C11</f>
        <v>19.610599078341014</v>
      </c>
      <c r="G11" s="353">
        <v>4436070</v>
      </c>
      <c r="H11" s="184"/>
      <c r="I11" s="557">
        <f>G11/E11</f>
        <v>260.60803665844202</v>
      </c>
      <c r="J11" s="353">
        <v>16551592</v>
      </c>
      <c r="K11" s="353">
        <v>29316960</v>
      </c>
      <c r="L11" s="557">
        <f>K11/C11</f>
        <v>33775.299539170504</v>
      </c>
      <c r="M11" s="557">
        <f>K11/E11</f>
        <v>1722.2982023264012</v>
      </c>
      <c r="N11" s="336">
        <v>11318278</v>
      </c>
      <c r="O11" s="536"/>
      <c r="P11" s="536"/>
    </row>
    <row r="12" spans="1:16" ht="17.100000000000001" customHeight="1">
      <c r="A12" s="850" t="s">
        <v>231</v>
      </c>
      <c r="B12" s="850"/>
      <c r="C12" s="848">
        <v>394</v>
      </c>
      <c r="D12" s="848"/>
      <c r="E12" s="353">
        <v>7808</v>
      </c>
      <c r="F12" s="354">
        <f>E12/C12</f>
        <v>19.81725888324873</v>
      </c>
      <c r="G12" s="353">
        <v>2189633</v>
      </c>
      <c r="H12" s="184"/>
      <c r="I12" s="557">
        <f>G12/E12</f>
        <v>280.43455430327867</v>
      </c>
      <c r="J12" s="353">
        <v>20098090</v>
      </c>
      <c r="K12" s="353">
        <v>27229054</v>
      </c>
      <c r="L12" s="557">
        <f t="shared" ref="L12:L24" si="0">K12/C12</f>
        <v>69109.274111675128</v>
      </c>
      <c r="M12" s="557">
        <f t="shared" ref="M12:M24" si="1">K12/E12</f>
        <v>3487.327612704918</v>
      </c>
      <c r="N12" s="336">
        <v>4642372</v>
      </c>
      <c r="O12" s="536"/>
      <c r="P12" s="536"/>
    </row>
    <row r="13" spans="1:16" ht="12" customHeight="1">
      <c r="A13" s="847"/>
      <c r="B13" s="847"/>
      <c r="C13" s="848"/>
      <c r="D13" s="848"/>
      <c r="E13" s="353"/>
      <c r="F13" s="354"/>
      <c r="G13" s="353"/>
      <c r="H13" s="184"/>
      <c r="I13" s="557"/>
      <c r="J13" s="353"/>
      <c r="K13" s="353"/>
      <c r="L13" s="557"/>
      <c r="M13" s="557"/>
      <c r="N13" s="336"/>
      <c r="O13" s="536"/>
      <c r="P13" s="536"/>
    </row>
    <row r="14" spans="1:16" ht="17.100000000000001" customHeight="1">
      <c r="A14" s="847" t="s">
        <v>232</v>
      </c>
      <c r="B14" s="847"/>
      <c r="C14" s="848">
        <v>140</v>
      </c>
      <c r="D14" s="848"/>
      <c r="E14" s="353">
        <v>1950</v>
      </c>
      <c r="F14" s="354">
        <f>E14/C14</f>
        <v>13.928571428571429</v>
      </c>
      <c r="G14" s="353">
        <v>495961</v>
      </c>
      <c r="H14" s="184"/>
      <c r="I14" s="557">
        <f>G14/E14</f>
        <v>254.33897435897435</v>
      </c>
      <c r="J14" s="353">
        <v>1798011</v>
      </c>
      <c r="K14" s="353">
        <v>2920622</v>
      </c>
      <c r="L14" s="557">
        <f t="shared" si="0"/>
        <v>20861.585714285713</v>
      </c>
      <c r="M14" s="557">
        <f t="shared" si="1"/>
        <v>1497.7548717948719</v>
      </c>
      <c r="N14" s="336">
        <v>1005765</v>
      </c>
      <c r="O14" s="536"/>
      <c r="P14" s="536"/>
    </row>
    <row r="15" spans="1:16" ht="17.100000000000001" customHeight="1">
      <c r="A15" s="847" t="s">
        <v>233</v>
      </c>
      <c r="B15" s="847"/>
      <c r="C15" s="848">
        <v>43</v>
      </c>
      <c r="D15" s="848"/>
      <c r="E15" s="353">
        <v>714</v>
      </c>
      <c r="F15" s="354">
        <f t="shared" ref="F15:F23" si="2">E15/C15</f>
        <v>16.604651162790699</v>
      </c>
      <c r="G15" s="353">
        <v>181320</v>
      </c>
      <c r="H15" s="184"/>
      <c r="I15" s="557">
        <f>G15/E15</f>
        <v>253.94957983193277</v>
      </c>
      <c r="J15" s="353">
        <v>301918</v>
      </c>
      <c r="K15" s="353">
        <v>591152</v>
      </c>
      <c r="L15" s="557">
        <f t="shared" si="0"/>
        <v>13747.720930232557</v>
      </c>
      <c r="M15" s="557">
        <f t="shared" si="1"/>
        <v>827.9439775910364</v>
      </c>
      <c r="N15" s="336">
        <v>276651</v>
      </c>
      <c r="O15" s="536"/>
      <c r="P15" s="536"/>
    </row>
    <row r="16" spans="1:16" ht="17.100000000000001" customHeight="1">
      <c r="A16" s="847" t="s">
        <v>234</v>
      </c>
      <c r="B16" s="847"/>
      <c r="C16" s="848">
        <v>72</v>
      </c>
      <c r="D16" s="848"/>
      <c r="E16" s="353">
        <v>948</v>
      </c>
      <c r="F16" s="354">
        <f t="shared" si="2"/>
        <v>13.166666666666666</v>
      </c>
      <c r="G16" s="17">
        <v>214600</v>
      </c>
      <c r="H16" s="184"/>
      <c r="I16" s="557">
        <f>G16/E16</f>
        <v>226.37130801687763</v>
      </c>
      <c r="J16" s="353">
        <v>460153</v>
      </c>
      <c r="K16" s="353">
        <v>1133666</v>
      </c>
      <c r="L16" s="354">
        <f t="shared" si="0"/>
        <v>15745.361111111111</v>
      </c>
      <c r="M16" s="354">
        <f t="shared" si="1"/>
        <v>1195.8502109704641</v>
      </c>
      <c r="N16" s="336">
        <v>616288</v>
      </c>
      <c r="O16" s="536"/>
      <c r="P16" s="536"/>
    </row>
    <row r="17" spans="1:16" ht="17.100000000000001" customHeight="1">
      <c r="A17" s="859" t="s">
        <v>235</v>
      </c>
      <c r="B17" s="859"/>
      <c r="C17" s="860">
        <v>69</v>
      </c>
      <c r="D17" s="860"/>
      <c r="E17" s="355">
        <v>2218</v>
      </c>
      <c r="F17" s="358">
        <f>E17/C17</f>
        <v>32.144927536231883</v>
      </c>
      <c r="G17" s="14">
        <v>546598</v>
      </c>
      <c r="H17" s="184"/>
      <c r="I17" s="358">
        <f>G17/E17</f>
        <v>246.43733092876465</v>
      </c>
      <c r="J17" s="355">
        <v>3557468</v>
      </c>
      <c r="K17" s="355">
        <v>5335650</v>
      </c>
      <c r="L17" s="358">
        <f t="shared" si="0"/>
        <v>77328.260869565216</v>
      </c>
      <c r="M17" s="358">
        <f t="shared" si="1"/>
        <v>2405.6131650135258</v>
      </c>
      <c r="N17" s="360">
        <v>1703845</v>
      </c>
      <c r="O17" s="536"/>
      <c r="P17" s="536"/>
    </row>
    <row r="18" spans="1:16" ht="17.100000000000001" customHeight="1">
      <c r="A18" s="847" t="s">
        <v>236</v>
      </c>
      <c r="B18" s="847"/>
      <c r="C18" s="848">
        <v>55</v>
      </c>
      <c r="D18" s="848"/>
      <c r="E18" s="359">
        <v>1213</v>
      </c>
      <c r="F18" s="354">
        <f t="shared" si="2"/>
        <v>22.054545454545455</v>
      </c>
      <c r="G18" s="17">
        <v>366602</v>
      </c>
      <c r="H18" s="184"/>
      <c r="I18" s="354">
        <f t="shared" ref="I18:I24" si="3">G18/E18</f>
        <v>302.22753503709811</v>
      </c>
      <c r="J18" s="353">
        <v>1182751</v>
      </c>
      <c r="K18" s="353">
        <v>3497451</v>
      </c>
      <c r="L18" s="354">
        <f t="shared" si="0"/>
        <v>63590.018181818181</v>
      </c>
      <c r="M18" s="354">
        <f t="shared" si="1"/>
        <v>2883.3066776586975</v>
      </c>
      <c r="N18" s="336">
        <v>1545417</v>
      </c>
      <c r="O18" s="536"/>
      <c r="P18" s="536"/>
    </row>
    <row r="19" spans="1:16" ht="17.100000000000001" customHeight="1">
      <c r="A19" s="847" t="s">
        <v>237</v>
      </c>
      <c r="B19" s="847"/>
      <c r="C19" s="848">
        <v>107</v>
      </c>
      <c r="D19" s="848"/>
      <c r="E19" s="353">
        <v>3006</v>
      </c>
      <c r="F19" s="354">
        <f t="shared" si="2"/>
        <v>28.093457943925234</v>
      </c>
      <c r="G19" s="17">
        <v>720334</v>
      </c>
      <c r="H19" s="184"/>
      <c r="I19" s="354">
        <f t="shared" si="3"/>
        <v>239.63206919494345</v>
      </c>
      <c r="J19" s="353">
        <v>2035342</v>
      </c>
      <c r="K19" s="353">
        <v>3700616</v>
      </c>
      <c r="L19" s="354">
        <f t="shared" si="0"/>
        <v>34585.196261682242</v>
      </c>
      <c r="M19" s="354">
        <f t="shared" si="1"/>
        <v>1231.0765136393879</v>
      </c>
      <c r="N19" s="336">
        <v>1562275</v>
      </c>
      <c r="O19" s="536"/>
      <c r="P19" s="536"/>
    </row>
    <row r="20" spans="1:16" s="593" customFormat="1" ht="17.100000000000001" customHeight="1">
      <c r="A20" s="847" t="s">
        <v>238</v>
      </c>
      <c r="B20" s="847"/>
      <c r="C20" s="858">
        <v>102</v>
      </c>
      <c r="D20" s="858"/>
      <c r="E20" s="337">
        <v>1417</v>
      </c>
      <c r="F20" s="354">
        <f t="shared" si="2"/>
        <v>13.892156862745098</v>
      </c>
      <c r="G20" s="21">
        <v>404401</v>
      </c>
      <c r="H20" s="185"/>
      <c r="I20" s="361">
        <f t="shared" si="3"/>
        <v>285.39237826393787</v>
      </c>
      <c r="J20" s="337">
        <v>2416326</v>
      </c>
      <c r="K20" s="337">
        <v>3654526</v>
      </c>
      <c r="L20" s="361">
        <f t="shared" si="0"/>
        <v>35828.686274509804</v>
      </c>
      <c r="M20" s="361">
        <f t="shared" si="1"/>
        <v>2579.0585744530699</v>
      </c>
      <c r="N20" s="362">
        <v>1181717</v>
      </c>
      <c r="O20" s="209"/>
      <c r="P20" s="209"/>
    </row>
    <row r="21" spans="1:16" ht="17.100000000000001" customHeight="1">
      <c r="A21" s="847" t="s">
        <v>239</v>
      </c>
      <c r="B21" s="847"/>
      <c r="C21" s="848">
        <v>42</v>
      </c>
      <c r="D21" s="848"/>
      <c r="E21" s="353">
        <v>916</v>
      </c>
      <c r="F21" s="354">
        <f t="shared" si="2"/>
        <v>21.80952380952381</v>
      </c>
      <c r="G21" s="17">
        <v>241525</v>
      </c>
      <c r="H21" s="184"/>
      <c r="I21" s="354">
        <f t="shared" si="3"/>
        <v>263.67358078602621</v>
      </c>
      <c r="J21" s="353">
        <v>780210</v>
      </c>
      <c r="K21" s="353">
        <v>1283711</v>
      </c>
      <c r="L21" s="354">
        <f t="shared" si="0"/>
        <v>30564.547619047618</v>
      </c>
      <c r="M21" s="354">
        <f t="shared" si="1"/>
        <v>1401.4312227074236</v>
      </c>
      <c r="N21" s="336">
        <v>466277</v>
      </c>
      <c r="O21" s="536"/>
      <c r="P21" s="536"/>
    </row>
    <row r="22" spans="1:16" ht="17.100000000000001" customHeight="1">
      <c r="A22" s="847" t="s">
        <v>240</v>
      </c>
      <c r="B22" s="847"/>
      <c r="C22" s="848">
        <v>131</v>
      </c>
      <c r="D22" s="848"/>
      <c r="E22" s="353">
        <v>2765</v>
      </c>
      <c r="F22" s="354">
        <f t="shared" si="2"/>
        <v>21.106870229007633</v>
      </c>
      <c r="G22" s="17">
        <v>721286</v>
      </c>
      <c r="H22" s="184"/>
      <c r="I22" s="354">
        <f t="shared" si="3"/>
        <v>260.86292947558769</v>
      </c>
      <c r="J22" s="353">
        <v>1921195</v>
      </c>
      <c r="K22" s="353">
        <v>3540290</v>
      </c>
      <c r="L22" s="354">
        <f t="shared" si="0"/>
        <v>27025.114503816792</v>
      </c>
      <c r="M22" s="354">
        <f t="shared" si="1"/>
        <v>1280.3942133815551</v>
      </c>
      <c r="N22" s="336">
        <v>1540568</v>
      </c>
      <c r="O22" s="536"/>
      <c r="P22" s="536"/>
    </row>
    <row r="23" spans="1:16" ht="17.100000000000001" customHeight="1">
      <c r="A23" s="847" t="s">
        <v>241</v>
      </c>
      <c r="B23" s="847"/>
      <c r="C23" s="848">
        <v>57</v>
      </c>
      <c r="D23" s="848"/>
      <c r="E23" s="353">
        <v>804</v>
      </c>
      <c r="F23" s="354">
        <f t="shared" si="2"/>
        <v>14.105263157894736</v>
      </c>
      <c r="G23" s="17">
        <v>234628</v>
      </c>
      <c r="H23" s="184"/>
      <c r="I23" s="354">
        <f t="shared" si="3"/>
        <v>291.82587064676619</v>
      </c>
      <c r="J23" s="353">
        <v>654661</v>
      </c>
      <c r="K23" s="353">
        <v>1431531</v>
      </c>
      <c r="L23" s="354">
        <f t="shared" si="0"/>
        <v>25114.57894736842</v>
      </c>
      <c r="M23" s="354">
        <f t="shared" si="1"/>
        <v>1780.5111940298507</v>
      </c>
      <c r="N23" s="336">
        <v>668371</v>
      </c>
      <c r="O23" s="536"/>
      <c r="P23" s="536"/>
    </row>
    <row r="24" spans="1:16" ht="17.100000000000001" customHeight="1" thickBot="1">
      <c r="A24" s="861" t="s">
        <v>242</v>
      </c>
      <c r="B24" s="861"/>
      <c r="C24" s="862">
        <v>50</v>
      </c>
      <c r="D24" s="862"/>
      <c r="E24" s="356">
        <v>1071</v>
      </c>
      <c r="F24" s="357">
        <f>E24/C24</f>
        <v>21.42</v>
      </c>
      <c r="G24" s="22">
        <v>270029</v>
      </c>
      <c r="H24" s="190"/>
      <c r="I24" s="357">
        <f t="shared" si="3"/>
        <v>252.12791783380018</v>
      </c>
      <c r="J24" s="356">
        <v>1385760</v>
      </c>
      <c r="K24" s="356">
        <v>2139758</v>
      </c>
      <c r="L24" s="357">
        <f t="shared" si="0"/>
        <v>42795.16</v>
      </c>
      <c r="M24" s="357">
        <f t="shared" si="1"/>
        <v>1997.9066293183939</v>
      </c>
      <c r="N24" s="335">
        <v>722350</v>
      </c>
      <c r="O24" s="536"/>
      <c r="P24" s="536"/>
    </row>
    <row r="25" spans="1:16" ht="15" customHeight="1">
      <c r="A25" s="536" t="s">
        <v>497</v>
      </c>
      <c r="B25" s="536"/>
      <c r="C25" s="536"/>
      <c r="D25" s="536"/>
      <c r="E25" s="536"/>
      <c r="F25" s="536"/>
      <c r="I25" s="536"/>
      <c r="J25" s="536"/>
      <c r="L25" s="536"/>
      <c r="M25" s="560" t="s">
        <v>499</v>
      </c>
      <c r="N25" s="269"/>
    </row>
    <row r="26" spans="1:16" ht="15" customHeight="1">
      <c r="A26" s="536"/>
      <c r="B26" s="536"/>
      <c r="C26" s="536"/>
      <c r="D26" s="536"/>
      <c r="E26" s="536"/>
      <c r="F26" s="536"/>
      <c r="G26" s="536"/>
      <c r="H26" s="536"/>
      <c r="I26" s="1"/>
      <c r="J26" s="52"/>
      <c r="K26" s="1"/>
      <c r="L26" s="1"/>
      <c r="M26" s="1"/>
      <c r="N26" s="1"/>
    </row>
    <row r="27" spans="1:16" ht="15" customHeight="1" thickBot="1">
      <c r="A27" s="536" t="s">
        <v>535</v>
      </c>
      <c r="B27" s="536"/>
      <c r="C27" s="536"/>
      <c r="D27" s="536"/>
      <c r="E27" s="536"/>
      <c r="F27" s="536"/>
      <c r="G27" s="536"/>
      <c r="H27" s="536"/>
      <c r="I27" s="1"/>
      <c r="J27" s="52"/>
      <c r="K27" s="1"/>
      <c r="L27" s="1"/>
      <c r="M27" s="808" t="s">
        <v>216</v>
      </c>
      <c r="N27" s="808"/>
    </row>
    <row r="28" spans="1:16" ht="21.75" customHeight="1" thickBot="1">
      <c r="A28" s="672" t="s">
        <v>243</v>
      </c>
      <c r="B28" s="642" t="s">
        <v>80</v>
      </c>
      <c r="C28" s="642" t="s">
        <v>153</v>
      </c>
      <c r="D28" s="642"/>
      <c r="E28" s="642" t="s">
        <v>244</v>
      </c>
      <c r="F28" s="642"/>
      <c r="G28" s="673" t="s">
        <v>221</v>
      </c>
      <c r="H28" s="565"/>
      <c r="I28" s="849" t="s">
        <v>245</v>
      </c>
      <c r="J28" s="849"/>
      <c r="K28" s="849"/>
      <c r="L28" s="849" t="s">
        <v>246</v>
      </c>
      <c r="M28" s="849" t="s">
        <v>247</v>
      </c>
      <c r="N28" s="857" t="s">
        <v>223</v>
      </c>
      <c r="O28" s="536"/>
    </row>
    <row r="29" spans="1:16" ht="21.75" customHeight="1">
      <c r="A29" s="672"/>
      <c r="B29" s="642"/>
      <c r="C29" s="543" t="s">
        <v>41</v>
      </c>
      <c r="D29" s="33" t="s">
        <v>225</v>
      </c>
      <c r="E29" s="543" t="s">
        <v>248</v>
      </c>
      <c r="F29" s="543" t="s">
        <v>227</v>
      </c>
      <c r="G29" s="673"/>
      <c r="H29" s="594"/>
      <c r="I29" s="193" t="s">
        <v>249</v>
      </c>
      <c r="J29" s="192" t="s">
        <v>225</v>
      </c>
      <c r="K29" s="181" t="s">
        <v>227</v>
      </c>
      <c r="L29" s="849"/>
      <c r="M29" s="849"/>
      <c r="N29" s="857"/>
      <c r="O29" s="536"/>
    </row>
    <row r="30" spans="1:16" s="593" customFormat="1" ht="17.100000000000001" customHeight="1">
      <c r="A30" s="60" t="s">
        <v>19</v>
      </c>
      <c r="B30" s="595">
        <v>70</v>
      </c>
      <c r="C30" s="187">
        <v>1722</v>
      </c>
      <c r="D30" s="510">
        <v>24.6</v>
      </c>
      <c r="E30" s="187">
        <v>484169</v>
      </c>
      <c r="F30" s="187">
        <v>281</v>
      </c>
      <c r="G30" s="187">
        <v>2381172</v>
      </c>
      <c r="H30" s="187"/>
      <c r="I30" s="194">
        <v>3762380</v>
      </c>
      <c r="J30" s="187">
        <v>53748</v>
      </c>
      <c r="K30" s="187">
        <v>2185</v>
      </c>
      <c r="L30" s="195" t="s">
        <v>164</v>
      </c>
      <c r="M30" s="195" t="s">
        <v>164</v>
      </c>
      <c r="N30" s="196">
        <v>1325520</v>
      </c>
      <c r="P30" s="209"/>
    </row>
    <row r="31" spans="1:16" ht="17.100000000000001" customHeight="1">
      <c r="A31" s="596" t="s">
        <v>250</v>
      </c>
      <c r="B31" s="595">
        <v>76</v>
      </c>
      <c r="C31" s="187">
        <v>2185</v>
      </c>
      <c r="D31" s="510">
        <v>28.8</v>
      </c>
      <c r="E31" s="187">
        <v>553261</v>
      </c>
      <c r="F31" s="187">
        <v>253</v>
      </c>
      <c r="G31" s="187">
        <v>2852548</v>
      </c>
      <c r="H31" s="187"/>
      <c r="I31" s="194">
        <v>4420324</v>
      </c>
      <c r="J31" s="187">
        <v>58162</v>
      </c>
      <c r="K31" s="187">
        <v>2023</v>
      </c>
      <c r="L31" s="195" t="s">
        <v>164</v>
      </c>
      <c r="M31" s="195" t="s">
        <v>164</v>
      </c>
      <c r="N31" s="196">
        <v>1501874</v>
      </c>
      <c r="P31" s="207"/>
    </row>
    <row r="32" spans="1:16" s="200" customFormat="1" ht="17.100000000000001" customHeight="1">
      <c r="A32" s="197" t="s">
        <v>251</v>
      </c>
      <c r="B32" s="187">
        <v>74</v>
      </c>
      <c r="C32" s="187">
        <v>2091</v>
      </c>
      <c r="D32" s="510">
        <v>28.3</v>
      </c>
      <c r="E32" s="187">
        <v>546258</v>
      </c>
      <c r="F32" s="187">
        <v>261</v>
      </c>
      <c r="G32" s="187">
        <v>2971347</v>
      </c>
      <c r="H32" s="187"/>
      <c r="I32" s="187">
        <v>4521592</v>
      </c>
      <c r="J32" s="187">
        <v>61103</v>
      </c>
      <c r="K32" s="187">
        <v>2162</v>
      </c>
      <c r="L32" s="195" t="s">
        <v>164</v>
      </c>
      <c r="M32" s="195" t="s">
        <v>164</v>
      </c>
      <c r="N32" s="188">
        <v>1488626</v>
      </c>
      <c r="P32" s="201"/>
    </row>
    <row r="33" spans="1:16" s="200" customFormat="1" ht="17.100000000000001" customHeight="1">
      <c r="A33" s="197" t="s">
        <v>252</v>
      </c>
      <c r="B33" s="187">
        <v>71</v>
      </c>
      <c r="C33" s="187">
        <v>2167</v>
      </c>
      <c r="D33" s="510">
        <v>30.5</v>
      </c>
      <c r="E33" s="187">
        <v>538189</v>
      </c>
      <c r="F33" s="187">
        <v>248</v>
      </c>
      <c r="G33" s="187">
        <v>3383000</v>
      </c>
      <c r="H33" s="187"/>
      <c r="I33" s="187">
        <v>5028029</v>
      </c>
      <c r="J33" s="187">
        <v>70817</v>
      </c>
      <c r="K33" s="187">
        <v>2320</v>
      </c>
      <c r="L33" s="195" t="s">
        <v>164</v>
      </c>
      <c r="M33" s="195" t="s">
        <v>164</v>
      </c>
      <c r="N33" s="188">
        <v>1573115</v>
      </c>
      <c r="P33" s="201"/>
    </row>
    <row r="34" spans="1:16" s="200" customFormat="1" ht="17.100000000000001" customHeight="1" thickBot="1">
      <c r="A34" s="555" t="s">
        <v>253</v>
      </c>
      <c r="B34" s="509">
        <f>C17</f>
        <v>69</v>
      </c>
      <c r="C34" s="203">
        <f>E17</f>
        <v>2218</v>
      </c>
      <c r="D34" s="511">
        <f>F17</f>
        <v>32.144927536231883</v>
      </c>
      <c r="E34" s="203">
        <f>G17</f>
        <v>546598</v>
      </c>
      <c r="F34" s="203">
        <f>I17</f>
        <v>246.43733092876465</v>
      </c>
      <c r="G34" s="203">
        <f>J17</f>
        <v>3557468</v>
      </c>
      <c r="H34" s="203"/>
      <c r="I34" s="203">
        <f>K17</f>
        <v>5335650</v>
      </c>
      <c r="J34" s="203">
        <f>L17</f>
        <v>77328.260869565216</v>
      </c>
      <c r="K34" s="203">
        <f>M17</f>
        <v>2405.6131650135258</v>
      </c>
      <c r="L34" s="204" t="s">
        <v>164</v>
      </c>
      <c r="M34" s="204" t="s">
        <v>164</v>
      </c>
      <c r="N34" s="205">
        <f>N17</f>
        <v>1703845</v>
      </c>
      <c r="P34" s="201"/>
    </row>
    <row r="35" spans="1:16" ht="15" customHeight="1">
      <c r="A35" s="536" t="s">
        <v>536</v>
      </c>
      <c r="B35" s="536"/>
      <c r="C35" s="536"/>
      <c r="D35" s="536"/>
      <c r="E35" s="536"/>
      <c r="G35" s="536"/>
      <c r="H35" s="536"/>
      <c r="I35" s="179" t="s">
        <v>254</v>
      </c>
      <c r="J35" s="179"/>
      <c r="K35" s="179"/>
      <c r="L35" s="179"/>
      <c r="M35" s="560" t="s">
        <v>498</v>
      </c>
      <c r="N35" s="269"/>
    </row>
    <row r="36" spans="1:16" ht="15" customHeight="1">
      <c r="A36" s="208" t="s">
        <v>255</v>
      </c>
      <c r="B36" s="536"/>
      <c r="C36" s="536"/>
      <c r="D36" s="536"/>
      <c r="E36" s="536"/>
      <c r="G36" s="536"/>
      <c r="H36" s="536"/>
      <c r="I36" s="536"/>
      <c r="J36" s="536"/>
      <c r="K36" s="536"/>
      <c r="L36" s="536"/>
      <c r="M36" s="536"/>
      <c r="N36" s="536"/>
    </row>
    <row r="37" spans="1:16" ht="15" customHeight="1" thickBot="1">
      <c r="A37" s="536" t="s">
        <v>256</v>
      </c>
      <c r="B37" s="536"/>
      <c r="C37" s="536"/>
      <c r="D37" s="536"/>
      <c r="E37" s="536"/>
      <c r="F37" s="536" t="s">
        <v>257</v>
      </c>
      <c r="G37" s="536"/>
      <c r="H37" s="536"/>
      <c r="I37" s="536"/>
      <c r="K37" s="536"/>
      <c r="L37" s="536"/>
      <c r="M37" s="856" t="s">
        <v>258</v>
      </c>
      <c r="N37" s="856"/>
    </row>
    <row r="38" spans="1:16" ht="21.75" customHeight="1" thickBot="1">
      <c r="A38" s="672" t="s">
        <v>243</v>
      </c>
      <c r="B38" s="865" t="s">
        <v>526</v>
      </c>
      <c r="C38" s="642"/>
      <c r="D38" s="642"/>
      <c r="E38" s="642"/>
      <c r="F38" s="691" t="s">
        <v>260</v>
      </c>
      <c r="G38" s="691"/>
      <c r="H38" s="691"/>
      <c r="I38" s="691"/>
      <c r="J38" s="691"/>
      <c r="K38" s="691"/>
      <c r="L38" s="691"/>
      <c r="M38" s="691"/>
      <c r="N38" s="691"/>
    </row>
    <row r="39" spans="1:16" ht="21.75" customHeight="1">
      <c r="A39" s="672"/>
      <c r="B39" s="7" t="s">
        <v>80</v>
      </c>
      <c r="C39" s="33" t="s">
        <v>22</v>
      </c>
      <c r="D39" s="33" t="s">
        <v>261</v>
      </c>
      <c r="E39" s="33" t="s">
        <v>262</v>
      </c>
      <c r="F39" s="7" t="s">
        <v>80</v>
      </c>
      <c r="G39" s="7" t="s">
        <v>22</v>
      </c>
      <c r="H39" s="637"/>
      <c r="I39" s="191" t="s">
        <v>263</v>
      </c>
      <c r="J39" s="192" t="s">
        <v>264</v>
      </c>
      <c r="K39" s="192" t="s">
        <v>265</v>
      </c>
      <c r="L39" s="192" t="s">
        <v>266</v>
      </c>
      <c r="M39" s="192" t="s">
        <v>267</v>
      </c>
      <c r="N39" s="206" t="s">
        <v>268</v>
      </c>
    </row>
    <row r="40" spans="1:16" ht="17.100000000000001" customHeight="1">
      <c r="A40" s="597" t="s">
        <v>532</v>
      </c>
      <c r="B40" s="59">
        <v>14</v>
      </c>
      <c r="C40" s="221">
        <v>1120</v>
      </c>
      <c r="D40" s="219">
        <v>1450744</v>
      </c>
      <c r="E40" s="221">
        <v>218036</v>
      </c>
      <c r="F40" s="221">
        <v>14</v>
      </c>
      <c r="G40" s="221">
        <v>1120</v>
      </c>
      <c r="H40" s="186"/>
      <c r="I40" s="282">
        <v>203769</v>
      </c>
      <c r="J40" s="282">
        <v>55871</v>
      </c>
      <c r="K40" s="282">
        <v>66479</v>
      </c>
      <c r="L40" s="544">
        <v>0</v>
      </c>
      <c r="M40" s="282">
        <v>1748</v>
      </c>
      <c r="N40" s="545">
        <v>0</v>
      </c>
    </row>
    <row r="41" spans="1:16" ht="17.100000000000001" customHeight="1">
      <c r="A41" s="197" t="s">
        <v>529</v>
      </c>
      <c r="B41" s="221">
        <v>15</v>
      </c>
      <c r="C41" s="221">
        <v>1524</v>
      </c>
      <c r="D41" s="219">
        <v>1520167</v>
      </c>
      <c r="E41" s="221">
        <v>229873</v>
      </c>
      <c r="F41" s="221">
        <v>15</v>
      </c>
      <c r="G41" s="221">
        <v>1524</v>
      </c>
      <c r="H41" s="186"/>
      <c r="I41" s="282">
        <v>208051</v>
      </c>
      <c r="J41" s="282">
        <v>57828</v>
      </c>
      <c r="K41" s="282">
        <v>69223</v>
      </c>
      <c r="L41" s="544">
        <v>0</v>
      </c>
      <c r="M41" s="282">
        <v>1795</v>
      </c>
      <c r="N41" s="545">
        <v>0</v>
      </c>
    </row>
    <row r="42" spans="1:16" s="200" customFormat="1" ht="17.100000000000001" customHeight="1">
      <c r="A42" s="197" t="s">
        <v>530</v>
      </c>
      <c r="B42" s="221">
        <v>13</v>
      </c>
      <c r="C42" s="221">
        <v>1398</v>
      </c>
      <c r="D42" s="219">
        <v>1557534</v>
      </c>
      <c r="E42" s="221">
        <v>265379</v>
      </c>
      <c r="F42" s="221">
        <v>13</v>
      </c>
      <c r="G42" s="221">
        <v>1398</v>
      </c>
      <c r="H42" s="186"/>
      <c r="I42" s="282">
        <v>204744</v>
      </c>
      <c r="J42" s="282">
        <v>58550</v>
      </c>
      <c r="K42" s="282">
        <v>69587</v>
      </c>
      <c r="L42" s="544">
        <v>0</v>
      </c>
      <c r="M42" s="282">
        <v>1830</v>
      </c>
      <c r="N42" s="545">
        <v>0</v>
      </c>
    </row>
    <row r="43" spans="1:16" s="200" customFormat="1" ht="17.100000000000001" customHeight="1">
      <c r="A43" s="197" t="s">
        <v>528</v>
      </c>
      <c r="B43" s="517">
        <v>14</v>
      </c>
      <c r="C43" s="473">
        <v>0</v>
      </c>
      <c r="D43" s="529">
        <v>1675575</v>
      </c>
      <c r="E43" s="473">
        <v>122530</v>
      </c>
      <c r="F43" s="473">
        <v>14</v>
      </c>
      <c r="G43" s="473">
        <v>0</v>
      </c>
      <c r="H43" s="186"/>
      <c r="I43" s="546">
        <v>197325</v>
      </c>
      <c r="J43" s="546">
        <v>64628</v>
      </c>
      <c r="K43" s="546">
        <v>76343</v>
      </c>
      <c r="L43" s="547">
        <v>0</v>
      </c>
      <c r="M43" s="546">
        <v>2096</v>
      </c>
      <c r="N43" s="545">
        <v>0</v>
      </c>
    </row>
    <row r="44" spans="1:16" s="200" customFormat="1" ht="17.100000000000001" customHeight="1" thickBot="1">
      <c r="A44" s="555" t="s">
        <v>531</v>
      </c>
      <c r="B44" s="204">
        <v>14</v>
      </c>
      <c r="C44" s="204">
        <v>1536</v>
      </c>
      <c r="D44" s="556">
        <v>1538859</v>
      </c>
      <c r="E44" s="204">
        <v>184253</v>
      </c>
      <c r="F44" s="204">
        <v>14</v>
      </c>
      <c r="G44" s="204">
        <v>1536</v>
      </c>
      <c r="H44" s="202"/>
      <c r="I44" s="561">
        <v>197909</v>
      </c>
      <c r="J44" s="561">
        <v>64834</v>
      </c>
      <c r="K44" s="561">
        <v>76755</v>
      </c>
      <c r="L44" s="562">
        <v>0</v>
      </c>
      <c r="M44" s="561">
        <v>2166</v>
      </c>
      <c r="N44" s="563">
        <v>0</v>
      </c>
    </row>
    <row r="45" spans="1:16" ht="15" customHeight="1">
      <c r="A45" s="864" t="s">
        <v>537</v>
      </c>
      <c r="B45" s="864"/>
      <c r="C45" s="864"/>
      <c r="D45" s="864"/>
      <c r="E45" s="864"/>
      <c r="F45" s="864"/>
      <c r="G45" s="864"/>
      <c r="H45" s="536"/>
      <c r="I45" s="536"/>
      <c r="J45" s="536"/>
      <c r="L45" s="564"/>
      <c r="M45" s="560" t="s">
        <v>527</v>
      </c>
      <c r="N45" s="269"/>
    </row>
    <row r="46" spans="1:16" ht="15" customHeight="1">
      <c r="A46" s="863" t="s">
        <v>560</v>
      </c>
      <c r="B46" s="863"/>
      <c r="C46" s="863"/>
      <c r="D46" s="863"/>
      <c r="E46" s="863"/>
      <c r="F46" s="863"/>
      <c r="G46" s="863"/>
      <c r="I46" s="52"/>
      <c r="J46" s="52"/>
      <c r="K46" s="52"/>
      <c r="L46" s="52"/>
      <c r="M46" s="52"/>
      <c r="N46" s="52"/>
    </row>
  </sheetData>
  <sheetProtection selectLockedCells="1" selectUnlockedCells="1"/>
  <mergeCells count="55">
    <mergeCell ref="A46:G46"/>
    <mergeCell ref="A45:G45"/>
    <mergeCell ref="A28:A29"/>
    <mergeCell ref="B28:B29"/>
    <mergeCell ref="C28:D28"/>
    <mergeCell ref="E28:F28"/>
    <mergeCell ref="G28:G29"/>
    <mergeCell ref="A38:A39"/>
    <mergeCell ref="B38:E38"/>
    <mergeCell ref="F38:N38"/>
    <mergeCell ref="M37:N37"/>
    <mergeCell ref="N28:N29"/>
    <mergeCell ref="L28:L29"/>
    <mergeCell ref="M28:M29"/>
    <mergeCell ref="A21:B21"/>
    <mergeCell ref="C21:D21"/>
    <mergeCell ref="M27:N27"/>
    <mergeCell ref="I28:K28"/>
    <mergeCell ref="A22:B22"/>
    <mergeCell ref="C22:D22"/>
    <mergeCell ref="A23:B23"/>
    <mergeCell ref="C23:D23"/>
    <mergeCell ref="A24:B24"/>
    <mergeCell ref="C24:D24"/>
    <mergeCell ref="A15:B15"/>
    <mergeCell ref="C15:D15"/>
    <mergeCell ref="A20:B20"/>
    <mergeCell ref="C20:D20"/>
    <mergeCell ref="A16:B16"/>
    <mergeCell ref="C16:D16"/>
    <mergeCell ref="A17:B17"/>
    <mergeCell ref="C17:D17"/>
    <mergeCell ref="A18:B18"/>
    <mergeCell ref="C18:D18"/>
    <mergeCell ref="A19:B19"/>
    <mergeCell ref="C19:D19"/>
    <mergeCell ref="I2:N2"/>
    <mergeCell ref="A4:G4"/>
    <mergeCell ref="I4:N4"/>
    <mergeCell ref="M6:N6"/>
    <mergeCell ref="N7:N8"/>
    <mergeCell ref="E7:F7"/>
    <mergeCell ref="A7:B8"/>
    <mergeCell ref="C7:D8"/>
    <mergeCell ref="A14:B14"/>
    <mergeCell ref="C14:D14"/>
    <mergeCell ref="J7:J8"/>
    <mergeCell ref="A13:B13"/>
    <mergeCell ref="C13:D13"/>
    <mergeCell ref="A11:B11"/>
    <mergeCell ref="C11:D11"/>
    <mergeCell ref="A12:B12"/>
    <mergeCell ref="C12:D12"/>
    <mergeCell ref="A9:B9"/>
    <mergeCell ref="C9:D9"/>
  </mergeCells>
  <phoneticPr fontId="18"/>
  <printOptions horizontalCentered="1"/>
  <pageMargins left="0.59055118110236227" right="0.59055118110236227" top="0.59055118110236227" bottom="0.59055118110236227" header="0.39370078740157483" footer="0.39370078740157483"/>
  <pageSetup paperSize="9" firstPageNumber="74" orientation="portrait" useFirstPageNumber="1" horizontalDpi="300" verticalDpi="300" r:id="rId1"/>
  <headerFooter alignWithMargins="0">
    <oddHeader>&amp;L事業所</oddHeader>
    <oddFooter>&amp;C&amp;11－&amp;P－</oddFooter>
  </headerFooter>
  <ignoredErrors>
    <ignoredError sqref="F11" formula="1"/>
  </ignoredErrors>
</worksheet>
</file>

<file path=xl/worksheets/sheet13.xml><?xml version="1.0" encoding="utf-8"?>
<worksheet xmlns="http://schemas.openxmlformats.org/spreadsheetml/2006/main" xmlns:r="http://schemas.openxmlformats.org/officeDocument/2006/relationships">
  <dimension ref="A1:P47"/>
  <sheetViews>
    <sheetView view="pageBreakPreview" topLeftCell="A25" zoomScaleNormal="100" zoomScaleSheetLayoutView="100" workbookViewId="0">
      <pane xSplit="2" topLeftCell="C1" activePane="topRight" state="frozen"/>
      <selection activeCell="A26" sqref="A26"/>
      <selection pane="topRight" activeCell="A47" sqref="A47:G47"/>
    </sheetView>
  </sheetViews>
  <sheetFormatPr defaultRowHeight="17.100000000000001" customHeight="1"/>
  <cols>
    <col min="1" max="1" width="13.7109375" style="52" customWidth="1"/>
    <col min="2" max="2" width="12.7109375" style="52" customWidth="1"/>
    <col min="3" max="3" width="13" style="52" customWidth="1"/>
    <col min="4" max="4" width="13.7109375" style="52" customWidth="1"/>
    <col min="5" max="6" width="15.7109375" style="52" customWidth="1"/>
    <col min="7" max="7" width="17.140625" style="52" customWidth="1"/>
    <col min="8" max="8" width="1.140625" style="52" customWidth="1"/>
    <col min="9" max="10" width="16.28515625" style="52" customWidth="1"/>
    <col min="11" max="13" width="16.42578125" style="52" customWidth="1"/>
    <col min="14" max="14" width="17.7109375" style="52" customWidth="1"/>
    <col min="15" max="16384" width="9.140625" style="52"/>
  </cols>
  <sheetData>
    <row r="1" spans="1:16" ht="5.0999999999999996" customHeight="1">
      <c r="B1" s="1" t="s">
        <v>213</v>
      </c>
      <c r="C1" s="1"/>
      <c r="D1" s="1"/>
      <c r="E1" s="1"/>
      <c r="J1" s="1"/>
      <c r="K1" s="1"/>
      <c r="L1" s="1"/>
      <c r="M1" s="1"/>
      <c r="N1" s="1"/>
    </row>
    <row r="2" spans="1:16" ht="15" customHeight="1">
      <c r="A2" s="209" t="s">
        <v>214</v>
      </c>
      <c r="B2" s="536"/>
      <c r="C2" s="536"/>
      <c r="D2" s="536"/>
      <c r="E2" s="536"/>
      <c r="F2" s="208"/>
      <c r="G2" s="208"/>
      <c r="H2" s="208"/>
      <c r="I2" s="866"/>
      <c r="J2" s="866"/>
      <c r="K2" s="866"/>
      <c r="L2" s="866"/>
      <c r="M2" s="866"/>
      <c r="N2" s="866"/>
    </row>
    <row r="3" spans="1:16" ht="5.0999999999999996" customHeight="1">
      <c r="A3" s="209"/>
      <c r="B3" s="536"/>
      <c r="C3" s="536"/>
      <c r="D3" s="536"/>
      <c r="E3" s="536"/>
      <c r="F3" s="208"/>
      <c r="G3" s="208"/>
      <c r="H3" s="208"/>
      <c r="I3" s="1"/>
      <c r="J3" s="1"/>
      <c r="K3" s="1"/>
      <c r="L3" s="1"/>
      <c r="M3" s="1"/>
      <c r="N3" s="1"/>
    </row>
    <row r="4" spans="1:16" ht="45" customHeight="1">
      <c r="A4" s="854" t="s">
        <v>493</v>
      </c>
      <c r="B4" s="855"/>
      <c r="C4" s="855"/>
      <c r="D4" s="855"/>
      <c r="E4" s="855"/>
      <c r="F4" s="855"/>
      <c r="G4" s="855"/>
      <c r="H4" s="208"/>
      <c r="I4" s="867"/>
      <c r="J4" s="867"/>
      <c r="K4" s="867"/>
      <c r="L4" s="867"/>
      <c r="M4" s="867"/>
      <c r="N4" s="867"/>
    </row>
    <row r="5" spans="1:16" ht="15" customHeight="1">
      <c r="A5" s="536"/>
      <c r="B5" s="536"/>
      <c r="C5" s="536"/>
      <c r="D5" s="536"/>
      <c r="E5" s="536"/>
      <c r="F5" s="536"/>
      <c r="G5" s="536"/>
      <c r="H5" s="536"/>
      <c r="I5" s="1"/>
      <c r="J5" s="1"/>
      <c r="K5" s="1"/>
      <c r="L5" s="1"/>
      <c r="M5" s="1"/>
      <c r="N5" s="1"/>
    </row>
    <row r="6" spans="1:16" ht="15" customHeight="1" thickBot="1">
      <c r="A6" s="536" t="s">
        <v>215</v>
      </c>
      <c r="B6" s="536"/>
      <c r="C6" s="536"/>
      <c r="D6" s="536"/>
      <c r="E6" s="536"/>
      <c r="F6" s="536"/>
      <c r="G6" s="536"/>
      <c r="H6" s="536"/>
      <c r="I6" s="1"/>
      <c r="J6" s="1"/>
      <c r="K6" s="1"/>
      <c r="L6" s="1"/>
      <c r="M6" s="808" t="s">
        <v>216</v>
      </c>
      <c r="N6" s="808"/>
    </row>
    <row r="7" spans="1:16" ht="21.75" customHeight="1" thickBot="1">
      <c r="A7" s="647" t="s">
        <v>217</v>
      </c>
      <c r="B7" s="648"/>
      <c r="C7" s="642" t="s">
        <v>218</v>
      </c>
      <c r="D7" s="642"/>
      <c r="E7" s="642" t="s">
        <v>219</v>
      </c>
      <c r="F7" s="642"/>
      <c r="G7" s="590" t="s">
        <v>220</v>
      </c>
      <c r="H7" s="560"/>
      <c r="I7" s="179" t="s">
        <v>396</v>
      </c>
      <c r="J7" s="849" t="s">
        <v>221</v>
      </c>
      <c r="K7" s="178" t="s">
        <v>222</v>
      </c>
      <c r="L7" s="179"/>
      <c r="M7" s="180"/>
      <c r="N7" s="857" t="s">
        <v>223</v>
      </c>
      <c r="O7" s="1"/>
      <c r="P7" s="1"/>
    </row>
    <row r="8" spans="1:16" ht="21.75" customHeight="1">
      <c r="A8" s="649"/>
      <c r="B8" s="650"/>
      <c r="C8" s="642"/>
      <c r="D8" s="642"/>
      <c r="E8" s="591" t="s">
        <v>224</v>
      </c>
      <c r="F8" s="7" t="s">
        <v>225</v>
      </c>
      <c r="G8" s="7" t="s">
        <v>226</v>
      </c>
      <c r="H8" s="592"/>
      <c r="I8" s="627" t="s">
        <v>227</v>
      </c>
      <c r="J8" s="849"/>
      <c r="K8" s="181" t="s">
        <v>226</v>
      </c>
      <c r="L8" s="181" t="s">
        <v>228</v>
      </c>
      <c r="M8" s="181" t="s">
        <v>227</v>
      </c>
      <c r="N8" s="857"/>
      <c r="O8" s="1"/>
      <c r="P8" s="1"/>
    </row>
    <row r="9" spans="1:16" ht="17.100000000000001" customHeight="1">
      <c r="A9" s="851" t="s">
        <v>229</v>
      </c>
      <c r="B9" s="851"/>
      <c r="C9" s="852">
        <f>+C11+C12</f>
        <v>1262</v>
      </c>
      <c r="D9" s="852"/>
      <c r="E9" s="552">
        <f>+E11+E12</f>
        <v>24830</v>
      </c>
      <c r="F9" s="554">
        <f>E9/C9</f>
        <v>19.67511885895404</v>
      </c>
      <c r="G9" s="552">
        <f>+G11+G12</f>
        <v>6625703</v>
      </c>
      <c r="H9" s="553"/>
      <c r="I9" s="558">
        <f>G9/E9</f>
        <v>266.84265002013694</v>
      </c>
      <c r="J9" s="552">
        <v>36649682</v>
      </c>
      <c r="K9" s="552">
        <v>56546014</v>
      </c>
      <c r="L9" s="631">
        <f>K9/C9</f>
        <v>44806.667194928683</v>
      </c>
      <c r="M9" s="631">
        <f>K9/E9</f>
        <v>2277.3263793797823</v>
      </c>
      <c r="N9" s="559">
        <v>15960650</v>
      </c>
      <c r="O9" s="1"/>
      <c r="P9" s="1"/>
    </row>
    <row r="10" spans="1:16" ht="12" customHeight="1">
      <c r="A10" s="551"/>
      <c r="B10" s="263"/>
      <c r="C10" s="352"/>
      <c r="D10" s="353"/>
      <c r="E10" s="353"/>
      <c r="F10" s="354"/>
      <c r="G10" s="353"/>
      <c r="H10" s="184"/>
      <c r="I10" s="557"/>
      <c r="J10" s="353"/>
      <c r="K10" s="353"/>
      <c r="L10" s="632"/>
      <c r="M10" s="632"/>
      <c r="N10" s="336"/>
      <c r="O10" s="1"/>
      <c r="P10" s="1"/>
    </row>
    <row r="11" spans="1:16" ht="17.100000000000001" customHeight="1">
      <c r="A11" s="850" t="s">
        <v>230</v>
      </c>
      <c r="B11" s="850"/>
      <c r="C11" s="848">
        <f>SUM(C14:D24)</f>
        <v>868</v>
      </c>
      <c r="D11" s="848"/>
      <c r="E11" s="353">
        <f>SUM(E14:E24)</f>
        <v>17022</v>
      </c>
      <c r="F11" s="354">
        <f>E11/C11</f>
        <v>19.610599078341014</v>
      </c>
      <c r="G11" s="353">
        <v>4436070</v>
      </c>
      <c r="H11" s="184"/>
      <c r="I11" s="557">
        <f>G11/E11</f>
        <v>260.60803665844202</v>
      </c>
      <c r="J11" s="353">
        <v>16551592</v>
      </c>
      <c r="K11" s="353">
        <v>29316960</v>
      </c>
      <c r="L11" s="632">
        <f>K11/C11</f>
        <v>33775.299539170504</v>
      </c>
      <c r="M11" s="632">
        <f>K11/E11</f>
        <v>1722.2982023264012</v>
      </c>
      <c r="N11" s="336">
        <v>11318278</v>
      </c>
      <c r="O11" s="1"/>
      <c r="P11" s="1"/>
    </row>
    <row r="12" spans="1:16" ht="17.100000000000001" customHeight="1">
      <c r="A12" s="850" t="s">
        <v>231</v>
      </c>
      <c r="B12" s="850"/>
      <c r="C12" s="848">
        <v>394</v>
      </c>
      <c r="D12" s="848"/>
      <c r="E12" s="353">
        <v>7808</v>
      </c>
      <c r="F12" s="354">
        <f>E12/C12</f>
        <v>19.81725888324873</v>
      </c>
      <c r="G12" s="353">
        <v>2189633</v>
      </c>
      <c r="H12" s="184"/>
      <c r="I12" s="557">
        <f>G12/E12</f>
        <v>280.43455430327867</v>
      </c>
      <c r="J12" s="353">
        <v>20098090</v>
      </c>
      <c r="K12" s="353">
        <v>27229054</v>
      </c>
      <c r="L12" s="632">
        <f>K12/C12</f>
        <v>69109.274111675128</v>
      </c>
      <c r="M12" s="632">
        <f t="shared" ref="M12:M17" si="0">K12/E12</f>
        <v>3487.327612704918</v>
      </c>
      <c r="N12" s="336">
        <v>4642372</v>
      </c>
      <c r="O12" s="1"/>
      <c r="P12" s="1"/>
    </row>
    <row r="13" spans="1:16" ht="12" customHeight="1">
      <c r="A13" s="847"/>
      <c r="B13" s="847"/>
      <c r="C13" s="848"/>
      <c r="D13" s="848"/>
      <c r="E13" s="353"/>
      <c r="F13" s="354"/>
      <c r="G13" s="353"/>
      <c r="H13" s="184"/>
      <c r="I13" s="557"/>
      <c r="J13" s="353"/>
      <c r="K13" s="353"/>
      <c r="L13" s="632"/>
      <c r="M13" s="632"/>
      <c r="N13" s="336"/>
      <c r="O13" s="1"/>
      <c r="P13" s="1"/>
    </row>
    <row r="14" spans="1:16" ht="17.100000000000001" customHeight="1">
      <c r="A14" s="847" t="s">
        <v>232</v>
      </c>
      <c r="B14" s="847"/>
      <c r="C14" s="848">
        <v>140</v>
      </c>
      <c r="D14" s="848"/>
      <c r="E14" s="353">
        <v>1950</v>
      </c>
      <c r="F14" s="354">
        <f>E14/C14</f>
        <v>13.928571428571429</v>
      </c>
      <c r="G14" s="353">
        <v>495961</v>
      </c>
      <c r="H14" s="184"/>
      <c r="I14" s="557">
        <f>G14/E14</f>
        <v>254.33897435897435</v>
      </c>
      <c r="J14" s="353">
        <v>1798011</v>
      </c>
      <c r="K14" s="353">
        <v>2920622</v>
      </c>
      <c r="L14" s="632">
        <f>K14/C14</f>
        <v>20861.585714285713</v>
      </c>
      <c r="M14" s="632">
        <f t="shared" si="0"/>
        <v>1497.7548717948719</v>
      </c>
      <c r="N14" s="336">
        <v>1005765</v>
      </c>
      <c r="O14" s="1"/>
      <c r="P14" s="1"/>
    </row>
    <row r="15" spans="1:16" ht="17.100000000000001" customHeight="1">
      <c r="A15" s="847" t="s">
        <v>233</v>
      </c>
      <c r="B15" s="847"/>
      <c r="C15" s="848">
        <v>43</v>
      </c>
      <c r="D15" s="848"/>
      <c r="E15" s="353">
        <v>714</v>
      </c>
      <c r="F15" s="354">
        <f t="shared" ref="F15:F23" si="1">E15/C15</f>
        <v>16.604651162790699</v>
      </c>
      <c r="G15" s="353">
        <v>181320</v>
      </c>
      <c r="H15" s="184"/>
      <c r="I15" s="557">
        <f>G15/E15</f>
        <v>253.94957983193277</v>
      </c>
      <c r="J15" s="353">
        <v>301918</v>
      </c>
      <c r="K15" s="353">
        <v>591152</v>
      </c>
      <c r="L15" s="632">
        <f>K15/C15</f>
        <v>13747.720930232557</v>
      </c>
      <c r="M15" s="632">
        <f t="shared" si="0"/>
        <v>827.9439775910364</v>
      </c>
      <c r="N15" s="336">
        <v>276651</v>
      </c>
      <c r="O15" s="1"/>
      <c r="P15" s="1"/>
    </row>
    <row r="16" spans="1:16" ht="17.100000000000001" customHeight="1">
      <c r="A16" s="847" t="s">
        <v>234</v>
      </c>
      <c r="B16" s="847"/>
      <c r="C16" s="848">
        <v>72</v>
      </c>
      <c r="D16" s="848"/>
      <c r="E16" s="353">
        <v>948</v>
      </c>
      <c r="F16" s="354">
        <f t="shared" si="1"/>
        <v>13.166666666666666</v>
      </c>
      <c r="G16" s="17">
        <v>214600</v>
      </c>
      <c r="H16" s="184"/>
      <c r="I16" s="557">
        <f>G16/E16</f>
        <v>226.37130801687763</v>
      </c>
      <c r="J16" s="353">
        <v>460153</v>
      </c>
      <c r="K16" s="353">
        <v>1133666</v>
      </c>
      <c r="L16" s="354">
        <f>K16/C16</f>
        <v>15745.361111111111</v>
      </c>
      <c r="M16" s="354">
        <f t="shared" si="0"/>
        <v>1195.8502109704641</v>
      </c>
      <c r="N16" s="336">
        <v>616288</v>
      </c>
      <c r="O16" s="1"/>
      <c r="P16" s="1"/>
    </row>
    <row r="17" spans="1:16" ht="17.100000000000001" customHeight="1">
      <c r="A17" s="859" t="s">
        <v>235</v>
      </c>
      <c r="B17" s="859"/>
      <c r="C17" s="860">
        <v>69</v>
      </c>
      <c r="D17" s="860"/>
      <c r="E17" s="355">
        <v>2218</v>
      </c>
      <c r="F17" s="358">
        <f>E17/C17</f>
        <v>32.144927536231883</v>
      </c>
      <c r="G17" s="14">
        <v>546598</v>
      </c>
      <c r="H17" s="184"/>
      <c r="I17" s="358">
        <f>G17/E17</f>
        <v>246.43733092876465</v>
      </c>
      <c r="J17" s="355">
        <v>3557468</v>
      </c>
      <c r="K17" s="355">
        <v>5335650</v>
      </c>
      <c r="L17" s="358">
        <f>K17/C17</f>
        <v>77328.260869565216</v>
      </c>
      <c r="M17" s="358">
        <f t="shared" si="0"/>
        <v>2405.6131650135258</v>
      </c>
      <c r="N17" s="360">
        <v>1703845</v>
      </c>
      <c r="O17" s="1"/>
      <c r="P17" s="1"/>
    </row>
    <row r="18" spans="1:16" ht="17.100000000000001" customHeight="1">
      <c r="A18" s="847" t="s">
        <v>236</v>
      </c>
      <c r="B18" s="847"/>
      <c r="C18" s="848">
        <v>55</v>
      </c>
      <c r="D18" s="848"/>
      <c r="E18" s="359">
        <v>1213</v>
      </c>
      <c r="F18" s="354">
        <f t="shared" si="1"/>
        <v>22.054545454545455</v>
      </c>
      <c r="G18" s="17">
        <v>366602</v>
      </c>
      <c r="H18" s="184"/>
      <c r="I18" s="354">
        <f t="shared" ref="I18:I24" si="2">G18/E18</f>
        <v>302.22753503709811</v>
      </c>
      <c r="J18" s="353">
        <v>1182751</v>
      </c>
      <c r="K18" s="353">
        <v>3497451</v>
      </c>
      <c r="L18" s="354">
        <f t="shared" ref="L18:L24" si="3">K18/C18</f>
        <v>63590.018181818181</v>
      </c>
      <c r="M18" s="354">
        <f t="shared" ref="M18:M24" si="4">K18/E18</f>
        <v>2883.3066776586975</v>
      </c>
      <c r="N18" s="336">
        <v>1545417</v>
      </c>
      <c r="O18" s="1"/>
      <c r="P18" s="1"/>
    </row>
    <row r="19" spans="1:16" ht="17.100000000000001" customHeight="1">
      <c r="A19" s="847" t="s">
        <v>237</v>
      </c>
      <c r="B19" s="847"/>
      <c r="C19" s="848">
        <v>107</v>
      </c>
      <c r="D19" s="848"/>
      <c r="E19" s="353">
        <v>3006</v>
      </c>
      <c r="F19" s="354">
        <f t="shared" si="1"/>
        <v>28.093457943925234</v>
      </c>
      <c r="G19" s="17">
        <v>720334</v>
      </c>
      <c r="H19" s="184"/>
      <c r="I19" s="354">
        <f t="shared" si="2"/>
        <v>239.63206919494345</v>
      </c>
      <c r="J19" s="353">
        <v>2035342</v>
      </c>
      <c r="K19" s="353">
        <v>3700616</v>
      </c>
      <c r="L19" s="354">
        <f t="shared" si="3"/>
        <v>34585.196261682242</v>
      </c>
      <c r="M19" s="354">
        <f t="shared" si="4"/>
        <v>1231.0765136393879</v>
      </c>
      <c r="N19" s="336">
        <v>1562275</v>
      </c>
      <c r="O19" s="1"/>
      <c r="P19" s="1"/>
    </row>
    <row r="20" spans="1:16" s="189" customFormat="1" ht="17.100000000000001" customHeight="1">
      <c r="A20" s="847" t="s">
        <v>238</v>
      </c>
      <c r="B20" s="847"/>
      <c r="C20" s="858">
        <v>102</v>
      </c>
      <c r="D20" s="858"/>
      <c r="E20" s="337">
        <v>1417</v>
      </c>
      <c r="F20" s="354">
        <f t="shared" si="1"/>
        <v>13.892156862745098</v>
      </c>
      <c r="G20" s="21">
        <v>404401</v>
      </c>
      <c r="H20" s="185"/>
      <c r="I20" s="361">
        <f t="shared" si="2"/>
        <v>285.39237826393787</v>
      </c>
      <c r="J20" s="337">
        <v>2416326</v>
      </c>
      <c r="K20" s="337">
        <v>3654526</v>
      </c>
      <c r="L20" s="361">
        <f t="shared" si="3"/>
        <v>35828.686274509804</v>
      </c>
      <c r="M20" s="361">
        <f t="shared" si="4"/>
        <v>2579.0585744530699</v>
      </c>
      <c r="N20" s="362">
        <v>1181717</v>
      </c>
      <c r="O20" s="3"/>
      <c r="P20" s="3"/>
    </row>
    <row r="21" spans="1:16" ht="17.100000000000001" customHeight="1">
      <c r="A21" s="847" t="s">
        <v>239</v>
      </c>
      <c r="B21" s="847"/>
      <c r="C21" s="848">
        <v>42</v>
      </c>
      <c r="D21" s="848"/>
      <c r="E21" s="353">
        <v>916</v>
      </c>
      <c r="F21" s="354">
        <f t="shared" si="1"/>
        <v>21.80952380952381</v>
      </c>
      <c r="G21" s="17">
        <v>241525</v>
      </c>
      <c r="H21" s="184"/>
      <c r="I21" s="354">
        <f t="shared" si="2"/>
        <v>263.67358078602621</v>
      </c>
      <c r="J21" s="353">
        <v>780210</v>
      </c>
      <c r="K21" s="353">
        <v>1283711</v>
      </c>
      <c r="L21" s="354">
        <f t="shared" si="3"/>
        <v>30564.547619047618</v>
      </c>
      <c r="M21" s="354">
        <f t="shared" si="4"/>
        <v>1401.4312227074236</v>
      </c>
      <c r="N21" s="336">
        <v>466277</v>
      </c>
      <c r="O21" s="1"/>
      <c r="P21" s="1"/>
    </row>
    <row r="22" spans="1:16" ht="17.100000000000001" customHeight="1">
      <c r="A22" s="847" t="s">
        <v>240</v>
      </c>
      <c r="B22" s="847"/>
      <c r="C22" s="848">
        <v>131</v>
      </c>
      <c r="D22" s="848"/>
      <c r="E22" s="353">
        <v>2765</v>
      </c>
      <c r="F22" s="354">
        <f t="shared" si="1"/>
        <v>21.106870229007633</v>
      </c>
      <c r="G22" s="17">
        <v>721286</v>
      </c>
      <c r="H22" s="184"/>
      <c r="I22" s="354">
        <f t="shared" si="2"/>
        <v>260.86292947558769</v>
      </c>
      <c r="J22" s="353">
        <v>1921195</v>
      </c>
      <c r="K22" s="353">
        <v>3540290</v>
      </c>
      <c r="L22" s="354">
        <f t="shared" si="3"/>
        <v>27025.114503816792</v>
      </c>
      <c r="M22" s="354">
        <f t="shared" si="4"/>
        <v>1280.3942133815551</v>
      </c>
      <c r="N22" s="336">
        <v>1540568</v>
      </c>
      <c r="O22" s="1"/>
      <c r="P22" s="1"/>
    </row>
    <row r="23" spans="1:16" ht="17.100000000000001" customHeight="1">
      <c r="A23" s="847" t="s">
        <v>241</v>
      </c>
      <c r="B23" s="847"/>
      <c r="C23" s="848">
        <v>57</v>
      </c>
      <c r="D23" s="848"/>
      <c r="E23" s="353">
        <v>804</v>
      </c>
      <c r="F23" s="354">
        <f t="shared" si="1"/>
        <v>14.105263157894736</v>
      </c>
      <c r="G23" s="17">
        <v>234628</v>
      </c>
      <c r="H23" s="184"/>
      <c r="I23" s="354">
        <f t="shared" si="2"/>
        <v>291.82587064676619</v>
      </c>
      <c r="J23" s="353">
        <v>654661</v>
      </c>
      <c r="K23" s="353">
        <v>1431531</v>
      </c>
      <c r="L23" s="354">
        <f t="shared" si="3"/>
        <v>25114.57894736842</v>
      </c>
      <c r="M23" s="354">
        <f t="shared" si="4"/>
        <v>1780.5111940298507</v>
      </c>
      <c r="N23" s="336">
        <v>668371</v>
      </c>
      <c r="O23" s="1"/>
      <c r="P23" s="1"/>
    </row>
    <row r="24" spans="1:16" ht="17.100000000000001" customHeight="1" thickBot="1">
      <c r="A24" s="861" t="s">
        <v>242</v>
      </c>
      <c r="B24" s="861"/>
      <c r="C24" s="862">
        <v>50</v>
      </c>
      <c r="D24" s="862"/>
      <c r="E24" s="356">
        <v>1071</v>
      </c>
      <c r="F24" s="357">
        <f>E24/C24</f>
        <v>21.42</v>
      </c>
      <c r="G24" s="22">
        <v>270029</v>
      </c>
      <c r="H24" s="190"/>
      <c r="I24" s="357">
        <f t="shared" si="2"/>
        <v>252.12791783380018</v>
      </c>
      <c r="J24" s="356">
        <v>1385760</v>
      </c>
      <c r="K24" s="356">
        <v>2139758</v>
      </c>
      <c r="L24" s="357">
        <f t="shared" si="3"/>
        <v>42795.16</v>
      </c>
      <c r="M24" s="357">
        <f t="shared" si="4"/>
        <v>1997.9066293183939</v>
      </c>
      <c r="N24" s="335">
        <v>722350</v>
      </c>
      <c r="O24" s="1"/>
      <c r="P24" s="1"/>
    </row>
    <row r="25" spans="1:16" ht="15" customHeight="1">
      <c r="A25" s="536" t="s">
        <v>497</v>
      </c>
      <c r="B25" s="536"/>
      <c r="C25" s="536"/>
      <c r="D25" s="536"/>
      <c r="E25" s="536"/>
      <c r="F25" s="536"/>
      <c r="G25" s="208"/>
      <c r="H25" s="208"/>
      <c r="I25" s="536"/>
      <c r="J25" s="536"/>
      <c r="K25" s="208"/>
      <c r="L25" s="536"/>
      <c r="M25" s="560" t="s">
        <v>499</v>
      </c>
      <c r="N25" s="269"/>
    </row>
    <row r="26" spans="1:16" ht="15" customHeight="1">
      <c r="A26" s="536"/>
      <c r="B26" s="536"/>
      <c r="C26" s="536"/>
      <c r="D26" s="536"/>
      <c r="E26" s="536"/>
      <c r="F26" s="536"/>
      <c r="G26" s="536"/>
      <c r="H26" s="536"/>
      <c r="I26" s="1"/>
      <c r="K26" s="1"/>
      <c r="L26" s="1"/>
      <c r="M26" s="1"/>
      <c r="N26" s="1"/>
    </row>
    <row r="27" spans="1:16" ht="15" customHeight="1" thickBot="1">
      <c r="A27" s="536" t="s">
        <v>535</v>
      </c>
      <c r="B27" s="536"/>
      <c r="C27" s="536"/>
      <c r="D27" s="536"/>
      <c r="E27" s="536"/>
      <c r="F27" s="536"/>
      <c r="G27" s="536"/>
      <c r="H27" s="536"/>
      <c r="I27" s="1"/>
      <c r="K27" s="1"/>
      <c r="L27" s="1"/>
      <c r="M27" s="808" t="s">
        <v>216</v>
      </c>
      <c r="N27" s="808"/>
    </row>
    <row r="28" spans="1:16" ht="21.75" customHeight="1" thickBot="1">
      <c r="A28" s="672" t="s">
        <v>243</v>
      </c>
      <c r="B28" s="642" t="s">
        <v>80</v>
      </c>
      <c r="C28" s="642" t="s">
        <v>153</v>
      </c>
      <c r="D28" s="642"/>
      <c r="E28" s="642" t="s">
        <v>244</v>
      </c>
      <c r="F28" s="642"/>
      <c r="G28" s="673" t="s">
        <v>221</v>
      </c>
      <c r="H28" s="565"/>
      <c r="I28" s="849" t="s">
        <v>245</v>
      </c>
      <c r="J28" s="849"/>
      <c r="K28" s="849"/>
      <c r="L28" s="849" t="s">
        <v>246</v>
      </c>
      <c r="M28" s="849" t="s">
        <v>247</v>
      </c>
      <c r="N28" s="857" t="s">
        <v>223</v>
      </c>
      <c r="O28" s="1"/>
    </row>
    <row r="29" spans="1:16" ht="21.75" customHeight="1">
      <c r="A29" s="672"/>
      <c r="B29" s="642"/>
      <c r="C29" s="543" t="s">
        <v>41</v>
      </c>
      <c r="D29" s="33" t="s">
        <v>225</v>
      </c>
      <c r="E29" s="543" t="s">
        <v>248</v>
      </c>
      <c r="F29" s="543" t="s">
        <v>227</v>
      </c>
      <c r="G29" s="673"/>
      <c r="H29" s="594"/>
      <c r="I29" s="193" t="s">
        <v>249</v>
      </c>
      <c r="J29" s="192" t="s">
        <v>225</v>
      </c>
      <c r="K29" s="181" t="s">
        <v>227</v>
      </c>
      <c r="L29" s="849"/>
      <c r="M29" s="849"/>
      <c r="N29" s="857"/>
      <c r="O29" s="1"/>
    </row>
    <row r="30" spans="1:16" s="189" customFormat="1" ht="17.100000000000001" customHeight="1">
      <c r="A30" s="60" t="s">
        <v>19</v>
      </c>
      <c r="B30" s="595">
        <v>70</v>
      </c>
      <c r="C30" s="187">
        <v>1722</v>
      </c>
      <c r="D30" s="510">
        <v>24.6</v>
      </c>
      <c r="E30" s="187">
        <v>484169</v>
      </c>
      <c r="F30" s="187">
        <v>281</v>
      </c>
      <c r="G30" s="187">
        <v>2381172</v>
      </c>
      <c r="H30" s="187"/>
      <c r="I30" s="194">
        <v>3762380</v>
      </c>
      <c r="J30" s="187">
        <v>53748</v>
      </c>
      <c r="K30" s="187">
        <v>2185</v>
      </c>
      <c r="L30" s="195" t="s">
        <v>164</v>
      </c>
      <c r="M30" s="195" t="s">
        <v>164</v>
      </c>
      <c r="N30" s="196">
        <v>1325520</v>
      </c>
      <c r="P30" s="3"/>
    </row>
    <row r="31" spans="1:16" ht="17.100000000000001" customHeight="1">
      <c r="A31" s="596" t="s">
        <v>250</v>
      </c>
      <c r="B31" s="595">
        <v>76</v>
      </c>
      <c r="C31" s="187">
        <v>2185</v>
      </c>
      <c r="D31" s="510">
        <v>28.8</v>
      </c>
      <c r="E31" s="187">
        <v>553261</v>
      </c>
      <c r="F31" s="187">
        <v>253</v>
      </c>
      <c r="G31" s="187">
        <v>2852548</v>
      </c>
      <c r="H31" s="187"/>
      <c r="I31" s="194">
        <v>4420324</v>
      </c>
      <c r="J31" s="187">
        <v>58162</v>
      </c>
      <c r="K31" s="187">
        <v>2023</v>
      </c>
      <c r="L31" s="195" t="s">
        <v>164</v>
      </c>
      <c r="M31" s="195" t="s">
        <v>164</v>
      </c>
      <c r="N31" s="196">
        <v>1501874</v>
      </c>
      <c r="P31" s="28"/>
    </row>
    <row r="32" spans="1:16" s="198" customFormat="1" ht="17.100000000000001" customHeight="1">
      <c r="A32" s="197" t="s">
        <v>251</v>
      </c>
      <c r="B32" s="187">
        <v>74</v>
      </c>
      <c r="C32" s="187">
        <v>2091</v>
      </c>
      <c r="D32" s="510">
        <v>28.3</v>
      </c>
      <c r="E32" s="187">
        <v>546258</v>
      </c>
      <c r="F32" s="187">
        <v>261</v>
      </c>
      <c r="G32" s="187">
        <v>2971347</v>
      </c>
      <c r="H32" s="187"/>
      <c r="I32" s="187">
        <v>4521592</v>
      </c>
      <c r="J32" s="187">
        <v>61103</v>
      </c>
      <c r="K32" s="187">
        <v>2162</v>
      </c>
      <c r="L32" s="195" t="s">
        <v>164</v>
      </c>
      <c r="M32" s="195" t="s">
        <v>164</v>
      </c>
      <c r="N32" s="188">
        <v>1488626</v>
      </c>
      <c r="P32" s="199"/>
    </row>
    <row r="33" spans="1:16" s="200" customFormat="1" ht="17.100000000000001" customHeight="1">
      <c r="A33" s="197" t="s">
        <v>252</v>
      </c>
      <c r="B33" s="187">
        <v>71</v>
      </c>
      <c r="C33" s="187">
        <v>2167</v>
      </c>
      <c r="D33" s="510">
        <v>30.5</v>
      </c>
      <c r="E33" s="187">
        <v>538189</v>
      </c>
      <c r="F33" s="187">
        <v>248</v>
      </c>
      <c r="G33" s="187">
        <v>3383000</v>
      </c>
      <c r="H33" s="187"/>
      <c r="I33" s="187">
        <v>5028029</v>
      </c>
      <c r="J33" s="187">
        <v>70817</v>
      </c>
      <c r="K33" s="187">
        <v>2320</v>
      </c>
      <c r="L33" s="195" t="s">
        <v>164</v>
      </c>
      <c r="M33" s="195" t="s">
        <v>164</v>
      </c>
      <c r="N33" s="188">
        <v>1573115</v>
      </c>
      <c r="P33" s="201"/>
    </row>
    <row r="34" spans="1:16" s="198" customFormat="1" ht="17.100000000000001" customHeight="1" thickBot="1">
      <c r="A34" s="555" t="s">
        <v>253</v>
      </c>
      <c r="B34" s="509">
        <f>C17</f>
        <v>69</v>
      </c>
      <c r="C34" s="203">
        <f>E17</f>
        <v>2218</v>
      </c>
      <c r="D34" s="511">
        <f>F17</f>
        <v>32.144927536231883</v>
      </c>
      <c r="E34" s="203">
        <f>G17</f>
        <v>546598</v>
      </c>
      <c r="F34" s="203">
        <f>I17</f>
        <v>246.43733092876465</v>
      </c>
      <c r="G34" s="203">
        <f>J17</f>
        <v>3557468</v>
      </c>
      <c r="H34" s="203"/>
      <c r="I34" s="203">
        <f>K17</f>
        <v>5335650</v>
      </c>
      <c r="J34" s="203">
        <f>L17</f>
        <v>77328.260869565216</v>
      </c>
      <c r="K34" s="203">
        <f>M17</f>
        <v>2405.6131650135258</v>
      </c>
      <c r="L34" s="204" t="s">
        <v>164</v>
      </c>
      <c r="M34" s="204" t="s">
        <v>164</v>
      </c>
      <c r="N34" s="205">
        <f>N17</f>
        <v>1703845</v>
      </c>
      <c r="P34" s="199"/>
    </row>
    <row r="35" spans="1:16" ht="15" customHeight="1">
      <c r="A35" s="536" t="s">
        <v>536</v>
      </c>
      <c r="B35" s="536"/>
      <c r="C35" s="536"/>
      <c r="D35" s="536"/>
      <c r="E35" s="536"/>
      <c r="F35" s="208"/>
      <c r="G35" s="536"/>
      <c r="H35" s="536"/>
      <c r="I35" s="179" t="s">
        <v>254</v>
      </c>
      <c r="J35" s="179"/>
      <c r="K35" s="179"/>
      <c r="L35" s="179"/>
      <c r="M35" s="560" t="s">
        <v>498</v>
      </c>
      <c r="N35" s="269"/>
    </row>
    <row r="36" spans="1:16" ht="15" customHeight="1">
      <c r="A36" s="52" t="s">
        <v>255</v>
      </c>
      <c r="B36" s="1"/>
      <c r="C36" s="1"/>
      <c r="D36" s="1"/>
      <c r="E36" s="1"/>
      <c r="G36" s="1"/>
      <c r="H36" s="1"/>
      <c r="I36" s="1"/>
      <c r="J36" s="1"/>
      <c r="K36" s="1"/>
      <c r="L36" s="1"/>
      <c r="M36" s="1"/>
      <c r="N36" s="1"/>
    </row>
    <row r="37" spans="1:16" ht="15" customHeight="1">
      <c r="A37" s="1" t="s">
        <v>256</v>
      </c>
      <c r="B37" s="1"/>
      <c r="C37" s="1"/>
      <c r="D37" s="1"/>
      <c r="E37" s="1"/>
      <c r="F37" s="1" t="s">
        <v>257</v>
      </c>
      <c r="G37" s="1"/>
      <c r="H37" s="1"/>
      <c r="I37" s="1"/>
      <c r="K37" s="1"/>
      <c r="L37" s="1"/>
      <c r="M37" s="808" t="s">
        <v>258</v>
      </c>
      <c r="N37" s="808"/>
    </row>
    <row r="38" spans="1:16" ht="21.75" customHeight="1">
      <c r="A38" s="869" t="s">
        <v>243</v>
      </c>
      <c r="B38" s="642" t="s">
        <v>259</v>
      </c>
      <c r="C38" s="642"/>
      <c r="D38" s="642"/>
      <c r="E38" s="642"/>
      <c r="F38" s="870" t="s">
        <v>397</v>
      </c>
      <c r="G38" s="691"/>
      <c r="H38" s="691"/>
      <c r="I38" s="691"/>
      <c r="J38" s="691"/>
      <c r="K38" s="691"/>
      <c r="L38" s="691"/>
      <c r="M38" s="691"/>
      <c r="N38" s="691"/>
    </row>
    <row r="39" spans="1:16" ht="21.75" customHeight="1">
      <c r="A39" s="869"/>
      <c r="B39" s="181" t="s">
        <v>80</v>
      </c>
      <c r="C39" s="192" t="s">
        <v>22</v>
      </c>
      <c r="D39" s="192" t="s">
        <v>261</v>
      </c>
      <c r="E39" s="192" t="s">
        <v>262</v>
      </c>
      <c r="F39" s="181" t="s">
        <v>80</v>
      </c>
      <c r="G39" s="181" t="s">
        <v>22</v>
      </c>
      <c r="H39" s="182"/>
      <c r="I39" s="192" t="s">
        <v>263</v>
      </c>
      <c r="J39" s="192" t="s">
        <v>264</v>
      </c>
      <c r="K39" s="192" t="s">
        <v>265</v>
      </c>
      <c r="L39" s="192" t="s">
        <v>266</v>
      </c>
      <c r="M39" s="192" t="s">
        <v>267</v>
      </c>
      <c r="N39" s="206" t="s">
        <v>268</v>
      </c>
    </row>
    <row r="40" spans="1:16" ht="17.100000000000001" customHeight="1">
      <c r="A40" s="597" t="s">
        <v>532</v>
      </c>
      <c r="B40" s="59">
        <v>14</v>
      </c>
      <c r="C40" s="221">
        <v>1120</v>
      </c>
      <c r="D40" s="219">
        <v>1450744</v>
      </c>
      <c r="E40" s="221">
        <v>218036</v>
      </c>
      <c r="F40" s="221">
        <v>14</v>
      </c>
      <c r="G40" s="221">
        <v>1120</v>
      </c>
      <c r="H40" s="186"/>
      <c r="I40" s="282">
        <v>203769</v>
      </c>
      <c r="J40" s="282">
        <v>55871</v>
      </c>
      <c r="K40" s="282">
        <v>66479</v>
      </c>
      <c r="L40" s="544">
        <v>0</v>
      </c>
      <c r="M40" s="282">
        <v>1748</v>
      </c>
      <c r="N40" s="545">
        <v>0</v>
      </c>
    </row>
    <row r="41" spans="1:16" ht="17.100000000000001" customHeight="1">
      <c r="A41" s="197" t="s">
        <v>529</v>
      </c>
      <c r="B41" s="221">
        <v>15</v>
      </c>
      <c r="C41" s="221">
        <v>1524</v>
      </c>
      <c r="D41" s="219">
        <v>1520167</v>
      </c>
      <c r="E41" s="221">
        <v>229873</v>
      </c>
      <c r="F41" s="221">
        <v>15</v>
      </c>
      <c r="G41" s="221">
        <v>1524</v>
      </c>
      <c r="H41" s="186"/>
      <c r="I41" s="282">
        <v>208051</v>
      </c>
      <c r="J41" s="282">
        <v>57828</v>
      </c>
      <c r="K41" s="282">
        <v>69223</v>
      </c>
      <c r="L41" s="544">
        <v>0</v>
      </c>
      <c r="M41" s="282">
        <v>1795</v>
      </c>
      <c r="N41" s="545">
        <v>0</v>
      </c>
    </row>
    <row r="42" spans="1:16" s="198" customFormat="1" ht="17.100000000000001" customHeight="1">
      <c r="A42" s="197" t="s">
        <v>530</v>
      </c>
      <c r="B42" s="221">
        <v>13</v>
      </c>
      <c r="C42" s="221">
        <v>1398</v>
      </c>
      <c r="D42" s="219">
        <v>1557534</v>
      </c>
      <c r="E42" s="221">
        <v>265379</v>
      </c>
      <c r="F42" s="221">
        <v>13</v>
      </c>
      <c r="G42" s="221">
        <v>1398</v>
      </c>
      <c r="H42" s="186"/>
      <c r="I42" s="282">
        <v>204744</v>
      </c>
      <c r="J42" s="282">
        <v>58550</v>
      </c>
      <c r="K42" s="282">
        <v>69587</v>
      </c>
      <c r="L42" s="544">
        <v>0</v>
      </c>
      <c r="M42" s="282">
        <v>1830</v>
      </c>
      <c r="N42" s="545">
        <v>0</v>
      </c>
    </row>
    <row r="43" spans="1:16" s="198" customFormat="1" ht="17.100000000000001" customHeight="1">
      <c r="A43" s="197" t="s">
        <v>528</v>
      </c>
      <c r="B43" s="517">
        <v>14</v>
      </c>
      <c r="C43" s="473">
        <v>0</v>
      </c>
      <c r="D43" s="529">
        <v>1675575</v>
      </c>
      <c r="E43" s="473">
        <v>122530</v>
      </c>
      <c r="F43" s="473">
        <v>14</v>
      </c>
      <c r="G43" s="473">
        <v>0</v>
      </c>
      <c r="H43" s="186"/>
      <c r="I43" s="546">
        <v>197325</v>
      </c>
      <c r="J43" s="546">
        <v>64628</v>
      </c>
      <c r="K43" s="546">
        <v>76343</v>
      </c>
      <c r="L43" s="547">
        <v>0</v>
      </c>
      <c r="M43" s="546">
        <v>2096</v>
      </c>
      <c r="N43" s="545">
        <v>0</v>
      </c>
    </row>
    <row r="44" spans="1:16" s="198" customFormat="1" ht="17.100000000000001" customHeight="1" thickBot="1">
      <c r="A44" s="555" t="s">
        <v>531</v>
      </c>
      <c r="B44" s="204">
        <v>14</v>
      </c>
      <c r="C44" s="204">
        <v>1536</v>
      </c>
      <c r="D44" s="556">
        <v>1538859</v>
      </c>
      <c r="E44" s="204">
        <v>184253</v>
      </c>
      <c r="F44" s="204">
        <v>14</v>
      </c>
      <c r="G44" s="204">
        <v>1536</v>
      </c>
      <c r="H44" s="202"/>
      <c r="I44" s="561">
        <v>197909</v>
      </c>
      <c r="J44" s="561">
        <v>64834</v>
      </c>
      <c r="K44" s="561">
        <v>76755</v>
      </c>
      <c r="L44" s="562">
        <v>0</v>
      </c>
      <c r="M44" s="561">
        <v>2166</v>
      </c>
      <c r="N44" s="563">
        <v>0</v>
      </c>
    </row>
    <row r="45" spans="1:16" ht="15" customHeight="1">
      <c r="A45" s="864" t="s">
        <v>537</v>
      </c>
      <c r="B45" s="864"/>
      <c r="C45" s="864"/>
      <c r="D45" s="864"/>
      <c r="E45" s="864"/>
      <c r="F45" s="864"/>
      <c r="G45" s="864"/>
      <c r="H45" s="536"/>
      <c r="I45" s="536"/>
      <c r="J45" s="536"/>
      <c r="K45" s="208"/>
      <c r="L45" s="564"/>
      <c r="M45" s="560" t="s">
        <v>527</v>
      </c>
      <c r="N45" s="269"/>
    </row>
    <row r="46" spans="1:16" ht="15" customHeight="1">
      <c r="A46" s="863" t="s">
        <v>560</v>
      </c>
      <c r="B46" s="863"/>
      <c r="C46" s="863"/>
      <c r="D46" s="863"/>
      <c r="E46" s="863"/>
      <c r="F46" s="863"/>
      <c r="G46" s="863"/>
      <c r="H46" s="208"/>
    </row>
    <row r="47" spans="1:16" ht="17.100000000000001" customHeight="1">
      <c r="A47" s="868"/>
      <c r="B47" s="868"/>
      <c r="C47" s="868"/>
      <c r="D47" s="868"/>
      <c r="E47" s="868"/>
      <c r="F47" s="868"/>
      <c r="G47" s="868"/>
    </row>
  </sheetData>
  <sheetProtection selectLockedCells="1" selectUnlockedCells="1"/>
  <mergeCells count="56">
    <mergeCell ref="A47:G47"/>
    <mergeCell ref="A22:B22"/>
    <mergeCell ref="C22:D22"/>
    <mergeCell ref="A23:B23"/>
    <mergeCell ref="C23:D23"/>
    <mergeCell ref="A24:B24"/>
    <mergeCell ref="A38:A39"/>
    <mergeCell ref="B38:E38"/>
    <mergeCell ref="F38:N38"/>
    <mergeCell ref="B28:B29"/>
    <mergeCell ref="L28:L29"/>
    <mergeCell ref="M28:M29"/>
    <mergeCell ref="A45:G45"/>
    <mergeCell ref="A46:G46"/>
    <mergeCell ref="M37:N37"/>
    <mergeCell ref="N28:N29"/>
    <mergeCell ref="A28:A29"/>
    <mergeCell ref="M27:N27"/>
    <mergeCell ref="A18:B18"/>
    <mergeCell ref="C18:D18"/>
    <mergeCell ref="A19:B19"/>
    <mergeCell ref="C19:D19"/>
    <mergeCell ref="A20:B20"/>
    <mergeCell ref="C20:D20"/>
    <mergeCell ref="A21:B21"/>
    <mergeCell ref="C28:D28"/>
    <mergeCell ref="E28:F28"/>
    <mergeCell ref="G28:G29"/>
    <mergeCell ref="I28:K28"/>
    <mergeCell ref="C24:D24"/>
    <mergeCell ref="A14:B14"/>
    <mergeCell ref="C14:D14"/>
    <mergeCell ref="A15:B15"/>
    <mergeCell ref="C15:D15"/>
    <mergeCell ref="C21:D21"/>
    <mergeCell ref="A16:B16"/>
    <mergeCell ref="C16:D16"/>
    <mergeCell ref="A17:B17"/>
    <mergeCell ref="C17:D17"/>
    <mergeCell ref="E7:F7"/>
    <mergeCell ref="J7:J8"/>
    <mergeCell ref="I2:N2"/>
    <mergeCell ref="A4:G4"/>
    <mergeCell ref="I4:N4"/>
    <mergeCell ref="M6:N6"/>
    <mergeCell ref="N7:N8"/>
    <mergeCell ref="A7:B8"/>
    <mergeCell ref="A13:B13"/>
    <mergeCell ref="C13:D13"/>
    <mergeCell ref="C7:D8"/>
    <mergeCell ref="A9:B9"/>
    <mergeCell ref="C9:D9"/>
    <mergeCell ref="A11:B11"/>
    <mergeCell ref="C11:D11"/>
    <mergeCell ref="A12:B12"/>
    <mergeCell ref="C12:D12"/>
  </mergeCells>
  <phoneticPr fontId="18"/>
  <printOptions horizontalCentered="1"/>
  <pageMargins left="0.59055118110236227" right="0.59055118110236227" top="0.59055118110236227" bottom="0.59055118110236227" header="0.39370078740157483" footer="0.39370078740157483"/>
  <pageSetup paperSize="9" firstPageNumber="74" orientation="portrait" useFirstPageNumber="1" horizontalDpi="300" verticalDpi="300" r:id="rId1"/>
  <headerFooter alignWithMargins="0">
    <oddHeader>&amp;R事業所</oddHeader>
    <oddFooter>&amp;C&amp;11&amp;A</oddFooter>
  </headerFooter>
</worksheet>
</file>

<file path=xl/worksheets/sheet14.xml><?xml version="1.0" encoding="utf-8"?>
<worksheet xmlns="http://schemas.openxmlformats.org/spreadsheetml/2006/main" xmlns:r="http://schemas.openxmlformats.org/officeDocument/2006/relationships">
  <dimension ref="A1:U55"/>
  <sheetViews>
    <sheetView view="pageBreakPreview" topLeftCell="A25" zoomScaleNormal="100" zoomScaleSheetLayoutView="100" workbookViewId="0">
      <selection activeCell="J13" sqref="J13"/>
    </sheetView>
  </sheetViews>
  <sheetFormatPr defaultRowHeight="14.45" customHeight="1"/>
  <cols>
    <col min="1" max="1" width="0.85546875" style="52" customWidth="1"/>
    <col min="2" max="2" width="30.7109375" style="52" customWidth="1"/>
    <col min="3" max="3" width="0.85546875" style="52" customWidth="1"/>
    <col min="4" max="4" width="10.28515625" style="52" customWidth="1"/>
    <col min="5" max="5" width="10.42578125" style="52" customWidth="1"/>
    <col min="6" max="6" width="10.7109375" style="52" customWidth="1"/>
    <col min="7" max="7" width="1" style="52" customWidth="1"/>
    <col min="8" max="8" width="13.85546875" style="52" customWidth="1"/>
    <col min="9" max="10" width="11.140625" style="52" customWidth="1"/>
    <col min="11" max="13" width="10.7109375" style="52" customWidth="1"/>
    <col min="14" max="15" width="11.7109375" style="52" customWidth="1"/>
    <col min="16" max="16" width="1.7109375" style="189" customWidth="1"/>
    <col min="17" max="17" width="9.7109375" style="189" customWidth="1"/>
    <col min="18" max="18" width="4.7109375" style="52" customWidth="1"/>
    <col min="19" max="19" width="9.7109375" style="52" customWidth="1"/>
    <col min="20" max="21" width="12.7109375" style="52" customWidth="1"/>
    <col min="22" max="16384" width="9.140625" style="52"/>
  </cols>
  <sheetData>
    <row r="1" spans="1:21" ht="5.0999999999999996" customHeight="1"/>
    <row r="2" spans="1:21" ht="15" customHeight="1" thickBot="1">
      <c r="A2" s="207" t="s">
        <v>269</v>
      </c>
      <c r="B2" s="208"/>
      <c r="C2" s="207"/>
      <c r="D2" s="207"/>
      <c r="E2" s="207"/>
      <c r="F2" s="207"/>
      <c r="G2" s="207"/>
      <c r="H2" s="207"/>
      <c r="I2" s="207"/>
      <c r="J2" s="207"/>
      <c r="K2" s="207"/>
      <c r="L2" s="207"/>
      <c r="M2" s="207"/>
      <c r="N2" s="207"/>
      <c r="O2" s="207"/>
      <c r="P2" s="209"/>
      <c r="Q2" s="209"/>
      <c r="R2" s="207"/>
      <c r="S2" s="207"/>
      <c r="T2" s="208"/>
      <c r="U2" s="210" t="s">
        <v>216</v>
      </c>
    </row>
    <row r="3" spans="1:21" ht="15" customHeight="1" thickBot="1">
      <c r="A3" s="211"/>
      <c r="B3" s="891" t="s">
        <v>511</v>
      </c>
      <c r="C3" s="560"/>
      <c r="D3" s="893" t="s">
        <v>512</v>
      </c>
      <c r="E3" s="894"/>
      <c r="F3" s="894"/>
      <c r="G3" s="565"/>
      <c r="H3" s="642" t="s">
        <v>270</v>
      </c>
      <c r="I3" s="642"/>
      <c r="J3" s="642"/>
      <c r="K3" s="673" t="s">
        <v>271</v>
      </c>
      <c r="L3" s="673"/>
      <c r="M3" s="673"/>
      <c r="N3" s="642" t="s">
        <v>244</v>
      </c>
      <c r="O3" s="642"/>
      <c r="P3" s="642"/>
      <c r="Q3" s="642"/>
      <c r="R3" s="691" t="s">
        <v>272</v>
      </c>
      <c r="S3" s="691"/>
      <c r="T3" s="691"/>
      <c r="U3" s="691"/>
    </row>
    <row r="4" spans="1:21" ht="15" customHeight="1">
      <c r="A4" s="174"/>
      <c r="B4" s="892"/>
      <c r="C4" s="32"/>
      <c r="D4" s="894"/>
      <c r="E4" s="894"/>
      <c r="F4" s="894"/>
      <c r="G4" s="105"/>
      <c r="H4" s="522" t="s">
        <v>505</v>
      </c>
      <c r="I4" s="521" t="s">
        <v>504</v>
      </c>
      <c r="J4" s="566" t="s">
        <v>506</v>
      </c>
      <c r="K4" s="527" t="s">
        <v>505</v>
      </c>
      <c r="L4" s="527" t="s">
        <v>504</v>
      </c>
      <c r="M4" s="549" t="s">
        <v>506</v>
      </c>
      <c r="N4" s="522" t="s">
        <v>505</v>
      </c>
      <c r="O4" s="522" t="s">
        <v>504</v>
      </c>
      <c r="P4" s="872" t="s">
        <v>506</v>
      </c>
      <c r="Q4" s="873"/>
      <c r="R4" s="874" t="s">
        <v>505</v>
      </c>
      <c r="S4" s="675"/>
      <c r="T4" s="527" t="s">
        <v>504</v>
      </c>
      <c r="U4" s="548" t="s">
        <v>506</v>
      </c>
    </row>
    <row r="5" spans="1:21" ht="18" customHeight="1">
      <c r="A5" s="171"/>
      <c r="B5" s="340" t="s">
        <v>82</v>
      </c>
      <c r="C5" s="212"/>
      <c r="D5" s="884" t="s">
        <v>82</v>
      </c>
      <c r="E5" s="884"/>
      <c r="F5" s="884"/>
      <c r="G5" s="567"/>
      <c r="H5" s="213">
        <f t="shared" ref="H5:M5" si="0">SUM(H6:H29)</f>
        <v>116</v>
      </c>
      <c r="I5" s="213">
        <f t="shared" si="0"/>
        <v>71</v>
      </c>
      <c r="J5" s="213">
        <f t="shared" si="0"/>
        <v>69</v>
      </c>
      <c r="K5" s="213">
        <f t="shared" si="0"/>
        <v>2178</v>
      </c>
      <c r="L5" s="213">
        <f t="shared" si="0"/>
        <v>2167</v>
      </c>
      <c r="M5" s="213">
        <f t="shared" si="0"/>
        <v>2218</v>
      </c>
      <c r="N5" s="214">
        <v>553563</v>
      </c>
      <c r="O5" s="214">
        <v>538189</v>
      </c>
      <c r="P5" s="885">
        <v>546498</v>
      </c>
      <c r="Q5" s="885"/>
      <c r="R5" s="886">
        <v>4565121</v>
      </c>
      <c r="S5" s="886"/>
      <c r="T5" s="215">
        <v>5028029</v>
      </c>
      <c r="U5" s="578">
        <v>5335650</v>
      </c>
    </row>
    <row r="6" spans="1:21" ht="14.1" customHeight="1">
      <c r="A6" s="174"/>
      <c r="B6" s="364" t="s">
        <v>273</v>
      </c>
      <c r="C6" s="365"/>
      <c r="D6" s="887" t="s">
        <v>273</v>
      </c>
      <c r="E6" s="887"/>
      <c r="F6" s="887"/>
      <c r="G6" s="568"/>
      <c r="H6" s="216">
        <v>36</v>
      </c>
      <c r="I6" s="523">
        <v>28</v>
      </c>
      <c r="J6" s="213">
        <v>26</v>
      </c>
      <c r="K6" s="217">
        <v>1284</v>
      </c>
      <c r="L6" s="525">
        <v>1328</v>
      </c>
      <c r="M6" s="213">
        <v>1357</v>
      </c>
      <c r="N6" s="218">
        <v>290015</v>
      </c>
      <c r="O6" s="218">
        <v>291139</v>
      </c>
      <c r="P6" s="888">
        <v>299691</v>
      </c>
      <c r="Q6" s="888"/>
      <c r="R6" s="889">
        <v>2615031</v>
      </c>
      <c r="S6" s="889"/>
      <c r="T6" s="529">
        <v>2662394</v>
      </c>
      <c r="U6" s="220">
        <v>2656246</v>
      </c>
    </row>
    <row r="7" spans="1:21" ht="14.1" customHeight="1">
      <c r="A7" s="174"/>
      <c r="B7" s="363" t="s">
        <v>274</v>
      </c>
      <c r="C7" s="365"/>
      <c r="D7" s="890" t="s">
        <v>274</v>
      </c>
      <c r="E7" s="890"/>
      <c r="F7" s="890"/>
      <c r="G7" s="568"/>
      <c r="H7" s="216">
        <v>5</v>
      </c>
      <c r="I7" s="523">
        <v>3</v>
      </c>
      <c r="J7" s="213">
        <v>3</v>
      </c>
      <c r="K7" s="217">
        <v>94</v>
      </c>
      <c r="L7" s="525">
        <v>105</v>
      </c>
      <c r="M7" s="213">
        <v>101</v>
      </c>
      <c r="N7" s="216">
        <v>40228</v>
      </c>
      <c r="O7" s="216">
        <v>40579</v>
      </c>
      <c r="P7" s="888">
        <v>37623</v>
      </c>
      <c r="Q7" s="888"/>
      <c r="R7" s="876">
        <v>418927</v>
      </c>
      <c r="S7" s="876"/>
      <c r="T7" s="529">
        <v>1208304</v>
      </c>
      <c r="U7" s="220">
        <v>1400815</v>
      </c>
    </row>
    <row r="8" spans="1:21" ht="14.1" customHeight="1">
      <c r="A8" s="174"/>
      <c r="B8" s="363" t="s">
        <v>500</v>
      </c>
      <c r="C8" s="365"/>
      <c r="D8" s="890" t="s">
        <v>275</v>
      </c>
      <c r="E8" s="890"/>
      <c r="F8" s="890"/>
      <c r="G8" s="568"/>
      <c r="H8" s="216">
        <v>8</v>
      </c>
      <c r="I8" s="523">
        <v>3</v>
      </c>
      <c r="J8" s="213">
        <v>3</v>
      </c>
      <c r="K8" s="217">
        <v>38</v>
      </c>
      <c r="L8" s="525">
        <v>23</v>
      </c>
      <c r="M8" s="213">
        <v>23</v>
      </c>
      <c r="N8" s="216">
        <v>3606</v>
      </c>
      <c r="O8" s="216">
        <v>2520</v>
      </c>
      <c r="P8" s="888">
        <v>2501</v>
      </c>
      <c r="Q8" s="888"/>
      <c r="R8" s="876">
        <v>10699</v>
      </c>
      <c r="S8" s="876"/>
      <c r="T8" s="529">
        <v>5455</v>
      </c>
      <c r="U8" s="220">
        <v>5229</v>
      </c>
    </row>
    <row r="9" spans="1:21" ht="14.1" customHeight="1">
      <c r="A9" s="174"/>
      <c r="B9" s="366" t="s">
        <v>277</v>
      </c>
      <c r="C9" s="365"/>
      <c r="D9" s="895"/>
      <c r="E9" s="895"/>
      <c r="F9" s="895"/>
      <c r="G9" s="568"/>
      <c r="H9" s="216">
        <v>0</v>
      </c>
      <c r="I9" s="523" t="s">
        <v>276</v>
      </c>
      <c r="J9" s="213">
        <v>0</v>
      </c>
      <c r="K9" s="217">
        <v>0</v>
      </c>
      <c r="L9" s="525">
        <v>0</v>
      </c>
      <c r="M9" s="213">
        <v>0</v>
      </c>
      <c r="N9" s="216">
        <v>0</v>
      </c>
      <c r="O9" s="216">
        <v>0</v>
      </c>
      <c r="P9" s="888">
        <v>0</v>
      </c>
      <c r="Q9" s="888"/>
      <c r="R9" s="876">
        <v>0</v>
      </c>
      <c r="S9" s="876"/>
      <c r="T9" s="529">
        <v>0</v>
      </c>
      <c r="U9" s="220"/>
    </row>
    <row r="10" spans="1:21" ht="14.1" customHeight="1">
      <c r="A10" s="174"/>
      <c r="B10" s="364" t="s">
        <v>278</v>
      </c>
      <c r="C10" s="365"/>
      <c r="D10" s="887" t="s">
        <v>278</v>
      </c>
      <c r="E10" s="887"/>
      <c r="F10" s="887"/>
      <c r="G10" s="568"/>
      <c r="H10" s="216">
        <v>7</v>
      </c>
      <c r="I10" s="523">
        <v>4</v>
      </c>
      <c r="J10" s="213">
        <v>5</v>
      </c>
      <c r="K10" s="217">
        <v>42</v>
      </c>
      <c r="L10" s="525">
        <v>34</v>
      </c>
      <c r="M10" s="213">
        <v>41</v>
      </c>
      <c r="N10" s="216">
        <v>5443</v>
      </c>
      <c r="O10" s="216">
        <v>7537</v>
      </c>
      <c r="P10" s="888">
        <v>9717</v>
      </c>
      <c r="Q10" s="888"/>
      <c r="R10" s="876">
        <v>22139</v>
      </c>
      <c r="S10" s="876"/>
      <c r="T10" s="529">
        <v>34162</v>
      </c>
      <c r="U10" s="220">
        <v>30586</v>
      </c>
    </row>
    <row r="11" spans="1:21" ht="14.1" customHeight="1">
      <c r="A11" s="174"/>
      <c r="B11" s="364" t="s">
        <v>279</v>
      </c>
      <c r="C11" s="365"/>
      <c r="D11" s="887"/>
      <c r="E11" s="887"/>
      <c r="F11" s="887"/>
      <c r="G11" s="568"/>
      <c r="H11" s="216">
        <v>0</v>
      </c>
      <c r="I11" s="523">
        <v>0</v>
      </c>
      <c r="J11" s="213">
        <v>0</v>
      </c>
      <c r="K11" s="217">
        <v>0</v>
      </c>
      <c r="L11" s="525">
        <v>0</v>
      </c>
      <c r="M11" s="213">
        <v>0</v>
      </c>
      <c r="N11" s="216">
        <v>0</v>
      </c>
      <c r="O11" s="216">
        <v>0</v>
      </c>
      <c r="P11" s="888">
        <v>0</v>
      </c>
      <c r="Q11" s="888"/>
      <c r="R11" s="876">
        <v>0</v>
      </c>
      <c r="S11" s="876"/>
      <c r="T11" s="529">
        <v>0</v>
      </c>
      <c r="U11" s="220"/>
    </row>
    <row r="12" spans="1:21" ht="14.1" customHeight="1">
      <c r="A12" s="174"/>
      <c r="B12" s="364" t="s">
        <v>280</v>
      </c>
      <c r="C12" s="365"/>
      <c r="D12" s="887" t="s">
        <v>281</v>
      </c>
      <c r="E12" s="887"/>
      <c r="F12" s="887"/>
      <c r="G12" s="568"/>
      <c r="H12" s="216">
        <v>17</v>
      </c>
      <c r="I12" s="523">
        <v>8</v>
      </c>
      <c r="J12" s="213">
        <v>9</v>
      </c>
      <c r="K12" s="217">
        <v>178</v>
      </c>
      <c r="L12" s="525">
        <v>155</v>
      </c>
      <c r="M12" s="213">
        <v>173</v>
      </c>
      <c r="N12" s="216">
        <v>55434</v>
      </c>
      <c r="O12" s="216">
        <v>47586</v>
      </c>
      <c r="P12" s="888">
        <v>49171</v>
      </c>
      <c r="Q12" s="888"/>
      <c r="R12" s="876">
        <v>195352</v>
      </c>
      <c r="S12" s="876"/>
      <c r="T12" s="529">
        <v>168619</v>
      </c>
      <c r="U12" s="220">
        <v>177144</v>
      </c>
    </row>
    <row r="13" spans="1:21" ht="14.1" customHeight="1">
      <c r="A13" s="174"/>
      <c r="B13" s="364" t="s">
        <v>282</v>
      </c>
      <c r="C13" s="365"/>
      <c r="D13" s="887" t="s">
        <v>282</v>
      </c>
      <c r="E13" s="887"/>
      <c r="F13" s="887"/>
      <c r="G13" s="568"/>
      <c r="H13" s="216">
        <v>1</v>
      </c>
      <c r="I13" s="523">
        <v>1</v>
      </c>
      <c r="J13" s="213">
        <v>1</v>
      </c>
      <c r="K13" s="217">
        <v>6</v>
      </c>
      <c r="L13" s="525">
        <v>6</v>
      </c>
      <c r="M13" s="213">
        <v>6</v>
      </c>
      <c r="N13" s="216" t="s">
        <v>164</v>
      </c>
      <c r="O13" s="216" t="s">
        <v>164</v>
      </c>
      <c r="P13" s="888" t="s">
        <v>11</v>
      </c>
      <c r="Q13" s="888"/>
      <c r="R13" s="876" t="s">
        <v>164</v>
      </c>
      <c r="S13" s="876"/>
      <c r="T13" s="529" t="s">
        <v>164</v>
      </c>
      <c r="U13" s="220" t="s">
        <v>11</v>
      </c>
    </row>
    <row r="14" spans="1:21" ht="14.1" customHeight="1">
      <c r="A14" s="174"/>
      <c r="B14" s="364" t="s">
        <v>283</v>
      </c>
      <c r="C14" s="365"/>
      <c r="D14" s="887"/>
      <c r="E14" s="887"/>
      <c r="F14" s="887"/>
      <c r="G14" s="568"/>
      <c r="H14" s="216">
        <v>0</v>
      </c>
      <c r="I14" s="523">
        <v>0</v>
      </c>
      <c r="J14" s="213">
        <v>0</v>
      </c>
      <c r="K14" s="217">
        <v>0</v>
      </c>
      <c r="L14" s="525">
        <v>0</v>
      </c>
      <c r="M14" s="213">
        <v>0</v>
      </c>
      <c r="N14" s="216">
        <v>0</v>
      </c>
      <c r="O14" s="216">
        <v>0</v>
      </c>
      <c r="P14" s="888">
        <v>0</v>
      </c>
      <c r="Q14" s="888"/>
      <c r="R14" s="876" t="s">
        <v>276</v>
      </c>
      <c r="S14" s="876"/>
      <c r="T14" s="529">
        <v>0</v>
      </c>
      <c r="U14" s="220">
        <v>0</v>
      </c>
    </row>
    <row r="15" spans="1:21" ht="14.1" customHeight="1">
      <c r="A15" s="174"/>
      <c r="B15" s="363" t="s">
        <v>284</v>
      </c>
      <c r="C15" s="365"/>
      <c r="D15" s="890"/>
      <c r="E15" s="890"/>
      <c r="F15" s="890"/>
      <c r="G15" s="568"/>
      <c r="H15" s="216">
        <v>3</v>
      </c>
      <c r="I15" s="523">
        <v>1</v>
      </c>
      <c r="J15" s="213">
        <v>0</v>
      </c>
      <c r="K15" s="217">
        <v>9</v>
      </c>
      <c r="L15" s="525">
        <v>4</v>
      </c>
      <c r="M15" s="213">
        <v>0</v>
      </c>
      <c r="N15" s="216">
        <v>1370</v>
      </c>
      <c r="O15" s="528" t="s">
        <v>11</v>
      </c>
      <c r="P15" s="888">
        <v>0</v>
      </c>
      <c r="Q15" s="888"/>
      <c r="R15" s="876">
        <v>3273</v>
      </c>
      <c r="S15" s="876"/>
      <c r="T15" s="529" t="s">
        <v>164</v>
      </c>
      <c r="U15" s="220">
        <v>0</v>
      </c>
    </row>
    <row r="16" spans="1:21" ht="14.1" customHeight="1">
      <c r="A16" s="174"/>
      <c r="B16" s="364" t="s">
        <v>285</v>
      </c>
      <c r="C16" s="365"/>
      <c r="D16" s="887"/>
      <c r="E16" s="887"/>
      <c r="F16" s="887"/>
      <c r="G16" s="568"/>
      <c r="H16" s="216">
        <v>0</v>
      </c>
      <c r="I16" s="523">
        <v>0</v>
      </c>
      <c r="J16" s="213">
        <v>0</v>
      </c>
      <c r="K16" s="217">
        <v>0</v>
      </c>
      <c r="L16" s="525">
        <v>0</v>
      </c>
      <c r="M16" s="213">
        <v>0</v>
      </c>
      <c r="N16" s="216">
        <v>0</v>
      </c>
      <c r="O16" s="216">
        <v>0</v>
      </c>
      <c r="P16" s="888">
        <v>0</v>
      </c>
      <c r="Q16" s="888"/>
      <c r="R16" s="876">
        <v>0</v>
      </c>
      <c r="S16" s="876"/>
      <c r="T16" s="529">
        <v>0</v>
      </c>
      <c r="U16" s="220">
        <v>0</v>
      </c>
    </row>
    <row r="17" spans="1:21" ht="14.1" customHeight="1">
      <c r="A17" s="174"/>
      <c r="B17" s="364" t="s">
        <v>286</v>
      </c>
      <c r="C17" s="365"/>
      <c r="D17" s="887" t="s">
        <v>286</v>
      </c>
      <c r="E17" s="887"/>
      <c r="F17" s="887"/>
      <c r="G17" s="568"/>
      <c r="H17" s="216">
        <v>1</v>
      </c>
      <c r="I17" s="523">
        <v>1</v>
      </c>
      <c r="J17" s="213">
        <v>1</v>
      </c>
      <c r="K17" s="217">
        <v>6</v>
      </c>
      <c r="L17" s="525">
        <v>4</v>
      </c>
      <c r="M17" s="213">
        <v>4</v>
      </c>
      <c r="N17" s="216" t="s">
        <v>164</v>
      </c>
      <c r="O17" s="216" t="s">
        <v>164</v>
      </c>
      <c r="P17" s="888" t="s">
        <v>11</v>
      </c>
      <c r="Q17" s="888"/>
      <c r="R17" s="876" t="s">
        <v>164</v>
      </c>
      <c r="S17" s="876"/>
      <c r="T17" s="529" t="s">
        <v>164</v>
      </c>
      <c r="U17" s="220" t="s">
        <v>11</v>
      </c>
    </row>
    <row r="18" spans="1:21" ht="14.1" customHeight="1">
      <c r="A18" s="174"/>
      <c r="B18" s="364" t="s">
        <v>287</v>
      </c>
      <c r="C18" s="365"/>
      <c r="D18" s="887" t="s">
        <v>287</v>
      </c>
      <c r="E18" s="887"/>
      <c r="F18" s="887"/>
      <c r="G18" s="568"/>
      <c r="H18" s="216">
        <v>6</v>
      </c>
      <c r="I18" s="523">
        <v>5</v>
      </c>
      <c r="J18" s="213">
        <v>5</v>
      </c>
      <c r="K18" s="217">
        <v>84</v>
      </c>
      <c r="L18" s="525">
        <v>88</v>
      </c>
      <c r="M18" s="213">
        <v>87</v>
      </c>
      <c r="N18" s="216">
        <v>30208</v>
      </c>
      <c r="O18" s="216">
        <v>30582</v>
      </c>
      <c r="P18" s="888">
        <v>27183</v>
      </c>
      <c r="Q18" s="888"/>
      <c r="R18" s="876">
        <v>310228</v>
      </c>
      <c r="S18" s="876"/>
      <c r="T18" s="529">
        <v>338047</v>
      </c>
      <c r="U18" s="220">
        <v>319321</v>
      </c>
    </row>
    <row r="19" spans="1:21" ht="14.1" customHeight="1">
      <c r="A19" s="174"/>
      <c r="B19" s="364" t="s">
        <v>288</v>
      </c>
      <c r="C19" s="365"/>
      <c r="D19" s="887"/>
      <c r="E19" s="887"/>
      <c r="F19" s="887"/>
      <c r="G19" s="568"/>
      <c r="H19" s="216">
        <v>1</v>
      </c>
      <c r="I19" s="523">
        <v>0</v>
      </c>
      <c r="J19" s="213">
        <v>0</v>
      </c>
      <c r="K19" s="217">
        <v>178</v>
      </c>
      <c r="L19" s="525">
        <v>0</v>
      </c>
      <c r="M19" s="213">
        <v>0</v>
      </c>
      <c r="N19" s="216" t="s">
        <v>164</v>
      </c>
      <c r="O19" s="216">
        <v>0</v>
      </c>
      <c r="P19" s="888">
        <v>0</v>
      </c>
      <c r="Q19" s="888"/>
      <c r="R19" s="896" t="s">
        <v>11</v>
      </c>
      <c r="S19" s="876"/>
      <c r="T19" s="529">
        <v>0</v>
      </c>
      <c r="U19" s="220">
        <v>0</v>
      </c>
    </row>
    <row r="20" spans="1:21" ht="14.1" customHeight="1">
      <c r="A20" s="174"/>
      <c r="B20" s="364" t="s">
        <v>289</v>
      </c>
      <c r="C20" s="365"/>
      <c r="D20" s="887" t="s">
        <v>289</v>
      </c>
      <c r="E20" s="887"/>
      <c r="F20" s="887"/>
      <c r="G20" s="568"/>
      <c r="H20" s="216">
        <v>1</v>
      </c>
      <c r="I20" s="523">
        <v>1</v>
      </c>
      <c r="J20" s="213">
        <v>1</v>
      </c>
      <c r="K20" s="217">
        <v>7</v>
      </c>
      <c r="L20" s="525">
        <v>178</v>
      </c>
      <c r="M20" s="213">
        <v>205</v>
      </c>
      <c r="N20" s="216" t="s">
        <v>164</v>
      </c>
      <c r="O20" s="216" t="s">
        <v>164</v>
      </c>
      <c r="P20" s="888" t="s">
        <v>11</v>
      </c>
      <c r="Q20" s="888"/>
      <c r="R20" s="876" t="s">
        <v>164</v>
      </c>
      <c r="S20" s="876"/>
      <c r="T20" s="529" t="s">
        <v>164</v>
      </c>
      <c r="U20" s="220" t="s">
        <v>11</v>
      </c>
    </row>
    <row r="21" spans="1:21" ht="14.1" customHeight="1">
      <c r="A21" s="174"/>
      <c r="B21" s="364" t="s">
        <v>290</v>
      </c>
      <c r="C21" s="365"/>
      <c r="D21" s="887" t="s">
        <v>290</v>
      </c>
      <c r="E21" s="887"/>
      <c r="F21" s="887"/>
      <c r="G21" s="568"/>
      <c r="H21" s="216">
        <v>17</v>
      </c>
      <c r="I21" s="523">
        <v>8</v>
      </c>
      <c r="J21" s="213">
        <v>7</v>
      </c>
      <c r="K21" s="217">
        <v>129</v>
      </c>
      <c r="L21" s="525">
        <v>108</v>
      </c>
      <c r="M21" s="213">
        <v>104</v>
      </c>
      <c r="N21" s="216">
        <v>31386</v>
      </c>
      <c r="O21" s="216">
        <v>32219</v>
      </c>
      <c r="P21" s="888">
        <v>28937</v>
      </c>
      <c r="Q21" s="888"/>
      <c r="R21" s="876">
        <v>131906</v>
      </c>
      <c r="S21" s="876"/>
      <c r="T21" s="529">
        <v>140168</v>
      </c>
      <c r="U21" s="220">
        <v>117879</v>
      </c>
    </row>
    <row r="22" spans="1:21" ht="14.1" customHeight="1">
      <c r="A22" s="174"/>
      <c r="B22" s="406" t="s">
        <v>501</v>
      </c>
      <c r="C22" s="365"/>
      <c r="D22" s="897" t="s">
        <v>5</v>
      </c>
      <c r="E22" s="887"/>
      <c r="F22" s="887"/>
      <c r="G22" s="568"/>
      <c r="H22" s="216">
        <v>1</v>
      </c>
      <c r="I22" s="523">
        <v>1</v>
      </c>
      <c r="J22" s="213">
        <v>1</v>
      </c>
      <c r="K22" s="217">
        <v>8</v>
      </c>
      <c r="L22" s="525">
        <v>18</v>
      </c>
      <c r="M22" s="213">
        <v>6</v>
      </c>
      <c r="N22" s="216" t="s">
        <v>164</v>
      </c>
      <c r="O22" s="216" t="s">
        <v>164</v>
      </c>
      <c r="P22" s="888" t="s">
        <v>11</v>
      </c>
      <c r="Q22" s="888"/>
      <c r="R22" s="876" t="s">
        <v>164</v>
      </c>
      <c r="S22" s="876"/>
      <c r="T22" s="529" t="s">
        <v>164</v>
      </c>
      <c r="U22" s="220" t="s">
        <v>11</v>
      </c>
    </row>
    <row r="23" spans="1:21" ht="14.1" customHeight="1">
      <c r="A23" s="174"/>
      <c r="B23" s="406" t="s">
        <v>502</v>
      </c>
      <c r="C23" s="365"/>
      <c r="D23" s="887"/>
      <c r="E23" s="887"/>
      <c r="F23" s="887"/>
      <c r="G23" s="568"/>
      <c r="H23" s="216">
        <v>0</v>
      </c>
      <c r="I23" s="523">
        <v>0</v>
      </c>
      <c r="J23" s="213">
        <v>0</v>
      </c>
      <c r="K23" s="217">
        <v>0</v>
      </c>
      <c r="L23" s="525">
        <v>0</v>
      </c>
      <c r="M23" s="213">
        <v>0</v>
      </c>
      <c r="N23" s="216">
        <v>0</v>
      </c>
      <c r="O23" s="216">
        <v>0</v>
      </c>
      <c r="P23" s="888">
        <v>0</v>
      </c>
      <c r="Q23" s="888"/>
      <c r="R23" s="876">
        <v>0</v>
      </c>
      <c r="S23" s="876"/>
      <c r="T23" s="529">
        <v>0</v>
      </c>
      <c r="U23" s="220">
        <v>0</v>
      </c>
    </row>
    <row r="24" spans="1:21" ht="14.1" customHeight="1">
      <c r="A24" s="174"/>
      <c r="B24" s="406" t="s">
        <v>503</v>
      </c>
      <c r="C24" s="365"/>
      <c r="D24" s="897" t="s">
        <v>6</v>
      </c>
      <c r="E24" s="887"/>
      <c r="F24" s="887"/>
      <c r="G24" s="568"/>
      <c r="H24" s="216">
        <v>1</v>
      </c>
      <c r="I24" s="523">
        <v>1</v>
      </c>
      <c r="J24" s="213">
        <v>1</v>
      </c>
      <c r="K24" s="217">
        <v>26</v>
      </c>
      <c r="L24" s="525">
        <v>25</v>
      </c>
      <c r="M24" s="213">
        <v>25</v>
      </c>
      <c r="N24" s="216" t="s">
        <v>164</v>
      </c>
      <c r="O24" s="216" t="s">
        <v>164</v>
      </c>
      <c r="P24" s="888" t="s">
        <v>11</v>
      </c>
      <c r="Q24" s="888"/>
      <c r="R24" s="896" t="s">
        <v>11</v>
      </c>
      <c r="S24" s="876"/>
      <c r="T24" s="529" t="s">
        <v>164</v>
      </c>
      <c r="U24" s="220" t="s">
        <v>11</v>
      </c>
    </row>
    <row r="25" spans="1:21" s="208" customFormat="1" ht="14.1" customHeight="1">
      <c r="A25" s="174"/>
      <c r="B25" s="364" t="s">
        <v>293</v>
      </c>
      <c r="C25" s="365"/>
      <c r="D25" s="887"/>
      <c r="E25" s="887"/>
      <c r="F25" s="887"/>
      <c r="G25" s="568"/>
      <c r="H25" s="216">
        <v>0</v>
      </c>
      <c r="I25" s="523">
        <v>0</v>
      </c>
      <c r="J25" s="213">
        <v>0</v>
      </c>
      <c r="K25" s="217">
        <v>0</v>
      </c>
      <c r="L25" s="525">
        <v>0</v>
      </c>
      <c r="M25" s="213">
        <v>0</v>
      </c>
      <c r="N25" s="216">
        <v>0</v>
      </c>
      <c r="O25" s="216">
        <v>0</v>
      </c>
      <c r="P25" s="888">
        <v>0</v>
      </c>
      <c r="Q25" s="888"/>
      <c r="R25" s="876">
        <v>0</v>
      </c>
      <c r="S25" s="876"/>
      <c r="T25" s="529">
        <v>0</v>
      </c>
      <c r="U25" s="220">
        <v>0</v>
      </c>
    </row>
    <row r="26" spans="1:21" ht="14.1" customHeight="1">
      <c r="A26" s="174"/>
      <c r="B26" s="364" t="s">
        <v>294</v>
      </c>
      <c r="C26" s="365"/>
      <c r="D26" s="887" t="s">
        <v>294</v>
      </c>
      <c r="E26" s="887"/>
      <c r="F26" s="887"/>
      <c r="G26" s="568"/>
      <c r="H26" s="216">
        <v>1</v>
      </c>
      <c r="I26" s="523">
        <v>1</v>
      </c>
      <c r="J26" s="213">
        <v>1</v>
      </c>
      <c r="K26" s="217">
        <v>51</v>
      </c>
      <c r="L26" s="525">
        <v>50</v>
      </c>
      <c r="M26" s="213">
        <v>49</v>
      </c>
      <c r="N26" s="216" t="s">
        <v>164</v>
      </c>
      <c r="O26" s="216" t="s">
        <v>164</v>
      </c>
      <c r="P26" s="888" t="s">
        <v>11</v>
      </c>
      <c r="Q26" s="888"/>
      <c r="R26" s="876" t="s">
        <v>164</v>
      </c>
      <c r="S26" s="876"/>
      <c r="T26" s="529" t="s">
        <v>164</v>
      </c>
      <c r="U26" s="220" t="s">
        <v>11</v>
      </c>
    </row>
    <row r="27" spans="1:21" ht="14.1" customHeight="1">
      <c r="A27" s="174"/>
      <c r="B27" s="364" t="s">
        <v>295</v>
      </c>
      <c r="C27" s="365"/>
      <c r="D27" s="887"/>
      <c r="E27" s="887"/>
      <c r="F27" s="887"/>
      <c r="G27" s="568"/>
      <c r="H27" s="216">
        <v>0</v>
      </c>
      <c r="I27" s="523">
        <v>0</v>
      </c>
      <c r="J27" s="213">
        <v>0</v>
      </c>
      <c r="K27" s="217">
        <v>0</v>
      </c>
      <c r="L27" s="525">
        <v>0</v>
      </c>
      <c r="M27" s="213">
        <v>0</v>
      </c>
      <c r="N27" s="216">
        <v>0</v>
      </c>
      <c r="O27" s="216">
        <v>0</v>
      </c>
      <c r="P27" s="888">
        <v>0</v>
      </c>
      <c r="Q27" s="888"/>
      <c r="R27" s="876">
        <v>0</v>
      </c>
      <c r="S27" s="876"/>
      <c r="T27" s="529">
        <v>0</v>
      </c>
      <c r="U27" s="220">
        <v>0</v>
      </c>
    </row>
    <row r="28" spans="1:21" s="208" customFormat="1" ht="14.1" customHeight="1">
      <c r="A28" s="174"/>
      <c r="B28" s="364" t="s">
        <v>296</v>
      </c>
      <c r="C28" s="365"/>
      <c r="D28" s="887" t="s">
        <v>296</v>
      </c>
      <c r="E28" s="887"/>
      <c r="F28" s="887"/>
      <c r="G28" s="568"/>
      <c r="H28" s="216">
        <v>2</v>
      </c>
      <c r="I28" s="523">
        <v>1</v>
      </c>
      <c r="J28" s="213">
        <v>1</v>
      </c>
      <c r="K28" s="217">
        <v>10</v>
      </c>
      <c r="L28" s="525">
        <v>8</v>
      </c>
      <c r="M28" s="213">
        <v>8</v>
      </c>
      <c r="N28" s="216" t="s">
        <v>164</v>
      </c>
      <c r="O28" s="216" t="s">
        <v>164</v>
      </c>
      <c r="P28" s="888" t="s">
        <v>11</v>
      </c>
      <c r="Q28" s="888"/>
      <c r="R28" s="876" t="s">
        <v>164</v>
      </c>
      <c r="S28" s="876"/>
      <c r="T28" s="529" t="s">
        <v>164</v>
      </c>
      <c r="U28" s="220" t="s">
        <v>11</v>
      </c>
    </row>
    <row r="29" spans="1:21" ht="14.1" customHeight="1" thickBot="1">
      <c r="A29" s="175"/>
      <c r="B29" s="367" t="s">
        <v>297</v>
      </c>
      <c r="C29" s="368"/>
      <c r="D29" s="901" t="s">
        <v>297</v>
      </c>
      <c r="E29" s="901"/>
      <c r="F29" s="901"/>
      <c r="G29" s="569"/>
      <c r="H29" s="223">
        <v>8</v>
      </c>
      <c r="I29" s="524">
        <v>4</v>
      </c>
      <c r="J29" s="204">
        <v>4</v>
      </c>
      <c r="K29" s="224">
        <v>28</v>
      </c>
      <c r="L29" s="526">
        <v>33</v>
      </c>
      <c r="M29" s="204">
        <v>29</v>
      </c>
      <c r="N29" s="223">
        <v>5445</v>
      </c>
      <c r="O29" s="223">
        <v>5615</v>
      </c>
      <c r="P29" s="902">
        <v>5655</v>
      </c>
      <c r="Q29" s="902"/>
      <c r="R29" s="882">
        <v>18399</v>
      </c>
      <c r="S29" s="882"/>
      <c r="T29" s="530">
        <v>29227</v>
      </c>
      <c r="U29" s="579">
        <v>26434</v>
      </c>
    </row>
    <row r="30" spans="1:21" ht="15" customHeight="1">
      <c r="B30" s="536" t="s">
        <v>298</v>
      </c>
      <c r="C30" s="536"/>
      <c r="D30" s="536"/>
      <c r="E30" s="536"/>
      <c r="F30" s="536"/>
      <c r="G30" s="536"/>
      <c r="H30" s="536"/>
      <c r="I30" s="536"/>
      <c r="J30" s="536"/>
      <c r="K30" s="1"/>
      <c r="L30" s="1"/>
      <c r="M30" s="1"/>
      <c r="N30" s="536"/>
      <c r="O30" s="536"/>
      <c r="P30" s="209"/>
      <c r="Q30" s="209"/>
      <c r="R30" s="536"/>
      <c r="S30" s="536"/>
      <c r="T30" s="580"/>
      <c r="U30" s="581" t="s">
        <v>510</v>
      </c>
    </row>
    <row r="31" spans="1:21" ht="15" customHeight="1">
      <c r="B31" s="536" t="s">
        <v>524</v>
      </c>
      <c r="C31" s="207"/>
      <c r="D31" s="207"/>
      <c r="E31" s="207"/>
      <c r="F31" s="207"/>
      <c r="G31" s="207"/>
      <c r="H31" s="536"/>
      <c r="I31" s="536"/>
      <c r="J31" s="536"/>
      <c r="K31" s="1"/>
      <c r="L31" s="1"/>
      <c r="M31" s="1"/>
      <c r="N31" s="1"/>
      <c r="O31" s="1"/>
      <c r="P31" s="3"/>
      <c r="Q31" s="3"/>
      <c r="R31" s="1"/>
      <c r="S31" s="1"/>
      <c r="U31" s="4"/>
    </row>
    <row r="32" spans="1:21" ht="12" customHeight="1">
      <c r="B32" s="1" t="s">
        <v>514</v>
      </c>
      <c r="C32" s="28"/>
      <c r="D32" s="28"/>
      <c r="E32" s="28"/>
      <c r="F32" s="28"/>
      <c r="G32" s="28"/>
      <c r="H32" s="1"/>
      <c r="I32" s="1"/>
      <c r="J32" s="1"/>
      <c r="K32" s="1"/>
      <c r="L32" s="1"/>
      <c r="M32" s="1"/>
      <c r="N32" s="1"/>
      <c r="O32" s="1"/>
      <c r="P32" s="3"/>
      <c r="Q32" s="3"/>
      <c r="R32" s="1"/>
      <c r="S32" s="1"/>
      <c r="U32" s="4"/>
    </row>
    <row r="33" spans="1:21" ht="12" customHeight="1">
      <c r="B33" s="1"/>
      <c r="C33" s="1"/>
      <c r="D33" s="1"/>
      <c r="E33" s="1"/>
      <c r="F33" s="1"/>
      <c r="G33" s="1"/>
      <c r="H33" s="1"/>
      <c r="I33" s="1"/>
      <c r="J33" s="1"/>
      <c r="K33" s="1"/>
      <c r="L33" s="1"/>
      <c r="M33" s="1"/>
      <c r="N33" s="1"/>
      <c r="O33" s="1"/>
      <c r="P33" s="3"/>
      <c r="Q33" s="3"/>
      <c r="R33" s="1"/>
      <c r="S33" s="1"/>
      <c r="T33" s="1"/>
      <c r="U33" s="1"/>
    </row>
    <row r="34" spans="1:21" ht="15" customHeight="1" thickBot="1">
      <c r="A34" s="550" t="s">
        <v>534</v>
      </c>
      <c r="B34" s="570"/>
      <c r="C34" s="570"/>
      <c r="D34" s="570"/>
      <c r="E34" s="570"/>
      <c r="F34" s="570"/>
      <c r="G34" s="570"/>
      <c r="H34" s="570"/>
      <c r="I34" s="570"/>
      <c r="J34" s="570"/>
      <c r="K34" s="1"/>
      <c r="L34" s="1"/>
      <c r="M34" s="1"/>
      <c r="N34" s="1"/>
      <c r="O34" s="1"/>
      <c r="P34" s="3"/>
      <c r="R34" s="4" t="s">
        <v>216</v>
      </c>
      <c r="T34" s="1"/>
      <c r="U34" s="4"/>
    </row>
    <row r="35" spans="1:21" ht="15" customHeight="1" thickBot="1">
      <c r="A35" s="225"/>
      <c r="B35" s="891" t="s">
        <v>515</v>
      </c>
      <c r="C35" s="5"/>
      <c r="D35" s="642" t="s">
        <v>300</v>
      </c>
      <c r="E35" s="642" t="s">
        <v>22</v>
      </c>
      <c r="F35" s="829" t="s">
        <v>301</v>
      </c>
      <c r="G35" s="648"/>
      <c r="H35" s="102" t="s">
        <v>302</v>
      </c>
      <c r="I35" s="898" t="s">
        <v>520</v>
      </c>
      <c r="J35" s="899"/>
      <c r="K35" s="535" t="s">
        <v>519</v>
      </c>
      <c r="L35" s="877" t="s">
        <v>399</v>
      </c>
      <c r="M35" s="849"/>
      <c r="N35" s="849"/>
      <c r="O35" s="878" t="s">
        <v>518</v>
      </c>
      <c r="P35" s="879"/>
      <c r="Q35" s="881" t="s">
        <v>303</v>
      </c>
      <c r="R35" s="881"/>
      <c r="S35" s="183"/>
      <c r="T35" s="227"/>
      <c r="U35" s="227"/>
    </row>
    <row r="36" spans="1:21" ht="15" customHeight="1">
      <c r="A36" s="228"/>
      <c r="B36" s="892"/>
      <c r="C36" s="32"/>
      <c r="D36" s="642"/>
      <c r="E36" s="642"/>
      <c r="F36" s="900" t="s">
        <v>304</v>
      </c>
      <c r="G36" s="650"/>
      <c r="H36" s="71" t="s">
        <v>305</v>
      </c>
      <c r="I36" s="33" t="s">
        <v>306</v>
      </c>
      <c r="J36" s="543" t="s">
        <v>307</v>
      </c>
      <c r="K36" s="192" t="s">
        <v>308</v>
      </c>
      <c r="L36" s="181" t="s">
        <v>306</v>
      </c>
      <c r="M36" s="181" t="s">
        <v>307</v>
      </c>
      <c r="N36" s="181" t="s">
        <v>308</v>
      </c>
      <c r="O36" s="879"/>
      <c r="P36" s="879"/>
      <c r="Q36" s="881"/>
      <c r="R36" s="881"/>
      <c r="S36" s="183"/>
      <c r="T36" s="183"/>
      <c r="U36" s="183"/>
    </row>
    <row r="37" spans="1:21" ht="18" customHeight="1">
      <c r="A37" s="230"/>
      <c r="B37" s="263" t="s">
        <v>82</v>
      </c>
      <c r="C37" s="212"/>
      <c r="D37" s="55">
        <f>SUM(D38:D52)</f>
        <v>69</v>
      </c>
      <c r="E37" s="231">
        <f>SUM(E38:E52)</f>
        <v>2218</v>
      </c>
      <c r="F37" s="903">
        <v>546598</v>
      </c>
      <c r="G37" s="903"/>
      <c r="H37" s="571">
        <v>3557468</v>
      </c>
      <c r="I37" s="58">
        <v>98595</v>
      </c>
      <c r="J37" s="58">
        <v>103109</v>
      </c>
      <c r="K37" s="58">
        <f>J37-I37</f>
        <v>4514</v>
      </c>
      <c r="L37" s="58">
        <v>1957</v>
      </c>
      <c r="M37" s="58">
        <v>1247</v>
      </c>
      <c r="N37" s="15">
        <f>M37-L37</f>
        <v>-710</v>
      </c>
      <c r="O37" s="886">
        <v>5335650</v>
      </c>
      <c r="P37" s="886"/>
      <c r="Q37" s="904">
        <v>1703845</v>
      </c>
      <c r="R37" s="904"/>
      <c r="S37" s="50"/>
      <c r="T37" s="58"/>
      <c r="U37" s="232"/>
    </row>
    <row r="38" spans="1:21" ht="14.1" customHeight="1">
      <c r="A38" s="230"/>
      <c r="B38" s="267" t="s">
        <v>273</v>
      </c>
      <c r="C38" s="572"/>
      <c r="D38" s="573">
        <v>26</v>
      </c>
      <c r="E38" s="221">
        <v>1357</v>
      </c>
      <c r="F38" s="876">
        <v>299691</v>
      </c>
      <c r="G38" s="876"/>
      <c r="H38" s="233">
        <v>1747725</v>
      </c>
      <c r="I38" s="233">
        <v>15362</v>
      </c>
      <c r="J38" s="233">
        <v>13216</v>
      </c>
      <c r="K38" s="234">
        <f>J38-I38</f>
        <v>-2146</v>
      </c>
      <c r="L38" s="234">
        <v>277</v>
      </c>
      <c r="M38" s="234">
        <v>606</v>
      </c>
      <c r="N38" s="233">
        <f>M38-L38</f>
        <v>329</v>
      </c>
      <c r="O38" s="876">
        <v>2656246</v>
      </c>
      <c r="P38" s="876"/>
      <c r="Q38" s="875">
        <v>870423</v>
      </c>
      <c r="R38" s="875"/>
      <c r="S38" s="234"/>
      <c r="T38" s="221"/>
      <c r="U38" s="234"/>
    </row>
    <row r="39" spans="1:21" ht="14.1" customHeight="1">
      <c r="A39" s="230"/>
      <c r="B39" s="363" t="s">
        <v>274</v>
      </c>
      <c r="C39" s="572"/>
      <c r="D39" s="573">
        <v>3</v>
      </c>
      <c r="E39" s="221">
        <v>101</v>
      </c>
      <c r="F39" s="876">
        <v>37623</v>
      </c>
      <c r="G39" s="876"/>
      <c r="H39" s="233">
        <v>934839</v>
      </c>
      <c r="I39" s="233" t="s">
        <v>164</v>
      </c>
      <c r="J39" s="233" t="s">
        <v>164</v>
      </c>
      <c r="K39" s="234" t="s">
        <v>164</v>
      </c>
      <c r="L39" s="234">
        <v>0</v>
      </c>
      <c r="M39" s="234">
        <v>0</v>
      </c>
      <c r="N39" s="233">
        <f>M39-L39</f>
        <v>0</v>
      </c>
      <c r="O39" s="876">
        <v>1400815</v>
      </c>
      <c r="P39" s="876"/>
      <c r="Q39" s="875">
        <v>447643</v>
      </c>
      <c r="R39" s="875"/>
      <c r="S39" s="234"/>
      <c r="T39" s="221"/>
      <c r="U39" s="234"/>
    </row>
    <row r="40" spans="1:21" ht="14.1" customHeight="1">
      <c r="A40" s="230"/>
      <c r="B40" s="267" t="s">
        <v>275</v>
      </c>
      <c r="C40" s="572"/>
      <c r="D40" s="573">
        <v>3</v>
      </c>
      <c r="E40" s="221">
        <v>23</v>
      </c>
      <c r="F40" s="896">
        <v>2501</v>
      </c>
      <c r="G40" s="896"/>
      <c r="H40" s="50">
        <v>1959</v>
      </c>
      <c r="I40" s="50">
        <v>0</v>
      </c>
      <c r="J40" s="50">
        <v>0</v>
      </c>
      <c r="K40" s="50">
        <v>0</v>
      </c>
      <c r="L40" s="50">
        <v>0</v>
      </c>
      <c r="M40" s="50">
        <v>0</v>
      </c>
      <c r="N40" s="50">
        <v>0</v>
      </c>
      <c r="O40" s="876">
        <v>5229</v>
      </c>
      <c r="P40" s="876"/>
      <c r="Q40" s="875">
        <v>3114</v>
      </c>
      <c r="R40" s="875"/>
      <c r="S40" s="50"/>
      <c r="T40" s="50"/>
      <c r="U40" s="234"/>
    </row>
    <row r="41" spans="1:21" ht="14.1" customHeight="1">
      <c r="A41" s="230"/>
      <c r="B41" s="267" t="s">
        <v>278</v>
      </c>
      <c r="C41" s="572"/>
      <c r="D41" s="59">
        <v>5</v>
      </c>
      <c r="E41" s="50">
        <v>41</v>
      </c>
      <c r="F41" s="896">
        <v>9717</v>
      </c>
      <c r="G41" s="896"/>
      <c r="H41" s="50">
        <v>22619</v>
      </c>
      <c r="I41" s="50">
        <v>0</v>
      </c>
      <c r="J41" s="50">
        <v>0</v>
      </c>
      <c r="K41" s="50">
        <v>0</v>
      </c>
      <c r="L41" s="50">
        <v>0</v>
      </c>
      <c r="M41" s="50">
        <v>0</v>
      </c>
      <c r="N41" s="50">
        <v>0</v>
      </c>
      <c r="O41" s="876">
        <v>30586</v>
      </c>
      <c r="P41" s="876"/>
      <c r="Q41" s="880">
        <v>7587</v>
      </c>
      <c r="R41" s="880"/>
      <c r="S41" s="233"/>
      <c r="T41" s="221"/>
      <c r="U41" s="234"/>
    </row>
    <row r="42" spans="1:21" ht="14.1" customHeight="1">
      <c r="A42" s="230"/>
      <c r="B42" s="267" t="s">
        <v>516</v>
      </c>
      <c r="C42" s="572"/>
      <c r="D42" s="59">
        <v>9</v>
      </c>
      <c r="E42" s="50">
        <v>173</v>
      </c>
      <c r="F42" s="896">
        <v>49171</v>
      </c>
      <c r="G42" s="896"/>
      <c r="H42" s="233">
        <v>88017</v>
      </c>
      <c r="I42" s="233">
        <v>157</v>
      </c>
      <c r="J42" s="233">
        <v>55</v>
      </c>
      <c r="K42" s="234">
        <f>J42-I42</f>
        <v>-102</v>
      </c>
      <c r="L42" s="233">
        <v>514</v>
      </c>
      <c r="M42" s="233">
        <v>563</v>
      </c>
      <c r="N42" s="233">
        <f>M42-L42</f>
        <v>49</v>
      </c>
      <c r="O42" s="876">
        <v>177144</v>
      </c>
      <c r="P42" s="876"/>
      <c r="Q42" s="880">
        <v>84900</v>
      </c>
      <c r="R42" s="880"/>
      <c r="S42" s="50"/>
      <c r="T42" s="50"/>
      <c r="U42" s="234"/>
    </row>
    <row r="43" spans="1:21" ht="14.1" customHeight="1">
      <c r="A43" s="230"/>
      <c r="B43" s="267" t="s">
        <v>309</v>
      </c>
      <c r="C43" s="572"/>
      <c r="D43" s="573">
        <v>1</v>
      </c>
      <c r="E43" s="221">
        <v>6</v>
      </c>
      <c r="F43" s="896" t="s">
        <v>164</v>
      </c>
      <c r="G43" s="896"/>
      <c r="H43" s="233" t="s">
        <v>164</v>
      </c>
      <c r="I43" s="233">
        <v>0</v>
      </c>
      <c r="J43" s="233">
        <v>0</v>
      </c>
      <c r="K43" s="234">
        <v>0</v>
      </c>
      <c r="L43" s="234">
        <v>0</v>
      </c>
      <c r="M43" s="234">
        <v>0</v>
      </c>
      <c r="N43" s="233">
        <v>0</v>
      </c>
      <c r="O43" s="876" t="s">
        <v>164</v>
      </c>
      <c r="P43" s="876"/>
      <c r="Q43" s="880" t="s">
        <v>164</v>
      </c>
      <c r="R43" s="880"/>
      <c r="S43" s="233"/>
      <c r="T43" s="221"/>
      <c r="U43" s="234"/>
    </row>
    <row r="44" spans="1:21" ht="14.1" customHeight="1">
      <c r="A44" s="230"/>
      <c r="B44" s="267" t="s">
        <v>310</v>
      </c>
      <c r="C44" s="572"/>
      <c r="D44" s="59">
        <v>1</v>
      </c>
      <c r="E44" s="50">
        <v>4</v>
      </c>
      <c r="F44" s="896" t="s">
        <v>164</v>
      </c>
      <c r="G44" s="896"/>
      <c r="H44" s="233" t="s">
        <v>164</v>
      </c>
      <c r="I44" s="233">
        <v>0</v>
      </c>
      <c r="J44" s="233">
        <v>0</v>
      </c>
      <c r="K44" s="233">
        <v>0</v>
      </c>
      <c r="L44" s="233">
        <v>0</v>
      </c>
      <c r="M44" s="233">
        <v>0</v>
      </c>
      <c r="N44" s="233">
        <v>0</v>
      </c>
      <c r="O44" s="876" t="s">
        <v>164</v>
      </c>
      <c r="P44" s="876"/>
      <c r="Q44" s="880" t="s">
        <v>164</v>
      </c>
      <c r="R44" s="880"/>
      <c r="S44" s="233"/>
      <c r="T44" s="50"/>
      <c r="U44" s="234"/>
    </row>
    <row r="45" spans="1:21" ht="14.1" customHeight="1">
      <c r="A45" s="230"/>
      <c r="B45" s="267" t="s">
        <v>287</v>
      </c>
      <c r="C45" s="572"/>
      <c r="D45" s="573">
        <v>5</v>
      </c>
      <c r="E45" s="221">
        <v>87</v>
      </c>
      <c r="F45" s="896">
        <v>27183</v>
      </c>
      <c r="G45" s="896"/>
      <c r="H45" s="50">
        <v>215236</v>
      </c>
      <c r="I45" s="50">
        <v>0</v>
      </c>
      <c r="J45" s="50">
        <v>0</v>
      </c>
      <c r="K45" s="50">
        <v>0</v>
      </c>
      <c r="L45" s="50">
        <v>0</v>
      </c>
      <c r="M45" s="50">
        <v>0</v>
      </c>
      <c r="N45" s="50">
        <v>0</v>
      </c>
      <c r="O45" s="876">
        <v>319321</v>
      </c>
      <c r="P45" s="876"/>
      <c r="Q45" s="880">
        <v>99127</v>
      </c>
      <c r="R45" s="880"/>
      <c r="S45" s="234"/>
      <c r="T45" s="50"/>
      <c r="U45" s="234"/>
    </row>
    <row r="46" spans="1:21" ht="14.1" customHeight="1">
      <c r="A46" s="230"/>
      <c r="B46" s="267" t="s">
        <v>289</v>
      </c>
      <c r="C46" s="572"/>
      <c r="D46" s="573">
        <v>1</v>
      </c>
      <c r="E46" s="221">
        <v>205</v>
      </c>
      <c r="F46" s="896" t="s">
        <v>164</v>
      </c>
      <c r="G46" s="896"/>
      <c r="H46" s="50" t="s">
        <v>164</v>
      </c>
      <c r="I46" s="50">
        <v>0</v>
      </c>
      <c r="J46" s="50">
        <v>0</v>
      </c>
      <c r="K46" s="50">
        <f>J46-I46</f>
        <v>0</v>
      </c>
      <c r="L46" s="50">
        <v>0</v>
      </c>
      <c r="M46" s="50">
        <v>0</v>
      </c>
      <c r="N46" s="50">
        <f>M46-L46</f>
        <v>0</v>
      </c>
      <c r="O46" s="876" t="s">
        <v>164</v>
      </c>
      <c r="P46" s="876"/>
      <c r="Q46" s="880" t="s">
        <v>164</v>
      </c>
      <c r="R46" s="880"/>
      <c r="S46" s="50"/>
      <c r="T46" s="50"/>
      <c r="U46" s="234"/>
    </row>
    <row r="47" spans="1:21" ht="14.1" customHeight="1">
      <c r="A47" s="230"/>
      <c r="B47" s="267" t="s">
        <v>311</v>
      </c>
      <c r="C47" s="572"/>
      <c r="D47" s="573">
        <v>7</v>
      </c>
      <c r="E47" s="221">
        <v>104</v>
      </c>
      <c r="F47" s="896">
        <v>28937</v>
      </c>
      <c r="G47" s="896"/>
      <c r="H47" s="50">
        <v>62651</v>
      </c>
      <c r="I47" s="50">
        <v>1544</v>
      </c>
      <c r="J47" s="50">
        <v>2124</v>
      </c>
      <c r="K47" s="50">
        <f>J47-I47</f>
        <v>580</v>
      </c>
      <c r="L47" s="50" t="s">
        <v>164</v>
      </c>
      <c r="M47" s="50" t="s">
        <v>164</v>
      </c>
      <c r="N47" s="233" t="s">
        <v>11</v>
      </c>
      <c r="O47" s="876">
        <v>117879</v>
      </c>
      <c r="P47" s="876"/>
      <c r="Q47" s="880">
        <v>52588</v>
      </c>
      <c r="R47" s="880"/>
      <c r="S47" s="50"/>
      <c r="T47" s="50"/>
      <c r="U47" s="234"/>
    </row>
    <row r="48" spans="1:21" ht="14.1" customHeight="1">
      <c r="A48" s="230"/>
      <c r="B48" s="267" t="s">
        <v>291</v>
      </c>
      <c r="C48" s="572"/>
      <c r="D48" s="573">
        <v>1</v>
      </c>
      <c r="E48" s="221">
        <v>6</v>
      </c>
      <c r="F48" s="896" t="s">
        <v>164</v>
      </c>
      <c r="G48" s="896"/>
      <c r="H48" s="233" t="s">
        <v>164</v>
      </c>
      <c r="I48" s="233">
        <v>0</v>
      </c>
      <c r="J48" s="233">
        <v>0</v>
      </c>
      <c r="K48" s="233">
        <v>0</v>
      </c>
      <c r="L48" s="233">
        <v>0</v>
      </c>
      <c r="M48" s="233">
        <v>0</v>
      </c>
      <c r="N48" s="233">
        <v>0</v>
      </c>
      <c r="O48" s="876" t="s">
        <v>164</v>
      </c>
      <c r="P48" s="876"/>
      <c r="Q48" s="880" t="s">
        <v>164</v>
      </c>
      <c r="R48" s="880"/>
      <c r="S48" s="50"/>
      <c r="T48" s="50"/>
      <c r="U48" s="234"/>
    </row>
    <row r="49" spans="1:21" ht="14.1" customHeight="1">
      <c r="A49" s="230"/>
      <c r="B49" s="267" t="s">
        <v>292</v>
      </c>
      <c r="C49" s="572"/>
      <c r="D49" s="59">
        <v>1</v>
      </c>
      <c r="E49" s="50">
        <v>25</v>
      </c>
      <c r="F49" s="896" t="s">
        <v>164</v>
      </c>
      <c r="G49" s="896"/>
      <c r="H49" s="50" t="s">
        <v>164</v>
      </c>
      <c r="I49" s="50">
        <v>0</v>
      </c>
      <c r="J49" s="50">
        <v>0</v>
      </c>
      <c r="K49" s="50">
        <v>0</v>
      </c>
      <c r="L49" s="50">
        <v>0</v>
      </c>
      <c r="M49" s="50">
        <v>0</v>
      </c>
      <c r="N49" s="50">
        <v>0</v>
      </c>
      <c r="O49" s="876" t="s">
        <v>164</v>
      </c>
      <c r="P49" s="876"/>
      <c r="Q49" s="880" t="s">
        <v>164</v>
      </c>
      <c r="R49" s="880"/>
      <c r="S49" s="233"/>
      <c r="T49" s="50"/>
      <c r="U49" s="234"/>
    </row>
    <row r="50" spans="1:21" ht="14.1" customHeight="1">
      <c r="A50" s="230"/>
      <c r="B50" s="267" t="s">
        <v>517</v>
      </c>
      <c r="C50" s="572"/>
      <c r="D50" s="59">
        <v>1</v>
      </c>
      <c r="E50" s="50">
        <v>49</v>
      </c>
      <c r="F50" s="896" t="s">
        <v>164</v>
      </c>
      <c r="G50" s="896"/>
      <c r="H50" s="50" t="s">
        <v>164</v>
      </c>
      <c r="I50" s="50" t="s">
        <v>164</v>
      </c>
      <c r="J50" s="50" t="s">
        <v>164</v>
      </c>
      <c r="K50" s="50" t="s">
        <v>164</v>
      </c>
      <c r="L50" s="50" t="s">
        <v>164</v>
      </c>
      <c r="M50" s="50" t="s">
        <v>164</v>
      </c>
      <c r="N50" s="50" t="s">
        <v>164</v>
      </c>
      <c r="O50" s="876" t="s">
        <v>164</v>
      </c>
      <c r="P50" s="876"/>
      <c r="Q50" s="880" t="s">
        <v>164</v>
      </c>
      <c r="R50" s="880"/>
      <c r="S50" s="50"/>
      <c r="T50" s="50"/>
      <c r="U50" s="234"/>
    </row>
    <row r="51" spans="1:21" ht="14.1" customHeight="1">
      <c r="A51" s="230"/>
      <c r="B51" s="267" t="s">
        <v>296</v>
      </c>
      <c r="C51" s="572"/>
      <c r="D51" s="573">
        <v>1</v>
      </c>
      <c r="E51" s="221">
        <v>8</v>
      </c>
      <c r="F51" s="896" t="s">
        <v>164</v>
      </c>
      <c r="G51" s="896"/>
      <c r="H51" s="50" t="s">
        <v>164</v>
      </c>
      <c r="I51" s="50">
        <v>0</v>
      </c>
      <c r="J51" s="50">
        <v>0</v>
      </c>
      <c r="K51" s="50">
        <v>0</v>
      </c>
      <c r="L51" s="50">
        <v>0</v>
      </c>
      <c r="M51" s="50">
        <v>0</v>
      </c>
      <c r="N51" s="50">
        <v>0</v>
      </c>
      <c r="O51" s="876" t="s">
        <v>164</v>
      </c>
      <c r="P51" s="876"/>
      <c r="Q51" s="880" t="s">
        <v>164</v>
      </c>
      <c r="R51" s="880"/>
      <c r="S51" s="233"/>
      <c r="T51" s="50"/>
      <c r="U51" s="234"/>
    </row>
    <row r="52" spans="1:21" ht="14.1" customHeight="1" thickBot="1">
      <c r="A52" s="235"/>
      <c r="B52" s="266" t="s">
        <v>312</v>
      </c>
      <c r="C52" s="574"/>
      <c r="D52" s="575">
        <v>4</v>
      </c>
      <c r="E52" s="223">
        <v>29</v>
      </c>
      <c r="F52" s="882">
        <v>5655</v>
      </c>
      <c r="G52" s="882"/>
      <c r="H52" s="576">
        <v>13568</v>
      </c>
      <c r="I52" s="577">
        <v>0</v>
      </c>
      <c r="J52" s="577">
        <v>0</v>
      </c>
      <c r="K52" s="577">
        <v>0</v>
      </c>
      <c r="L52" s="577">
        <v>0</v>
      </c>
      <c r="M52" s="577">
        <v>0</v>
      </c>
      <c r="N52" s="577">
        <v>0</v>
      </c>
      <c r="O52" s="882">
        <v>26434</v>
      </c>
      <c r="P52" s="882"/>
      <c r="Q52" s="883">
        <v>12253</v>
      </c>
      <c r="R52" s="883"/>
      <c r="S52" s="50"/>
      <c r="T52" s="50"/>
      <c r="U52" s="234"/>
    </row>
    <row r="53" spans="1:21" ht="15" customHeight="1">
      <c r="B53" s="536" t="s">
        <v>521</v>
      </c>
      <c r="C53" s="207"/>
      <c r="D53" s="207"/>
      <c r="E53" s="207"/>
      <c r="F53" s="207"/>
      <c r="G53" s="207"/>
      <c r="H53" s="536"/>
      <c r="I53" s="536"/>
      <c r="J53" s="536"/>
      <c r="K53" s="50"/>
      <c r="L53" s="50"/>
      <c r="M53" s="50"/>
      <c r="N53" s="234"/>
      <c r="O53" s="871" t="s">
        <v>533</v>
      </c>
      <c r="P53" s="871"/>
      <c r="Q53" s="871"/>
      <c r="R53" s="871"/>
      <c r="S53" s="50"/>
      <c r="T53" s="50"/>
      <c r="U53" s="234"/>
    </row>
    <row r="54" spans="1:21" ht="15" customHeight="1">
      <c r="B54" s="536" t="s">
        <v>523</v>
      </c>
      <c r="K54" s="540" t="s">
        <v>313</v>
      </c>
      <c r="L54" s="541"/>
      <c r="M54" s="541"/>
      <c r="N54" s="541"/>
      <c r="O54" s="542"/>
      <c r="P54" s="542"/>
      <c r="Q54" s="541"/>
      <c r="R54" s="541"/>
      <c r="S54" s="234"/>
      <c r="T54" s="50"/>
      <c r="U54" s="234"/>
    </row>
    <row r="55" spans="1:21" ht="15" customHeight="1">
      <c r="B55" s="36" t="s">
        <v>522</v>
      </c>
      <c r="K55" s="28" t="s">
        <v>314</v>
      </c>
      <c r="L55" s="28"/>
      <c r="M55" s="28"/>
      <c r="N55" s="28"/>
      <c r="O55" s="28"/>
      <c r="P55" s="28"/>
      <c r="Q55" s="28"/>
    </row>
  </sheetData>
  <sheetProtection selectLockedCells="1" selectUnlockedCells="1"/>
  <mergeCells count="141">
    <mergeCell ref="F49:G49"/>
    <mergeCell ref="F48:G48"/>
    <mergeCell ref="F40:G40"/>
    <mergeCell ref="F39:G39"/>
    <mergeCell ref="F41:G41"/>
    <mergeCell ref="F43:G43"/>
    <mergeCell ref="F42:G42"/>
    <mergeCell ref="F52:G52"/>
    <mergeCell ref="F51:G51"/>
    <mergeCell ref="F50:G50"/>
    <mergeCell ref="F47:G47"/>
    <mergeCell ref="F46:G46"/>
    <mergeCell ref="F45:G45"/>
    <mergeCell ref="F37:G37"/>
    <mergeCell ref="Q46:R46"/>
    <mergeCell ref="O47:P47"/>
    <mergeCell ref="Q47:R47"/>
    <mergeCell ref="O37:P37"/>
    <mergeCell ref="Q37:R37"/>
    <mergeCell ref="Q40:R40"/>
    <mergeCell ref="O38:P38"/>
    <mergeCell ref="Q41:R41"/>
    <mergeCell ref="O44:P44"/>
    <mergeCell ref="O46:P46"/>
    <mergeCell ref="O45:P45"/>
    <mergeCell ref="F44:G44"/>
    <mergeCell ref="Q44:R44"/>
    <mergeCell ref="O42:P42"/>
    <mergeCell ref="O43:P43"/>
    <mergeCell ref="Q43:R43"/>
    <mergeCell ref="Q45:R45"/>
    <mergeCell ref="F38:G38"/>
    <mergeCell ref="B35:B36"/>
    <mergeCell ref="D35:D36"/>
    <mergeCell ref="E35:E36"/>
    <mergeCell ref="I35:J35"/>
    <mergeCell ref="F36:G36"/>
    <mergeCell ref="F35:G35"/>
    <mergeCell ref="R29:S29"/>
    <mergeCell ref="D28:F28"/>
    <mergeCell ref="P28:Q28"/>
    <mergeCell ref="R28:S28"/>
    <mergeCell ref="D29:F29"/>
    <mergeCell ref="P29:Q29"/>
    <mergeCell ref="D26:F26"/>
    <mergeCell ref="P26:Q26"/>
    <mergeCell ref="R26:S26"/>
    <mergeCell ref="D27:F27"/>
    <mergeCell ref="P27:Q27"/>
    <mergeCell ref="R27:S27"/>
    <mergeCell ref="D24:F24"/>
    <mergeCell ref="P24:Q24"/>
    <mergeCell ref="R24:S24"/>
    <mergeCell ref="D25:F25"/>
    <mergeCell ref="P25:Q25"/>
    <mergeCell ref="R25:S25"/>
    <mergeCell ref="D22:F22"/>
    <mergeCell ref="P22:Q22"/>
    <mergeCell ref="R22:S22"/>
    <mergeCell ref="D23:F23"/>
    <mergeCell ref="P23:Q23"/>
    <mergeCell ref="R23:S23"/>
    <mergeCell ref="D20:F20"/>
    <mergeCell ref="P20:Q20"/>
    <mergeCell ref="R20:S20"/>
    <mergeCell ref="D21:F21"/>
    <mergeCell ref="P21:Q21"/>
    <mergeCell ref="R21:S21"/>
    <mergeCell ref="D18:F18"/>
    <mergeCell ref="P18:Q18"/>
    <mergeCell ref="R18:S18"/>
    <mergeCell ref="D19:F19"/>
    <mergeCell ref="P19:Q19"/>
    <mergeCell ref="R19:S19"/>
    <mergeCell ref="D16:F16"/>
    <mergeCell ref="P16:Q16"/>
    <mergeCell ref="R16:S16"/>
    <mergeCell ref="D17:F17"/>
    <mergeCell ref="P17:Q17"/>
    <mergeCell ref="R17:S17"/>
    <mergeCell ref="D14:F14"/>
    <mergeCell ref="P14:Q14"/>
    <mergeCell ref="R14:S14"/>
    <mergeCell ref="D15:F15"/>
    <mergeCell ref="P15:Q15"/>
    <mergeCell ref="R15:S15"/>
    <mergeCell ref="D12:F12"/>
    <mergeCell ref="P12:Q12"/>
    <mergeCell ref="R12:S12"/>
    <mergeCell ref="D13:F13"/>
    <mergeCell ref="P13:Q13"/>
    <mergeCell ref="R13:S13"/>
    <mergeCell ref="D10:F10"/>
    <mergeCell ref="P10:Q10"/>
    <mergeCell ref="R10:S10"/>
    <mergeCell ref="D11:F11"/>
    <mergeCell ref="P11:Q11"/>
    <mergeCell ref="R11:S11"/>
    <mergeCell ref="R7:S7"/>
    <mergeCell ref="D8:F8"/>
    <mergeCell ref="P8:Q8"/>
    <mergeCell ref="R8:S8"/>
    <mergeCell ref="D9:F9"/>
    <mergeCell ref="P9:Q9"/>
    <mergeCell ref="R9:S9"/>
    <mergeCell ref="D5:F5"/>
    <mergeCell ref="P5:Q5"/>
    <mergeCell ref="R5:S5"/>
    <mergeCell ref="D6:F6"/>
    <mergeCell ref="P6:Q6"/>
    <mergeCell ref="R6:S6"/>
    <mergeCell ref="D7:F7"/>
    <mergeCell ref="P7:Q7"/>
    <mergeCell ref="B3:B4"/>
    <mergeCell ref="D3:F4"/>
    <mergeCell ref="H3:J3"/>
    <mergeCell ref="K3:M3"/>
    <mergeCell ref="O53:R53"/>
    <mergeCell ref="N3:Q3"/>
    <mergeCell ref="R3:U3"/>
    <mergeCell ref="P4:Q4"/>
    <mergeCell ref="R4:S4"/>
    <mergeCell ref="Q39:R39"/>
    <mergeCell ref="O40:P40"/>
    <mergeCell ref="L35:N35"/>
    <mergeCell ref="O35:P36"/>
    <mergeCell ref="Q42:R42"/>
    <mergeCell ref="Q35:R36"/>
    <mergeCell ref="O41:P41"/>
    <mergeCell ref="Q38:R38"/>
    <mergeCell ref="O39:P39"/>
    <mergeCell ref="O52:P52"/>
    <mergeCell ref="Q52:R52"/>
    <mergeCell ref="O50:P50"/>
    <mergeCell ref="Q50:R50"/>
    <mergeCell ref="O51:P51"/>
    <mergeCell ref="O48:P48"/>
    <mergeCell ref="Q48:R48"/>
    <mergeCell ref="Q51:R51"/>
    <mergeCell ref="O49:P49"/>
    <mergeCell ref="Q49:R49"/>
  </mergeCells>
  <phoneticPr fontId="18"/>
  <printOptions horizontalCentered="1"/>
  <pageMargins left="0.59055118110236227" right="0.59055118110236227" top="0.59055118110236227" bottom="0.59055118110236227" header="0.39370078740157483" footer="0.39370078740157483"/>
  <pageSetup paperSize="9" firstPageNumber="76" orientation="portrait" useFirstPageNumber="1" horizontalDpi="300" verticalDpi="300" r:id="rId1"/>
  <headerFooter alignWithMargins="0">
    <oddHeader>&amp;L事業所</oddHeader>
    <oddFooter>&amp;C&amp;11－&amp;P－</oddFooter>
  </headerFooter>
</worksheet>
</file>

<file path=xl/worksheets/sheet15.xml><?xml version="1.0" encoding="utf-8"?>
<worksheet xmlns="http://schemas.openxmlformats.org/spreadsheetml/2006/main" xmlns:r="http://schemas.openxmlformats.org/officeDocument/2006/relationships">
  <dimension ref="A1:U55"/>
  <sheetViews>
    <sheetView view="pageBreakPreview" zoomScaleNormal="100" zoomScaleSheetLayoutView="100" workbookViewId="0">
      <pane xSplit="7" topLeftCell="O1" activePane="topRight" state="frozen"/>
      <selection activeCell="A26" sqref="A26"/>
      <selection pane="topRight" activeCell="H26" sqref="H26"/>
    </sheetView>
  </sheetViews>
  <sheetFormatPr defaultRowHeight="14.45" customHeight="1"/>
  <cols>
    <col min="1" max="1" width="0.85546875" style="52" customWidth="1"/>
    <col min="2" max="2" width="30.7109375" style="52" customWidth="1"/>
    <col min="3" max="3" width="0.85546875" style="52" customWidth="1"/>
    <col min="4" max="6" width="10.7109375" style="52" customWidth="1"/>
    <col min="7" max="7" width="0.85546875" style="52" customWidth="1"/>
    <col min="8" max="10" width="12.7109375" style="52" customWidth="1"/>
    <col min="11" max="11" width="9.85546875" style="52" customWidth="1"/>
    <col min="12" max="13" width="9.5703125" style="52" customWidth="1"/>
    <col min="14" max="15" width="11.140625" style="52" customWidth="1"/>
    <col min="16" max="16" width="1.7109375" style="189" customWidth="1"/>
    <col min="17" max="17" width="9.28515625" style="189" customWidth="1"/>
    <col min="18" max="18" width="4" style="52" customWidth="1"/>
    <col min="19" max="19" width="9.140625" style="52"/>
    <col min="20" max="20" width="12.28515625" style="52" customWidth="1"/>
    <col min="21" max="21" width="13.28515625" style="52" customWidth="1"/>
    <col min="22" max="16384" width="9.140625" style="52"/>
  </cols>
  <sheetData>
    <row r="1" spans="1:21" ht="5.0999999999999996" customHeight="1"/>
    <row r="2" spans="1:21" ht="15" customHeight="1" thickBot="1">
      <c r="A2" s="207" t="s">
        <v>269</v>
      </c>
      <c r="B2" s="208"/>
      <c r="C2" s="207"/>
      <c r="D2" s="207"/>
      <c r="E2" s="207"/>
      <c r="F2" s="207"/>
      <c r="G2" s="207"/>
      <c r="H2" s="207"/>
      <c r="I2" s="207"/>
      <c r="J2" s="207"/>
      <c r="K2" s="207"/>
      <c r="L2" s="207"/>
      <c r="M2" s="207"/>
      <c r="N2" s="207"/>
      <c r="O2" s="207"/>
      <c r="P2" s="209"/>
      <c r="Q2" s="209"/>
      <c r="R2" s="207"/>
      <c r="S2" s="207"/>
      <c r="T2" s="208"/>
      <c r="U2" s="210" t="s">
        <v>216</v>
      </c>
    </row>
    <row r="3" spans="1:21" ht="15" customHeight="1" thickBot="1">
      <c r="A3" s="211"/>
      <c r="B3" s="905" t="s">
        <v>511</v>
      </c>
      <c r="C3" s="518"/>
      <c r="D3" s="907" t="s">
        <v>512</v>
      </c>
      <c r="E3" s="908"/>
      <c r="F3" s="908"/>
      <c r="G3" s="519"/>
      <c r="H3" s="642" t="s">
        <v>270</v>
      </c>
      <c r="I3" s="642"/>
      <c r="J3" s="642"/>
      <c r="K3" s="673" t="s">
        <v>271</v>
      </c>
      <c r="L3" s="673"/>
      <c r="M3" s="673"/>
      <c r="N3" s="642" t="s">
        <v>244</v>
      </c>
      <c r="O3" s="642"/>
      <c r="P3" s="642"/>
      <c r="Q3" s="642"/>
      <c r="R3" s="691" t="s">
        <v>272</v>
      </c>
      <c r="S3" s="691"/>
      <c r="T3" s="691"/>
      <c r="U3" s="691"/>
    </row>
    <row r="4" spans="1:21" ht="15" customHeight="1">
      <c r="A4" s="174"/>
      <c r="B4" s="906"/>
      <c r="C4" s="532"/>
      <c r="D4" s="908"/>
      <c r="E4" s="908"/>
      <c r="F4" s="908"/>
      <c r="G4" s="533"/>
      <c r="H4" s="522" t="s">
        <v>505</v>
      </c>
      <c r="I4" s="521" t="s">
        <v>504</v>
      </c>
      <c r="J4" s="531" t="s">
        <v>506</v>
      </c>
      <c r="K4" s="527" t="s">
        <v>505</v>
      </c>
      <c r="L4" s="527" t="s">
        <v>504</v>
      </c>
      <c r="M4" s="549" t="s">
        <v>506</v>
      </c>
      <c r="N4" s="522" t="s">
        <v>507</v>
      </c>
      <c r="O4" s="522" t="s">
        <v>508</v>
      </c>
      <c r="P4" s="872" t="s">
        <v>506</v>
      </c>
      <c r="Q4" s="873"/>
      <c r="R4" s="874" t="s">
        <v>505</v>
      </c>
      <c r="S4" s="675"/>
      <c r="T4" s="527" t="s">
        <v>504</v>
      </c>
      <c r="U4" s="548" t="s">
        <v>506</v>
      </c>
    </row>
    <row r="5" spans="1:21" ht="18" customHeight="1">
      <c r="A5" s="171"/>
      <c r="B5" s="340" t="s">
        <v>82</v>
      </c>
      <c r="C5" s="212"/>
      <c r="D5" s="884" t="s">
        <v>82</v>
      </c>
      <c r="E5" s="884"/>
      <c r="F5" s="884"/>
      <c r="G5" s="567"/>
      <c r="H5" s="213">
        <f t="shared" ref="H5:M5" si="0">SUM(H6:H29)</f>
        <v>116</v>
      </c>
      <c r="I5" s="213">
        <f t="shared" si="0"/>
        <v>71</v>
      </c>
      <c r="J5" s="213">
        <f t="shared" si="0"/>
        <v>69</v>
      </c>
      <c r="K5" s="213">
        <f t="shared" si="0"/>
        <v>2178</v>
      </c>
      <c r="L5" s="213">
        <f t="shared" si="0"/>
        <v>2167</v>
      </c>
      <c r="M5" s="213">
        <f t="shared" si="0"/>
        <v>2218</v>
      </c>
      <c r="N5" s="214">
        <v>553563</v>
      </c>
      <c r="O5" s="214">
        <v>538189</v>
      </c>
      <c r="P5" s="885">
        <v>546498</v>
      </c>
      <c r="Q5" s="885"/>
      <c r="R5" s="886">
        <v>4565121</v>
      </c>
      <c r="S5" s="886"/>
      <c r="T5" s="215">
        <v>5028029</v>
      </c>
      <c r="U5" s="578">
        <v>5335650</v>
      </c>
    </row>
    <row r="6" spans="1:21" ht="14.1" customHeight="1">
      <c r="A6" s="174"/>
      <c r="B6" s="364" t="s">
        <v>273</v>
      </c>
      <c r="C6" s="365"/>
      <c r="D6" s="887" t="s">
        <v>273</v>
      </c>
      <c r="E6" s="887"/>
      <c r="F6" s="887"/>
      <c r="G6" s="568"/>
      <c r="H6" s="216">
        <v>36</v>
      </c>
      <c r="I6" s="523">
        <v>28</v>
      </c>
      <c r="J6" s="213">
        <v>26</v>
      </c>
      <c r="K6" s="217">
        <v>1284</v>
      </c>
      <c r="L6" s="525">
        <v>1328</v>
      </c>
      <c r="M6" s="213">
        <v>1357</v>
      </c>
      <c r="N6" s="218">
        <v>290015</v>
      </c>
      <c r="O6" s="218">
        <v>291139</v>
      </c>
      <c r="P6" s="888">
        <v>299691</v>
      </c>
      <c r="Q6" s="888"/>
      <c r="R6" s="889">
        <v>2615031</v>
      </c>
      <c r="S6" s="889"/>
      <c r="T6" s="529">
        <v>2662394</v>
      </c>
      <c r="U6" s="220">
        <v>2656246</v>
      </c>
    </row>
    <row r="7" spans="1:21" ht="14.1" customHeight="1">
      <c r="A7" s="174"/>
      <c r="B7" s="363" t="s">
        <v>274</v>
      </c>
      <c r="C7" s="365"/>
      <c r="D7" s="890" t="s">
        <v>274</v>
      </c>
      <c r="E7" s="890"/>
      <c r="F7" s="890"/>
      <c r="G7" s="568"/>
      <c r="H7" s="216">
        <v>5</v>
      </c>
      <c r="I7" s="523">
        <v>3</v>
      </c>
      <c r="J7" s="213">
        <v>3</v>
      </c>
      <c r="K7" s="217">
        <v>94</v>
      </c>
      <c r="L7" s="525">
        <v>105</v>
      </c>
      <c r="M7" s="213">
        <v>101</v>
      </c>
      <c r="N7" s="216">
        <v>40228</v>
      </c>
      <c r="O7" s="216">
        <v>40579</v>
      </c>
      <c r="P7" s="888">
        <v>37623</v>
      </c>
      <c r="Q7" s="888"/>
      <c r="R7" s="876">
        <v>418927</v>
      </c>
      <c r="S7" s="876"/>
      <c r="T7" s="529">
        <v>1208304</v>
      </c>
      <c r="U7" s="220">
        <v>1400815</v>
      </c>
    </row>
    <row r="8" spans="1:21" ht="14.1" customHeight="1">
      <c r="A8" s="174"/>
      <c r="B8" s="363" t="s">
        <v>500</v>
      </c>
      <c r="C8" s="365"/>
      <c r="D8" s="890" t="s">
        <v>275</v>
      </c>
      <c r="E8" s="890"/>
      <c r="F8" s="890"/>
      <c r="G8" s="568"/>
      <c r="H8" s="216">
        <v>8</v>
      </c>
      <c r="I8" s="523">
        <v>3</v>
      </c>
      <c r="J8" s="213">
        <v>3</v>
      </c>
      <c r="K8" s="217">
        <v>38</v>
      </c>
      <c r="L8" s="525">
        <v>23</v>
      </c>
      <c r="M8" s="213">
        <v>23</v>
      </c>
      <c r="N8" s="216">
        <v>3606</v>
      </c>
      <c r="O8" s="216">
        <v>2520</v>
      </c>
      <c r="P8" s="888">
        <v>2501</v>
      </c>
      <c r="Q8" s="888"/>
      <c r="R8" s="876">
        <v>10699</v>
      </c>
      <c r="S8" s="876"/>
      <c r="T8" s="529">
        <v>5455</v>
      </c>
      <c r="U8" s="220">
        <v>5229</v>
      </c>
    </row>
    <row r="9" spans="1:21" ht="14.1" customHeight="1">
      <c r="A9" s="174"/>
      <c r="B9" s="366" t="s">
        <v>277</v>
      </c>
      <c r="C9" s="365"/>
      <c r="D9" s="895"/>
      <c r="E9" s="895"/>
      <c r="F9" s="895"/>
      <c r="G9" s="568"/>
      <c r="H9" s="216">
        <v>0</v>
      </c>
      <c r="I9" s="523" t="s">
        <v>276</v>
      </c>
      <c r="J9" s="213">
        <v>0</v>
      </c>
      <c r="K9" s="217">
        <v>0</v>
      </c>
      <c r="L9" s="525">
        <v>0</v>
      </c>
      <c r="M9" s="213">
        <v>0</v>
      </c>
      <c r="N9" s="216">
        <v>0</v>
      </c>
      <c r="O9" s="216">
        <v>0</v>
      </c>
      <c r="P9" s="888">
        <v>0</v>
      </c>
      <c r="Q9" s="888"/>
      <c r="R9" s="876">
        <v>0</v>
      </c>
      <c r="S9" s="876"/>
      <c r="T9" s="529">
        <v>0</v>
      </c>
      <c r="U9" s="220"/>
    </row>
    <row r="10" spans="1:21" ht="14.1" customHeight="1">
      <c r="A10" s="174"/>
      <c r="B10" s="364" t="s">
        <v>278</v>
      </c>
      <c r="C10" s="365"/>
      <c r="D10" s="887" t="s">
        <v>278</v>
      </c>
      <c r="E10" s="887"/>
      <c r="F10" s="887"/>
      <c r="G10" s="568"/>
      <c r="H10" s="216">
        <v>7</v>
      </c>
      <c r="I10" s="523">
        <v>4</v>
      </c>
      <c r="J10" s="213">
        <v>5</v>
      </c>
      <c r="K10" s="217">
        <v>42</v>
      </c>
      <c r="L10" s="525">
        <v>34</v>
      </c>
      <c r="M10" s="213">
        <v>41</v>
      </c>
      <c r="N10" s="216">
        <v>5443</v>
      </c>
      <c r="O10" s="216">
        <v>7537</v>
      </c>
      <c r="P10" s="888">
        <v>9717</v>
      </c>
      <c r="Q10" s="888"/>
      <c r="R10" s="876">
        <v>22139</v>
      </c>
      <c r="S10" s="876"/>
      <c r="T10" s="529">
        <v>34162</v>
      </c>
      <c r="U10" s="220">
        <v>30586</v>
      </c>
    </row>
    <row r="11" spans="1:21" ht="14.1" customHeight="1">
      <c r="A11" s="174"/>
      <c r="B11" s="364" t="s">
        <v>279</v>
      </c>
      <c r="C11" s="365"/>
      <c r="D11" s="887"/>
      <c r="E11" s="887"/>
      <c r="F11" s="887"/>
      <c r="G11" s="568"/>
      <c r="H11" s="216">
        <v>0</v>
      </c>
      <c r="I11" s="523">
        <v>0</v>
      </c>
      <c r="J11" s="213">
        <v>0</v>
      </c>
      <c r="K11" s="217">
        <v>0</v>
      </c>
      <c r="L11" s="525">
        <v>0</v>
      </c>
      <c r="M11" s="213">
        <v>0</v>
      </c>
      <c r="N11" s="216">
        <v>0</v>
      </c>
      <c r="O11" s="216">
        <v>0</v>
      </c>
      <c r="P11" s="888">
        <v>0</v>
      </c>
      <c r="Q11" s="888"/>
      <c r="R11" s="876">
        <v>0</v>
      </c>
      <c r="S11" s="876"/>
      <c r="T11" s="529">
        <v>0</v>
      </c>
      <c r="U11" s="220"/>
    </row>
    <row r="12" spans="1:21" ht="14.1" customHeight="1">
      <c r="A12" s="174"/>
      <c r="B12" s="364" t="s">
        <v>280</v>
      </c>
      <c r="C12" s="365"/>
      <c r="D12" s="887" t="s">
        <v>281</v>
      </c>
      <c r="E12" s="887"/>
      <c r="F12" s="887"/>
      <c r="G12" s="568"/>
      <c r="H12" s="216">
        <v>17</v>
      </c>
      <c r="I12" s="523">
        <v>8</v>
      </c>
      <c r="J12" s="213">
        <v>9</v>
      </c>
      <c r="K12" s="217">
        <v>178</v>
      </c>
      <c r="L12" s="525">
        <v>155</v>
      </c>
      <c r="M12" s="213">
        <v>173</v>
      </c>
      <c r="N12" s="216">
        <v>55434</v>
      </c>
      <c r="O12" s="216">
        <v>47586</v>
      </c>
      <c r="P12" s="888">
        <v>49171</v>
      </c>
      <c r="Q12" s="888"/>
      <c r="R12" s="876">
        <v>195352</v>
      </c>
      <c r="S12" s="876"/>
      <c r="T12" s="529">
        <v>168619</v>
      </c>
      <c r="U12" s="220">
        <v>177144</v>
      </c>
    </row>
    <row r="13" spans="1:21" ht="14.1" customHeight="1">
      <c r="A13" s="174"/>
      <c r="B13" s="364" t="s">
        <v>282</v>
      </c>
      <c r="C13" s="365"/>
      <c r="D13" s="887" t="s">
        <v>282</v>
      </c>
      <c r="E13" s="887"/>
      <c r="F13" s="887"/>
      <c r="G13" s="568"/>
      <c r="H13" s="216">
        <v>1</v>
      </c>
      <c r="I13" s="523">
        <v>1</v>
      </c>
      <c r="J13" s="213">
        <v>1</v>
      </c>
      <c r="K13" s="217">
        <v>6</v>
      </c>
      <c r="L13" s="525">
        <v>6</v>
      </c>
      <c r="M13" s="213">
        <v>6</v>
      </c>
      <c r="N13" s="216" t="s">
        <v>164</v>
      </c>
      <c r="O13" s="216" t="s">
        <v>164</v>
      </c>
      <c r="P13" s="888" t="s">
        <v>509</v>
      </c>
      <c r="Q13" s="888"/>
      <c r="R13" s="876" t="s">
        <v>164</v>
      </c>
      <c r="S13" s="876"/>
      <c r="T13" s="529" t="s">
        <v>164</v>
      </c>
      <c r="U13" s="220" t="s">
        <v>513</v>
      </c>
    </row>
    <row r="14" spans="1:21" ht="14.1" customHeight="1">
      <c r="A14" s="174"/>
      <c r="B14" s="364" t="s">
        <v>283</v>
      </c>
      <c r="C14" s="365"/>
      <c r="D14" s="887"/>
      <c r="E14" s="887"/>
      <c r="F14" s="887"/>
      <c r="G14" s="568"/>
      <c r="H14" s="216">
        <v>0</v>
      </c>
      <c r="I14" s="523">
        <v>0</v>
      </c>
      <c r="J14" s="213">
        <v>0</v>
      </c>
      <c r="K14" s="217">
        <v>0</v>
      </c>
      <c r="L14" s="525">
        <v>0</v>
      </c>
      <c r="M14" s="213">
        <v>0</v>
      </c>
      <c r="N14" s="216">
        <v>0</v>
      </c>
      <c r="O14" s="216">
        <v>0</v>
      </c>
      <c r="P14" s="888">
        <v>0</v>
      </c>
      <c r="Q14" s="888"/>
      <c r="R14" s="876" t="s">
        <v>276</v>
      </c>
      <c r="S14" s="876"/>
      <c r="T14" s="529">
        <v>0</v>
      </c>
      <c r="U14" s="220">
        <v>0</v>
      </c>
    </row>
    <row r="15" spans="1:21" ht="14.1" customHeight="1">
      <c r="A15" s="174"/>
      <c r="B15" s="363" t="s">
        <v>284</v>
      </c>
      <c r="C15" s="365"/>
      <c r="D15" s="890"/>
      <c r="E15" s="890"/>
      <c r="F15" s="890"/>
      <c r="G15" s="568"/>
      <c r="H15" s="216">
        <v>3</v>
      </c>
      <c r="I15" s="523">
        <v>1</v>
      </c>
      <c r="J15" s="213">
        <v>0</v>
      </c>
      <c r="K15" s="217">
        <v>9</v>
      </c>
      <c r="L15" s="525">
        <v>4</v>
      </c>
      <c r="M15" s="213">
        <v>0</v>
      </c>
      <c r="N15" s="216">
        <v>1370</v>
      </c>
      <c r="O15" s="528" t="s">
        <v>11</v>
      </c>
      <c r="P15" s="888">
        <v>0</v>
      </c>
      <c r="Q15" s="888"/>
      <c r="R15" s="876">
        <v>3273</v>
      </c>
      <c r="S15" s="876"/>
      <c r="T15" s="529" t="s">
        <v>164</v>
      </c>
      <c r="U15" s="220">
        <v>0</v>
      </c>
    </row>
    <row r="16" spans="1:21" ht="14.1" customHeight="1">
      <c r="A16" s="174"/>
      <c r="B16" s="364" t="s">
        <v>285</v>
      </c>
      <c r="C16" s="365"/>
      <c r="D16" s="887"/>
      <c r="E16" s="887"/>
      <c r="F16" s="887"/>
      <c r="G16" s="568"/>
      <c r="H16" s="216">
        <v>0</v>
      </c>
      <c r="I16" s="523">
        <v>0</v>
      </c>
      <c r="J16" s="213">
        <v>0</v>
      </c>
      <c r="K16" s="217">
        <v>0</v>
      </c>
      <c r="L16" s="525">
        <v>0</v>
      </c>
      <c r="M16" s="213">
        <v>0</v>
      </c>
      <c r="N16" s="216">
        <v>0</v>
      </c>
      <c r="O16" s="216">
        <v>0</v>
      </c>
      <c r="P16" s="888">
        <v>0</v>
      </c>
      <c r="Q16" s="888"/>
      <c r="R16" s="876">
        <v>0</v>
      </c>
      <c r="S16" s="876"/>
      <c r="T16" s="529">
        <v>0</v>
      </c>
      <c r="U16" s="220">
        <v>0</v>
      </c>
    </row>
    <row r="17" spans="1:21" ht="14.1" customHeight="1">
      <c r="A17" s="174"/>
      <c r="B17" s="364" t="s">
        <v>286</v>
      </c>
      <c r="C17" s="365"/>
      <c r="D17" s="887" t="s">
        <v>286</v>
      </c>
      <c r="E17" s="887"/>
      <c r="F17" s="887"/>
      <c r="G17" s="568"/>
      <c r="H17" s="216">
        <v>1</v>
      </c>
      <c r="I17" s="523">
        <v>1</v>
      </c>
      <c r="J17" s="213">
        <v>1</v>
      </c>
      <c r="K17" s="217">
        <v>6</v>
      </c>
      <c r="L17" s="525">
        <v>4</v>
      </c>
      <c r="M17" s="213">
        <v>4</v>
      </c>
      <c r="N17" s="216" t="s">
        <v>164</v>
      </c>
      <c r="O17" s="216" t="s">
        <v>164</v>
      </c>
      <c r="P17" s="888" t="s">
        <v>509</v>
      </c>
      <c r="Q17" s="888"/>
      <c r="R17" s="876" t="s">
        <v>164</v>
      </c>
      <c r="S17" s="876"/>
      <c r="T17" s="529" t="s">
        <v>164</v>
      </c>
      <c r="U17" s="220" t="s">
        <v>513</v>
      </c>
    </row>
    <row r="18" spans="1:21" ht="14.1" customHeight="1">
      <c r="A18" s="174"/>
      <c r="B18" s="364" t="s">
        <v>287</v>
      </c>
      <c r="C18" s="365"/>
      <c r="D18" s="887" t="s">
        <v>287</v>
      </c>
      <c r="E18" s="887"/>
      <c r="F18" s="887"/>
      <c r="G18" s="568"/>
      <c r="H18" s="216">
        <v>6</v>
      </c>
      <c r="I18" s="523">
        <v>5</v>
      </c>
      <c r="J18" s="213">
        <v>5</v>
      </c>
      <c r="K18" s="217">
        <v>84</v>
      </c>
      <c r="L18" s="525">
        <v>88</v>
      </c>
      <c r="M18" s="213">
        <v>87</v>
      </c>
      <c r="N18" s="216">
        <v>30208</v>
      </c>
      <c r="O18" s="216">
        <v>30582</v>
      </c>
      <c r="P18" s="888">
        <v>27183</v>
      </c>
      <c r="Q18" s="888"/>
      <c r="R18" s="876">
        <v>310228</v>
      </c>
      <c r="S18" s="876"/>
      <c r="T18" s="529">
        <v>338047</v>
      </c>
      <c r="U18" s="220">
        <v>319321</v>
      </c>
    </row>
    <row r="19" spans="1:21" ht="14.1" customHeight="1">
      <c r="A19" s="174"/>
      <c r="B19" s="364" t="s">
        <v>288</v>
      </c>
      <c r="C19" s="365"/>
      <c r="D19" s="887"/>
      <c r="E19" s="887"/>
      <c r="F19" s="887"/>
      <c r="G19" s="568"/>
      <c r="H19" s="216">
        <v>1</v>
      </c>
      <c r="I19" s="523">
        <v>0</v>
      </c>
      <c r="J19" s="213">
        <v>0</v>
      </c>
      <c r="K19" s="217">
        <v>178</v>
      </c>
      <c r="L19" s="525">
        <v>0</v>
      </c>
      <c r="M19" s="213">
        <v>0</v>
      </c>
      <c r="N19" s="216" t="s">
        <v>164</v>
      </c>
      <c r="O19" s="216">
        <v>0</v>
      </c>
      <c r="P19" s="888">
        <v>0</v>
      </c>
      <c r="Q19" s="888"/>
      <c r="R19" s="896" t="s">
        <v>509</v>
      </c>
      <c r="S19" s="876"/>
      <c r="T19" s="529">
        <v>0</v>
      </c>
      <c r="U19" s="220">
        <v>0</v>
      </c>
    </row>
    <row r="20" spans="1:21" ht="14.1" customHeight="1">
      <c r="A20" s="174"/>
      <c r="B20" s="364" t="s">
        <v>289</v>
      </c>
      <c r="C20" s="365"/>
      <c r="D20" s="887" t="s">
        <v>289</v>
      </c>
      <c r="E20" s="887"/>
      <c r="F20" s="887"/>
      <c r="G20" s="568"/>
      <c r="H20" s="216">
        <v>1</v>
      </c>
      <c r="I20" s="523">
        <v>1</v>
      </c>
      <c r="J20" s="213">
        <v>1</v>
      </c>
      <c r="K20" s="217">
        <v>7</v>
      </c>
      <c r="L20" s="525">
        <v>178</v>
      </c>
      <c r="M20" s="213">
        <v>205</v>
      </c>
      <c r="N20" s="216" t="s">
        <v>164</v>
      </c>
      <c r="O20" s="216" t="s">
        <v>164</v>
      </c>
      <c r="P20" s="888" t="s">
        <v>509</v>
      </c>
      <c r="Q20" s="888"/>
      <c r="R20" s="876" t="s">
        <v>164</v>
      </c>
      <c r="S20" s="876"/>
      <c r="T20" s="529" t="s">
        <v>164</v>
      </c>
      <c r="U20" s="220" t="s">
        <v>513</v>
      </c>
    </row>
    <row r="21" spans="1:21" ht="14.1" customHeight="1">
      <c r="A21" s="174"/>
      <c r="B21" s="364" t="s">
        <v>290</v>
      </c>
      <c r="C21" s="365"/>
      <c r="D21" s="887" t="s">
        <v>290</v>
      </c>
      <c r="E21" s="887"/>
      <c r="F21" s="887"/>
      <c r="G21" s="568"/>
      <c r="H21" s="216">
        <v>17</v>
      </c>
      <c r="I21" s="523">
        <v>8</v>
      </c>
      <c r="J21" s="213">
        <v>7</v>
      </c>
      <c r="K21" s="217">
        <v>129</v>
      </c>
      <c r="L21" s="525">
        <v>108</v>
      </c>
      <c r="M21" s="213">
        <v>104</v>
      </c>
      <c r="N21" s="216">
        <v>31386</v>
      </c>
      <c r="O21" s="216">
        <v>32219</v>
      </c>
      <c r="P21" s="888">
        <v>28937</v>
      </c>
      <c r="Q21" s="888"/>
      <c r="R21" s="876">
        <v>131906</v>
      </c>
      <c r="S21" s="876"/>
      <c r="T21" s="529">
        <v>140168</v>
      </c>
      <c r="U21" s="220">
        <v>117879</v>
      </c>
    </row>
    <row r="22" spans="1:21" ht="14.1" customHeight="1">
      <c r="A22" s="174"/>
      <c r="B22" s="406" t="s">
        <v>501</v>
      </c>
      <c r="C22" s="365"/>
      <c r="D22" s="897" t="s">
        <v>5</v>
      </c>
      <c r="E22" s="887"/>
      <c r="F22" s="887"/>
      <c r="G22" s="568"/>
      <c r="H22" s="216">
        <v>1</v>
      </c>
      <c r="I22" s="523">
        <v>1</v>
      </c>
      <c r="J22" s="213">
        <v>1</v>
      </c>
      <c r="K22" s="217">
        <v>8</v>
      </c>
      <c r="L22" s="525">
        <v>18</v>
      </c>
      <c r="M22" s="213">
        <v>6</v>
      </c>
      <c r="N22" s="216" t="s">
        <v>164</v>
      </c>
      <c r="O22" s="216" t="s">
        <v>164</v>
      </c>
      <c r="P22" s="888" t="s">
        <v>509</v>
      </c>
      <c r="Q22" s="888"/>
      <c r="R22" s="876" t="s">
        <v>164</v>
      </c>
      <c r="S22" s="876"/>
      <c r="T22" s="529" t="s">
        <v>164</v>
      </c>
      <c r="U22" s="220" t="s">
        <v>513</v>
      </c>
    </row>
    <row r="23" spans="1:21" ht="14.1" customHeight="1">
      <c r="A23" s="174"/>
      <c r="B23" s="406" t="s">
        <v>502</v>
      </c>
      <c r="C23" s="365"/>
      <c r="D23" s="887"/>
      <c r="E23" s="887"/>
      <c r="F23" s="887"/>
      <c r="G23" s="568"/>
      <c r="H23" s="216">
        <v>0</v>
      </c>
      <c r="I23" s="523">
        <v>0</v>
      </c>
      <c r="J23" s="213">
        <v>0</v>
      </c>
      <c r="K23" s="217">
        <v>0</v>
      </c>
      <c r="L23" s="525">
        <v>0</v>
      </c>
      <c r="M23" s="213">
        <v>0</v>
      </c>
      <c r="N23" s="216">
        <v>0</v>
      </c>
      <c r="O23" s="216">
        <v>0</v>
      </c>
      <c r="P23" s="888">
        <v>0</v>
      </c>
      <c r="Q23" s="888"/>
      <c r="R23" s="876">
        <v>0</v>
      </c>
      <c r="S23" s="876"/>
      <c r="T23" s="529">
        <v>0</v>
      </c>
      <c r="U23" s="220">
        <v>0</v>
      </c>
    </row>
    <row r="24" spans="1:21" ht="14.1" customHeight="1">
      <c r="A24" s="174"/>
      <c r="B24" s="406" t="s">
        <v>503</v>
      </c>
      <c r="C24" s="365"/>
      <c r="D24" s="897" t="s">
        <v>6</v>
      </c>
      <c r="E24" s="887"/>
      <c r="F24" s="887"/>
      <c r="G24" s="568"/>
      <c r="H24" s="216">
        <v>1</v>
      </c>
      <c r="I24" s="523">
        <v>1</v>
      </c>
      <c r="J24" s="213">
        <v>1</v>
      </c>
      <c r="K24" s="217">
        <v>26</v>
      </c>
      <c r="L24" s="525">
        <v>25</v>
      </c>
      <c r="M24" s="213">
        <v>25</v>
      </c>
      <c r="N24" s="216" t="s">
        <v>164</v>
      </c>
      <c r="O24" s="216" t="s">
        <v>164</v>
      </c>
      <c r="P24" s="888" t="s">
        <v>509</v>
      </c>
      <c r="Q24" s="888"/>
      <c r="R24" s="896" t="s">
        <v>11</v>
      </c>
      <c r="S24" s="876"/>
      <c r="T24" s="529" t="s">
        <v>164</v>
      </c>
      <c r="U24" s="220" t="s">
        <v>513</v>
      </c>
    </row>
    <row r="25" spans="1:21" ht="14.1" customHeight="1">
      <c r="A25" s="174"/>
      <c r="B25" s="364" t="s">
        <v>293</v>
      </c>
      <c r="C25" s="365"/>
      <c r="D25" s="887"/>
      <c r="E25" s="887"/>
      <c r="F25" s="887"/>
      <c r="G25" s="568"/>
      <c r="H25" s="216">
        <v>0</v>
      </c>
      <c r="I25" s="523">
        <v>0</v>
      </c>
      <c r="J25" s="213">
        <v>0</v>
      </c>
      <c r="K25" s="217">
        <v>0</v>
      </c>
      <c r="L25" s="525">
        <v>0</v>
      </c>
      <c r="M25" s="213">
        <v>0</v>
      </c>
      <c r="N25" s="216">
        <v>0</v>
      </c>
      <c r="O25" s="216">
        <v>0</v>
      </c>
      <c r="P25" s="888">
        <v>0</v>
      </c>
      <c r="Q25" s="888"/>
      <c r="R25" s="876">
        <v>0</v>
      </c>
      <c r="S25" s="876"/>
      <c r="T25" s="529">
        <v>0</v>
      </c>
      <c r="U25" s="220">
        <v>0</v>
      </c>
    </row>
    <row r="26" spans="1:21" s="208" customFormat="1" ht="14.1" customHeight="1">
      <c r="A26" s="174"/>
      <c r="B26" s="364" t="s">
        <v>294</v>
      </c>
      <c r="C26" s="365"/>
      <c r="D26" s="887" t="s">
        <v>294</v>
      </c>
      <c r="E26" s="887"/>
      <c r="F26" s="887"/>
      <c r="G26" s="568"/>
      <c r="H26" s="216">
        <v>1</v>
      </c>
      <c r="I26" s="523">
        <v>1</v>
      </c>
      <c r="J26" s="213">
        <v>1</v>
      </c>
      <c r="K26" s="217">
        <v>51</v>
      </c>
      <c r="L26" s="525">
        <v>50</v>
      </c>
      <c r="M26" s="213">
        <v>49</v>
      </c>
      <c r="N26" s="216" t="s">
        <v>164</v>
      </c>
      <c r="O26" s="216" t="s">
        <v>164</v>
      </c>
      <c r="P26" s="888" t="s">
        <v>509</v>
      </c>
      <c r="Q26" s="888"/>
      <c r="R26" s="876" t="s">
        <v>164</v>
      </c>
      <c r="S26" s="876"/>
      <c r="T26" s="529" t="s">
        <v>164</v>
      </c>
      <c r="U26" s="220" t="s">
        <v>513</v>
      </c>
    </row>
    <row r="27" spans="1:21" ht="14.1" customHeight="1">
      <c r="A27" s="174"/>
      <c r="B27" s="364" t="s">
        <v>295</v>
      </c>
      <c r="C27" s="365"/>
      <c r="D27" s="887"/>
      <c r="E27" s="887"/>
      <c r="F27" s="887"/>
      <c r="G27" s="568"/>
      <c r="H27" s="216">
        <v>0</v>
      </c>
      <c r="I27" s="523">
        <v>0</v>
      </c>
      <c r="J27" s="213">
        <v>0</v>
      </c>
      <c r="K27" s="217">
        <v>0</v>
      </c>
      <c r="L27" s="525">
        <v>0</v>
      </c>
      <c r="M27" s="213">
        <v>0</v>
      </c>
      <c r="N27" s="216">
        <v>0</v>
      </c>
      <c r="O27" s="216">
        <v>0</v>
      </c>
      <c r="P27" s="888">
        <v>0</v>
      </c>
      <c r="Q27" s="888"/>
      <c r="R27" s="876">
        <v>0</v>
      </c>
      <c r="S27" s="876"/>
      <c r="T27" s="529">
        <v>0</v>
      </c>
      <c r="U27" s="220">
        <v>0</v>
      </c>
    </row>
    <row r="28" spans="1:21" ht="14.1" customHeight="1">
      <c r="A28" s="174"/>
      <c r="B28" s="364" t="s">
        <v>296</v>
      </c>
      <c r="C28" s="365"/>
      <c r="D28" s="887" t="s">
        <v>296</v>
      </c>
      <c r="E28" s="887"/>
      <c r="F28" s="887"/>
      <c r="G28" s="568"/>
      <c r="H28" s="216">
        <v>2</v>
      </c>
      <c r="I28" s="523">
        <v>1</v>
      </c>
      <c r="J28" s="213">
        <v>1</v>
      </c>
      <c r="K28" s="217">
        <v>10</v>
      </c>
      <c r="L28" s="525">
        <v>8</v>
      </c>
      <c r="M28" s="213">
        <v>8</v>
      </c>
      <c r="N28" s="216" t="s">
        <v>164</v>
      </c>
      <c r="O28" s="216" t="s">
        <v>164</v>
      </c>
      <c r="P28" s="888" t="s">
        <v>509</v>
      </c>
      <c r="Q28" s="888"/>
      <c r="R28" s="876" t="s">
        <v>164</v>
      </c>
      <c r="S28" s="876"/>
      <c r="T28" s="529" t="s">
        <v>164</v>
      </c>
      <c r="U28" s="220" t="s">
        <v>513</v>
      </c>
    </row>
    <row r="29" spans="1:21" s="208" customFormat="1" ht="14.1" customHeight="1" thickBot="1">
      <c r="A29" s="175"/>
      <c r="B29" s="367" t="s">
        <v>297</v>
      </c>
      <c r="C29" s="368"/>
      <c r="D29" s="901" t="s">
        <v>297</v>
      </c>
      <c r="E29" s="901"/>
      <c r="F29" s="901"/>
      <c r="G29" s="569"/>
      <c r="H29" s="223">
        <v>8</v>
      </c>
      <c r="I29" s="524">
        <v>4</v>
      </c>
      <c r="J29" s="204">
        <v>4</v>
      </c>
      <c r="K29" s="224">
        <v>28</v>
      </c>
      <c r="L29" s="526">
        <v>33</v>
      </c>
      <c r="M29" s="204">
        <v>29</v>
      </c>
      <c r="N29" s="223">
        <v>5445</v>
      </c>
      <c r="O29" s="223">
        <v>5615</v>
      </c>
      <c r="P29" s="902">
        <v>5655</v>
      </c>
      <c r="Q29" s="902"/>
      <c r="R29" s="882">
        <v>18399</v>
      </c>
      <c r="S29" s="882"/>
      <c r="T29" s="530">
        <v>29227</v>
      </c>
      <c r="U29" s="579">
        <v>26434</v>
      </c>
    </row>
    <row r="30" spans="1:21" ht="15" customHeight="1">
      <c r="B30" s="536" t="s">
        <v>298</v>
      </c>
      <c r="C30" s="536"/>
      <c r="D30" s="536"/>
      <c r="E30" s="536"/>
      <c r="F30" s="536"/>
      <c r="G30" s="536"/>
      <c r="H30" s="536"/>
      <c r="I30" s="536"/>
      <c r="J30" s="536"/>
      <c r="K30" s="1"/>
      <c r="L30" s="1"/>
      <c r="M30" s="1"/>
      <c r="N30" s="536"/>
      <c r="O30" s="536"/>
      <c r="P30" s="209"/>
      <c r="Q30" s="209"/>
      <c r="R30" s="536"/>
      <c r="S30" s="536"/>
      <c r="T30" s="580"/>
      <c r="U30" s="581" t="s">
        <v>510</v>
      </c>
    </row>
    <row r="31" spans="1:21" ht="15" customHeight="1">
      <c r="B31" s="536" t="s">
        <v>524</v>
      </c>
      <c r="C31" s="207"/>
      <c r="D31" s="207"/>
      <c r="E31" s="207"/>
      <c r="F31" s="207"/>
      <c r="G31" s="207"/>
      <c r="H31" s="536"/>
      <c r="I31" s="536"/>
      <c r="J31" s="536"/>
      <c r="K31" s="221"/>
      <c r="L31" s="538"/>
      <c r="M31" s="539"/>
      <c r="N31" s="221"/>
      <c r="O31" s="221"/>
      <c r="P31" s="909"/>
      <c r="Q31" s="909"/>
      <c r="R31" s="876"/>
      <c r="S31" s="876"/>
      <c r="T31" s="219"/>
      <c r="U31" s="537"/>
    </row>
    <row r="32" spans="1:21" ht="12" customHeight="1">
      <c r="B32" s="520"/>
      <c r="C32" s="534"/>
      <c r="D32" s="534"/>
      <c r="E32" s="534"/>
      <c r="F32" s="534"/>
      <c r="G32" s="534"/>
      <c r="H32" s="520"/>
      <c r="I32" s="1"/>
      <c r="J32" s="1"/>
      <c r="K32" s="221"/>
      <c r="L32" s="538"/>
      <c r="M32" s="539"/>
      <c r="N32" s="221"/>
      <c r="O32" s="221"/>
      <c r="P32" s="537"/>
      <c r="Q32" s="537"/>
      <c r="R32" s="221"/>
      <c r="S32" s="221"/>
      <c r="T32" s="219"/>
      <c r="U32" s="537"/>
    </row>
    <row r="33" spans="1:21" ht="12" customHeight="1">
      <c r="B33" s="1"/>
      <c r="C33" s="1"/>
      <c r="D33" s="1"/>
      <c r="E33" s="1"/>
      <c r="F33" s="1"/>
      <c r="G33" s="1"/>
      <c r="H33" s="1"/>
      <c r="I33" s="1"/>
      <c r="J33" s="1"/>
      <c r="K33" s="54"/>
      <c r="L33" s="54"/>
      <c r="M33" s="54"/>
      <c r="N33" s="54"/>
      <c r="O33" s="54"/>
      <c r="P33" s="2"/>
      <c r="Q33" s="2"/>
      <c r="R33" s="54"/>
      <c r="S33" s="54"/>
      <c r="T33" s="54"/>
      <c r="U33" s="54"/>
    </row>
    <row r="34" spans="1:21" ht="15" customHeight="1" thickBot="1">
      <c r="A34" s="654" t="s">
        <v>299</v>
      </c>
      <c r="B34" s="654"/>
      <c r="C34" s="654"/>
      <c r="D34" s="654"/>
      <c r="E34" s="654"/>
      <c r="F34" s="654"/>
      <c r="G34" s="654"/>
      <c r="H34" s="654"/>
      <c r="I34" s="654"/>
      <c r="J34" s="654"/>
      <c r="K34" s="1"/>
      <c r="L34" s="1"/>
      <c r="M34" s="1"/>
      <c r="N34" s="1"/>
      <c r="O34" s="1"/>
      <c r="P34" s="3"/>
      <c r="R34" s="4" t="s">
        <v>216</v>
      </c>
      <c r="T34" s="1"/>
      <c r="U34" s="4"/>
    </row>
    <row r="35" spans="1:21" ht="15" customHeight="1" thickBot="1">
      <c r="A35" s="225"/>
      <c r="B35" s="891" t="s">
        <v>525</v>
      </c>
      <c r="C35" s="226"/>
      <c r="D35" s="849" t="s">
        <v>300</v>
      </c>
      <c r="E35" s="849" t="s">
        <v>22</v>
      </c>
      <c r="F35" s="338" t="s">
        <v>301</v>
      </c>
      <c r="G35" s="5"/>
      <c r="H35" s="338" t="s">
        <v>302</v>
      </c>
      <c r="I35" s="877" t="s">
        <v>398</v>
      </c>
      <c r="J35" s="849"/>
      <c r="K35" s="535" t="s">
        <v>519</v>
      </c>
      <c r="L35" s="877" t="s">
        <v>399</v>
      </c>
      <c r="M35" s="849"/>
      <c r="N35" s="849"/>
      <c r="O35" s="878" t="s">
        <v>518</v>
      </c>
      <c r="P35" s="879"/>
      <c r="Q35" s="881" t="s">
        <v>303</v>
      </c>
      <c r="R35" s="881"/>
      <c r="S35" s="183"/>
      <c r="T35" s="227"/>
      <c r="U35" s="227"/>
    </row>
    <row r="36" spans="1:21" ht="15" customHeight="1">
      <c r="A36" s="228"/>
      <c r="B36" s="892"/>
      <c r="C36" s="229"/>
      <c r="D36" s="849"/>
      <c r="E36" s="849"/>
      <c r="F36" s="339" t="s">
        <v>304</v>
      </c>
      <c r="G36" s="6"/>
      <c r="H36" s="339" t="s">
        <v>305</v>
      </c>
      <c r="I36" s="192" t="s">
        <v>306</v>
      </c>
      <c r="J36" s="191" t="s">
        <v>307</v>
      </c>
      <c r="K36" s="192" t="s">
        <v>308</v>
      </c>
      <c r="L36" s="181" t="s">
        <v>306</v>
      </c>
      <c r="M36" s="181" t="s">
        <v>307</v>
      </c>
      <c r="N36" s="181" t="s">
        <v>308</v>
      </c>
      <c r="O36" s="879"/>
      <c r="P36" s="879"/>
      <c r="Q36" s="881"/>
      <c r="R36" s="881"/>
      <c r="S36" s="183"/>
      <c r="T36" s="183"/>
      <c r="U36" s="183"/>
    </row>
    <row r="37" spans="1:21" ht="18" customHeight="1">
      <c r="A37" s="230"/>
      <c r="B37" s="263" t="s">
        <v>82</v>
      </c>
      <c r="C37" s="212"/>
      <c r="D37" s="55">
        <f>SUM(D38:D52)</f>
        <v>69</v>
      </c>
      <c r="E37" s="231">
        <f>SUM(E38:E52)</f>
        <v>2218</v>
      </c>
      <c r="F37" s="903">
        <v>546598</v>
      </c>
      <c r="G37" s="903"/>
      <c r="H37" s="571">
        <v>3557468</v>
      </c>
      <c r="I37" s="58">
        <v>98595</v>
      </c>
      <c r="J37" s="58">
        <v>103109</v>
      </c>
      <c r="K37" s="58">
        <f>J37-I37</f>
        <v>4514</v>
      </c>
      <c r="L37" s="58">
        <v>1957</v>
      </c>
      <c r="M37" s="58">
        <v>1247</v>
      </c>
      <c r="N37" s="15">
        <f>M37-L37</f>
        <v>-710</v>
      </c>
      <c r="O37" s="886">
        <v>5335650</v>
      </c>
      <c r="P37" s="886"/>
      <c r="Q37" s="904">
        <v>1703845</v>
      </c>
      <c r="R37" s="904"/>
      <c r="S37" s="50"/>
      <c r="T37" s="58"/>
      <c r="U37" s="232"/>
    </row>
    <row r="38" spans="1:21" ht="14.1" customHeight="1">
      <c r="A38" s="230"/>
      <c r="B38" s="267" t="s">
        <v>273</v>
      </c>
      <c r="C38" s="572"/>
      <c r="D38" s="573">
        <v>26</v>
      </c>
      <c r="E38" s="221">
        <v>1357</v>
      </c>
      <c r="F38" s="876">
        <v>299691</v>
      </c>
      <c r="G38" s="876"/>
      <c r="H38" s="233">
        <v>1747725</v>
      </c>
      <c r="I38" s="233">
        <v>15362</v>
      </c>
      <c r="J38" s="233">
        <v>13216</v>
      </c>
      <c r="K38" s="234">
        <f>J38-I38</f>
        <v>-2146</v>
      </c>
      <c r="L38" s="234">
        <v>277</v>
      </c>
      <c r="M38" s="234">
        <v>606</v>
      </c>
      <c r="N38" s="233">
        <f>M38-L38</f>
        <v>329</v>
      </c>
      <c r="O38" s="876">
        <v>2656246</v>
      </c>
      <c r="P38" s="876"/>
      <c r="Q38" s="875">
        <v>870423</v>
      </c>
      <c r="R38" s="875"/>
      <c r="S38" s="234"/>
      <c r="T38" s="221"/>
      <c r="U38" s="234"/>
    </row>
    <row r="39" spans="1:21" ht="14.1" customHeight="1">
      <c r="A39" s="230"/>
      <c r="B39" s="363" t="s">
        <v>274</v>
      </c>
      <c r="C39" s="572"/>
      <c r="D39" s="573">
        <v>3</v>
      </c>
      <c r="E39" s="221">
        <v>101</v>
      </c>
      <c r="F39" s="876">
        <v>37623</v>
      </c>
      <c r="G39" s="876"/>
      <c r="H39" s="233">
        <v>934839</v>
      </c>
      <c r="I39" s="233" t="s">
        <v>164</v>
      </c>
      <c r="J39" s="233" t="s">
        <v>164</v>
      </c>
      <c r="K39" s="234" t="s">
        <v>164</v>
      </c>
      <c r="L39" s="234">
        <v>0</v>
      </c>
      <c r="M39" s="234">
        <v>0</v>
      </c>
      <c r="N39" s="233">
        <f>M39-L39</f>
        <v>0</v>
      </c>
      <c r="O39" s="876">
        <v>1400815</v>
      </c>
      <c r="P39" s="876"/>
      <c r="Q39" s="875">
        <v>447643</v>
      </c>
      <c r="R39" s="875"/>
      <c r="S39" s="234"/>
      <c r="T39" s="221"/>
      <c r="U39" s="234"/>
    </row>
    <row r="40" spans="1:21" ht="14.1" customHeight="1">
      <c r="A40" s="230"/>
      <c r="B40" s="267" t="s">
        <v>275</v>
      </c>
      <c r="C40" s="572"/>
      <c r="D40" s="573">
        <v>3</v>
      </c>
      <c r="E40" s="221">
        <v>23</v>
      </c>
      <c r="F40" s="896">
        <v>2501</v>
      </c>
      <c r="G40" s="896"/>
      <c r="H40" s="50">
        <v>1959</v>
      </c>
      <c r="I40" s="50">
        <v>0</v>
      </c>
      <c r="J40" s="50">
        <v>0</v>
      </c>
      <c r="K40" s="50">
        <v>0</v>
      </c>
      <c r="L40" s="50">
        <v>0</v>
      </c>
      <c r="M40" s="50">
        <v>0</v>
      </c>
      <c r="N40" s="50">
        <v>0</v>
      </c>
      <c r="O40" s="876">
        <v>5229</v>
      </c>
      <c r="P40" s="876"/>
      <c r="Q40" s="875">
        <v>3114</v>
      </c>
      <c r="R40" s="875"/>
      <c r="S40" s="50"/>
      <c r="T40" s="50"/>
      <c r="U40" s="234"/>
    </row>
    <row r="41" spans="1:21" ht="14.1" customHeight="1">
      <c r="A41" s="230"/>
      <c r="B41" s="267" t="s">
        <v>278</v>
      </c>
      <c r="C41" s="572"/>
      <c r="D41" s="59">
        <v>5</v>
      </c>
      <c r="E41" s="50">
        <v>41</v>
      </c>
      <c r="F41" s="896">
        <v>9717</v>
      </c>
      <c r="G41" s="896"/>
      <c r="H41" s="50">
        <v>22619</v>
      </c>
      <c r="I41" s="50">
        <v>0</v>
      </c>
      <c r="J41" s="50">
        <v>0</v>
      </c>
      <c r="K41" s="50">
        <v>0</v>
      </c>
      <c r="L41" s="50">
        <v>0</v>
      </c>
      <c r="M41" s="50">
        <v>0</v>
      </c>
      <c r="N41" s="50">
        <v>0</v>
      </c>
      <c r="O41" s="876">
        <v>30586</v>
      </c>
      <c r="P41" s="876"/>
      <c r="Q41" s="880">
        <v>7587</v>
      </c>
      <c r="R41" s="880"/>
      <c r="S41" s="233"/>
      <c r="T41" s="221"/>
      <c r="U41" s="234"/>
    </row>
    <row r="42" spans="1:21" ht="14.1" customHeight="1">
      <c r="A42" s="230"/>
      <c r="B42" s="267" t="s">
        <v>516</v>
      </c>
      <c r="C42" s="572"/>
      <c r="D42" s="59">
        <v>9</v>
      </c>
      <c r="E42" s="50">
        <v>173</v>
      </c>
      <c r="F42" s="896">
        <v>49171</v>
      </c>
      <c r="G42" s="896"/>
      <c r="H42" s="233">
        <v>88017</v>
      </c>
      <c r="I42" s="233">
        <v>157</v>
      </c>
      <c r="J42" s="233">
        <v>55</v>
      </c>
      <c r="K42" s="234">
        <f>J42-I42</f>
        <v>-102</v>
      </c>
      <c r="L42" s="233">
        <v>514</v>
      </c>
      <c r="M42" s="233">
        <v>563</v>
      </c>
      <c r="N42" s="233">
        <f>M42-L42</f>
        <v>49</v>
      </c>
      <c r="O42" s="876">
        <v>177144</v>
      </c>
      <c r="P42" s="876"/>
      <c r="Q42" s="880">
        <v>84900</v>
      </c>
      <c r="R42" s="880"/>
      <c r="S42" s="50"/>
      <c r="T42" s="50"/>
      <c r="U42" s="234"/>
    </row>
    <row r="43" spans="1:21" ht="14.1" customHeight="1">
      <c r="A43" s="230"/>
      <c r="B43" s="267" t="s">
        <v>309</v>
      </c>
      <c r="C43" s="572"/>
      <c r="D43" s="573">
        <v>1</v>
      </c>
      <c r="E43" s="221">
        <v>6</v>
      </c>
      <c r="F43" s="896" t="s">
        <v>164</v>
      </c>
      <c r="G43" s="896"/>
      <c r="H43" s="233" t="s">
        <v>164</v>
      </c>
      <c r="I43" s="233">
        <v>0</v>
      </c>
      <c r="J43" s="233">
        <v>0</v>
      </c>
      <c r="K43" s="234">
        <v>0</v>
      </c>
      <c r="L43" s="234">
        <v>0</v>
      </c>
      <c r="M43" s="234">
        <v>0</v>
      </c>
      <c r="N43" s="233">
        <v>0</v>
      </c>
      <c r="O43" s="876" t="s">
        <v>164</v>
      </c>
      <c r="P43" s="876"/>
      <c r="Q43" s="880" t="s">
        <v>164</v>
      </c>
      <c r="R43" s="880"/>
      <c r="S43" s="233"/>
      <c r="T43" s="221"/>
      <c r="U43" s="234"/>
    </row>
    <row r="44" spans="1:21" ht="14.1" customHeight="1">
      <c r="A44" s="230"/>
      <c r="B44" s="267" t="s">
        <v>310</v>
      </c>
      <c r="C44" s="572"/>
      <c r="D44" s="59">
        <v>1</v>
      </c>
      <c r="E44" s="50">
        <v>4</v>
      </c>
      <c r="F44" s="896" t="s">
        <v>164</v>
      </c>
      <c r="G44" s="896"/>
      <c r="H44" s="233" t="s">
        <v>164</v>
      </c>
      <c r="I44" s="233">
        <v>0</v>
      </c>
      <c r="J44" s="233">
        <v>0</v>
      </c>
      <c r="K44" s="233">
        <v>0</v>
      </c>
      <c r="L44" s="233">
        <v>0</v>
      </c>
      <c r="M44" s="233">
        <v>0</v>
      </c>
      <c r="N44" s="233">
        <v>0</v>
      </c>
      <c r="O44" s="876" t="s">
        <v>164</v>
      </c>
      <c r="P44" s="876"/>
      <c r="Q44" s="880" t="s">
        <v>164</v>
      </c>
      <c r="R44" s="880"/>
      <c r="S44" s="233"/>
      <c r="T44" s="50"/>
      <c r="U44" s="234"/>
    </row>
    <row r="45" spans="1:21" ht="14.1" customHeight="1">
      <c r="A45" s="230"/>
      <c r="B45" s="267" t="s">
        <v>287</v>
      </c>
      <c r="C45" s="572"/>
      <c r="D45" s="573">
        <v>5</v>
      </c>
      <c r="E45" s="221">
        <v>87</v>
      </c>
      <c r="F45" s="896">
        <v>27183</v>
      </c>
      <c r="G45" s="896"/>
      <c r="H45" s="50">
        <v>215236</v>
      </c>
      <c r="I45" s="50">
        <v>0</v>
      </c>
      <c r="J45" s="50">
        <v>0</v>
      </c>
      <c r="K45" s="50">
        <v>0</v>
      </c>
      <c r="L45" s="50">
        <v>0</v>
      </c>
      <c r="M45" s="50">
        <v>0</v>
      </c>
      <c r="N45" s="50">
        <v>0</v>
      </c>
      <c r="O45" s="876">
        <v>319321</v>
      </c>
      <c r="P45" s="876"/>
      <c r="Q45" s="880">
        <v>99127</v>
      </c>
      <c r="R45" s="880"/>
      <c r="S45" s="234"/>
      <c r="T45" s="50"/>
      <c r="U45" s="234"/>
    </row>
    <row r="46" spans="1:21" ht="14.1" customHeight="1">
      <c r="A46" s="230"/>
      <c r="B46" s="267" t="s">
        <v>289</v>
      </c>
      <c r="C46" s="572"/>
      <c r="D46" s="573">
        <v>1</v>
      </c>
      <c r="E46" s="221">
        <v>205</v>
      </c>
      <c r="F46" s="896" t="s">
        <v>164</v>
      </c>
      <c r="G46" s="896"/>
      <c r="H46" s="50" t="s">
        <v>164</v>
      </c>
      <c r="I46" s="50">
        <v>0</v>
      </c>
      <c r="J46" s="50">
        <v>0</v>
      </c>
      <c r="K46" s="50">
        <f>J46-I46</f>
        <v>0</v>
      </c>
      <c r="L46" s="50">
        <v>0</v>
      </c>
      <c r="M46" s="50">
        <v>0</v>
      </c>
      <c r="N46" s="50">
        <f>M46-L46</f>
        <v>0</v>
      </c>
      <c r="O46" s="876" t="s">
        <v>164</v>
      </c>
      <c r="P46" s="876"/>
      <c r="Q46" s="880" t="s">
        <v>164</v>
      </c>
      <c r="R46" s="880"/>
      <c r="S46" s="50"/>
      <c r="T46" s="50"/>
      <c r="U46" s="234"/>
    </row>
    <row r="47" spans="1:21" ht="14.1" customHeight="1">
      <c r="A47" s="230"/>
      <c r="B47" s="267" t="s">
        <v>311</v>
      </c>
      <c r="C47" s="572"/>
      <c r="D47" s="573">
        <v>7</v>
      </c>
      <c r="E47" s="221">
        <v>104</v>
      </c>
      <c r="F47" s="896">
        <v>28937</v>
      </c>
      <c r="G47" s="896"/>
      <c r="H47" s="50">
        <v>62651</v>
      </c>
      <c r="I47" s="50">
        <v>1544</v>
      </c>
      <c r="J47" s="50">
        <v>2124</v>
      </c>
      <c r="K47" s="50">
        <f>J47-I47</f>
        <v>580</v>
      </c>
      <c r="L47" s="50" t="s">
        <v>164</v>
      </c>
      <c r="M47" s="50" t="s">
        <v>164</v>
      </c>
      <c r="N47" s="233" t="s">
        <v>11</v>
      </c>
      <c r="O47" s="876">
        <v>117879</v>
      </c>
      <c r="P47" s="876"/>
      <c r="Q47" s="880">
        <v>52588</v>
      </c>
      <c r="R47" s="880"/>
      <c r="S47" s="50"/>
      <c r="T47" s="50"/>
      <c r="U47" s="234"/>
    </row>
    <row r="48" spans="1:21" ht="14.1" customHeight="1">
      <c r="A48" s="230"/>
      <c r="B48" s="267" t="s">
        <v>291</v>
      </c>
      <c r="C48" s="572"/>
      <c r="D48" s="573">
        <v>1</v>
      </c>
      <c r="E48" s="221">
        <v>6</v>
      </c>
      <c r="F48" s="896" t="s">
        <v>164</v>
      </c>
      <c r="G48" s="896"/>
      <c r="H48" s="233" t="s">
        <v>164</v>
      </c>
      <c r="I48" s="233">
        <v>0</v>
      </c>
      <c r="J48" s="233">
        <v>0</v>
      </c>
      <c r="K48" s="233">
        <v>0</v>
      </c>
      <c r="L48" s="233">
        <v>0</v>
      </c>
      <c r="M48" s="233">
        <v>0</v>
      </c>
      <c r="N48" s="233">
        <v>0</v>
      </c>
      <c r="O48" s="876" t="s">
        <v>164</v>
      </c>
      <c r="P48" s="876"/>
      <c r="Q48" s="880" t="s">
        <v>164</v>
      </c>
      <c r="R48" s="880"/>
      <c r="S48" s="50"/>
      <c r="T48" s="50"/>
      <c r="U48" s="234"/>
    </row>
    <row r="49" spans="1:21" ht="14.1" customHeight="1">
      <c r="A49" s="230"/>
      <c r="B49" s="267" t="s">
        <v>292</v>
      </c>
      <c r="C49" s="572"/>
      <c r="D49" s="59">
        <v>1</v>
      </c>
      <c r="E49" s="50">
        <v>25</v>
      </c>
      <c r="F49" s="896" t="s">
        <v>164</v>
      </c>
      <c r="G49" s="896"/>
      <c r="H49" s="50" t="s">
        <v>164</v>
      </c>
      <c r="I49" s="50">
        <v>0</v>
      </c>
      <c r="J49" s="50">
        <v>0</v>
      </c>
      <c r="K49" s="50">
        <v>0</v>
      </c>
      <c r="L49" s="50">
        <v>0</v>
      </c>
      <c r="M49" s="50">
        <v>0</v>
      </c>
      <c r="N49" s="50">
        <v>0</v>
      </c>
      <c r="O49" s="876" t="s">
        <v>164</v>
      </c>
      <c r="P49" s="876"/>
      <c r="Q49" s="880" t="s">
        <v>164</v>
      </c>
      <c r="R49" s="880"/>
      <c r="S49" s="233"/>
      <c r="T49" s="50"/>
      <c r="U49" s="234"/>
    </row>
    <row r="50" spans="1:21" ht="14.1" customHeight="1">
      <c r="A50" s="230"/>
      <c r="B50" s="267" t="s">
        <v>517</v>
      </c>
      <c r="C50" s="572"/>
      <c r="D50" s="59">
        <v>1</v>
      </c>
      <c r="E50" s="50">
        <v>49</v>
      </c>
      <c r="F50" s="896" t="s">
        <v>164</v>
      </c>
      <c r="G50" s="896"/>
      <c r="H50" s="50" t="s">
        <v>164</v>
      </c>
      <c r="I50" s="50" t="s">
        <v>164</v>
      </c>
      <c r="J50" s="50" t="s">
        <v>164</v>
      </c>
      <c r="K50" s="50" t="s">
        <v>164</v>
      </c>
      <c r="L50" s="50" t="s">
        <v>164</v>
      </c>
      <c r="M50" s="50" t="s">
        <v>164</v>
      </c>
      <c r="N50" s="50" t="s">
        <v>164</v>
      </c>
      <c r="O50" s="876" t="s">
        <v>164</v>
      </c>
      <c r="P50" s="876"/>
      <c r="Q50" s="880" t="s">
        <v>164</v>
      </c>
      <c r="R50" s="880"/>
      <c r="S50" s="50"/>
      <c r="T50" s="50"/>
      <c r="U50" s="234"/>
    </row>
    <row r="51" spans="1:21" ht="14.1" customHeight="1">
      <c r="A51" s="230"/>
      <c r="B51" s="267" t="s">
        <v>296</v>
      </c>
      <c r="C51" s="572"/>
      <c r="D51" s="573">
        <v>1</v>
      </c>
      <c r="E51" s="221">
        <v>8</v>
      </c>
      <c r="F51" s="896" t="s">
        <v>164</v>
      </c>
      <c r="G51" s="896"/>
      <c r="H51" s="50" t="s">
        <v>164</v>
      </c>
      <c r="I51" s="50">
        <v>0</v>
      </c>
      <c r="J51" s="50">
        <v>0</v>
      </c>
      <c r="K51" s="50">
        <v>0</v>
      </c>
      <c r="L51" s="50">
        <v>0</v>
      </c>
      <c r="M51" s="50">
        <v>0</v>
      </c>
      <c r="N51" s="50">
        <v>0</v>
      </c>
      <c r="O51" s="876" t="s">
        <v>164</v>
      </c>
      <c r="P51" s="876"/>
      <c r="Q51" s="880" t="s">
        <v>164</v>
      </c>
      <c r="R51" s="880"/>
      <c r="S51" s="233"/>
      <c r="T51" s="50"/>
      <c r="U51" s="234"/>
    </row>
    <row r="52" spans="1:21" ht="14.1" customHeight="1" thickBot="1">
      <c r="A52" s="235"/>
      <c r="B52" s="266" t="s">
        <v>312</v>
      </c>
      <c r="C52" s="574"/>
      <c r="D52" s="575">
        <v>4</v>
      </c>
      <c r="E52" s="223">
        <v>29</v>
      </c>
      <c r="F52" s="882">
        <v>5655</v>
      </c>
      <c r="G52" s="882"/>
      <c r="H52" s="576">
        <v>13568</v>
      </c>
      <c r="I52" s="577">
        <v>0</v>
      </c>
      <c r="J52" s="577">
        <v>0</v>
      </c>
      <c r="K52" s="577">
        <v>0</v>
      </c>
      <c r="L52" s="577">
        <v>0</v>
      </c>
      <c r="M52" s="577">
        <v>0</v>
      </c>
      <c r="N52" s="577">
        <v>0</v>
      </c>
      <c r="O52" s="882">
        <v>26434</v>
      </c>
      <c r="P52" s="882"/>
      <c r="Q52" s="883">
        <v>12253</v>
      </c>
      <c r="R52" s="883"/>
      <c r="S52" s="50"/>
      <c r="T52" s="50"/>
      <c r="U52" s="234"/>
    </row>
    <row r="53" spans="1:21" ht="15" customHeight="1">
      <c r="B53" s="536" t="s">
        <v>521</v>
      </c>
      <c r="C53" s="207"/>
      <c r="D53" s="207"/>
      <c r="E53" s="207"/>
      <c r="F53" s="207"/>
      <c r="G53" s="207"/>
      <c r="H53" s="536"/>
      <c r="I53" s="536"/>
      <c r="J53" s="536"/>
      <c r="K53" s="50"/>
      <c r="L53" s="50"/>
      <c r="M53" s="50"/>
      <c r="N53" s="234"/>
      <c r="O53" s="871" t="s">
        <v>533</v>
      </c>
      <c r="P53" s="871"/>
      <c r="Q53" s="871"/>
      <c r="R53" s="871"/>
      <c r="S53" s="50"/>
      <c r="T53" s="50"/>
      <c r="U53" s="234"/>
    </row>
    <row r="54" spans="1:21" ht="15" customHeight="1">
      <c r="B54" s="536" t="s">
        <v>523</v>
      </c>
      <c r="K54" s="540" t="s">
        <v>313</v>
      </c>
      <c r="L54" s="541"/>
      <c r="M54" s="541"/>
      <c r="N54" s="541"/>
      <c r="O54" s="542"/>
      <c r="P54" s="542"/>
      <c r="Q54" s="541"/>
      <c r="R54" s="541"/>
      <c r="S54" s="234"/>
      <c r="T54" s="50"/>
      <c r="U54" s="234"/>
    </row>
    <row r="55" spans="1:21" ht="14.45" customHeight="1">
      <c r="K55" s="28" t="s">
        <v>314</v>
      </c>
      <c r="L55" s="28"/>
      <c r="M55" s="28"/>
      <c r="N55" s="28"/>
      <c r="O55" s="28"/>
      <c r="P55" s="28"/>
      <c r="Q55" s="28"/>
    </row>
  </sheetData>
  <sheetProtection selectLockedCells="1" selectUnlockedCells="1"/>
  <mergeCells count="142">
    <mergeCell ref="O47:P47"/>
    <mergeCell ref="Q47:R47"/>
    <mergeCell ref="F47:G47"/>
    <mergeCell ref="Q48:R48"/>
    <mergeCell ref="O53:R53"/>
    <mergeCell ref="O50:P50"/>
    <mergeCell ref="Q50:R50"/>
    <mergeCell ref="O51:P51"/>
    <mergeCell ref="Q51:R51"/>
    <mergeCell ref="O52:P52"/>
    <mergeCell ref="Q52:R52"/>
    <mergeCell ref="F50:G50"/>
    <mergeCell ref="F51:G51"/>
    <mergeCell ref="F52:G52"/>
    <mergeCell ref="F41:G41"/>
    <mergeCell ref="F42:G42"/>
    <mergeCell ref="O49:P49"/>
    <mergeCell ref="O48:P48"/>
    <mergeCell ref="O45:P45"/>
    <mergeCell ref="O46:P46"/>
    <mergeCell ref="O40:P40"/>
    <mergeCell ref="Q46:R46"/>
    <mergeCell ref="O41:P41"/>
    <mergeCell ref="Q41:R41"/>
    <mergeCell ref="O42:P42"/>
    <mergeCell ref="Q42:R42"/>
    <mergeCell ref="O43:P43"/>
    <mergeCell ref="Q43:R43"/>
    <mergeCell ref="O44:P44"/>
    <mergeCell ref="Q44:R44"/>
    <mergeCell ref="Q45:R45"/>
    <mergeCell ref="F43:G43"/>
    <mergeCell ref="F44:G44"/>
    <mergeCell ref="F45:G45"/>
    <mergeCell ref="F46:G46"/>
    <mergeCell ref="Q49:R49"/>
    <mergeCell ref="F48:G48"/>
    <mergeCell ref="F49:G49"/>
    <mergeCell ref="O39:P39"/>
    <mergeCell ref="Q39:R39"/>
    <mergeCell ref="F39:G39"/>
    <mergeCell ref="E35:E36"/>
    <mergeCell ref="I35:J35"/>
    <mergeCell ref="F38:G38"/>
    <mergeCell ref="F37:G37"/>
    <mergeCell ref="Q40:R40"/>
    <mergeCell ref="O38:P38"/>
    <mergeCell ref="Q38:R38"/>
    <mergeCell ref="O37:P37"/>
    <mergeCell ref="Q37:R37"/>
    <mergeCell ref="F40:G40"/>
    <mergeCell ref="D29:F29"/>
    <mergeCell ref="P29:Q29"/>
    <mergeCell ref="Q35:R36"/>
    <mergeCell ref="R29:S29"/>
    <mergeCell ref="P31:Q31"/>
    <mergeCell ref="R31:S31"/>
    <mergeCell ref="A34:J34"/>
    <mergeCell ref="L35:N35"/>
    <mergeCell ref="O35:P36"/>
    <mergeCell ref="B35:B36"/>
    <mergeCell ref="D35:D36"/>
    <mergeCell ref="D27:F27"/>
    <mergeCell ref="P27:Q27"/>
    <mergeCell ref="R27:S27"/>
    <mergeCell ref="D28:F28"/>
    <mergeCell ref="P28:Q28"/>
    <mergeCell ref="R28:S28"/>
    <mergeCell ref="D25:F25"/>
    <mergeCell ref="P25:Q25"/>
    <mergeCell ref="R25:S25"/>
    <mergeCell ref="D26:F26"/>
    <mergeCell ref="P26:Q26"/>
    <mergeCell ref="R26:S26"/>
    <mergeCell ref="D23:F23"/>
    <mergeCell ref="P23:Q23"/>
    <mergeCell ref="R23:S23"/>
    <mergeCell ref="D24:F24"/>
    <mergeCell ref="P24:Q24"/>
    <mergeCell ref="R24:S24"/>
    <mergeCell ref="D21:F21"/>
    <mergeCell ref="P21:Q21"/>
    <mergeCell ref="R21:S21"/>
    <mergeCell ref="D22:F22"/>
    <mergeCell ref="P22:Q22"/>
    <mergeCell ref="R22:S22"/>
    <mergeCell ref="D19:F19"/>
    <mergeCell ref="P19:Q19"/>
    <mergeCell ref="R19:S19"/>
    <mergeCell ref="D20:F20"/>
    <mergeCell ref="P20:Q20"/>
    <mergeCell ref="R20:S20"/>
    <mergeCell ref="D17:F17"/>
    <mergeCell ref="P17:Q17"/>
    <mergeCell ref="R17:S17"/>
    <mergeCell ref="D18:F18"/>
    <mergeCell ref="P18:Q18"/>
    <mergeCell ref="R18:S18"/>
    <mergeCell ref="D15:F15"/>
    <mergeCell ref="P15:Q15"/>
    <mergeCell ref="R15:S15"/>
    <mergeCell ref="D16:F16"/>
    <mergeCell ref="P16:Q16"/>
    <mergeCell ref="R16:S16"/>
    <mergeCell ref="D13:F13"/>
    <mergeCell ref="P13:Q13"/>
    <mergeCell ref="R13:S13"/>
    <mergeCell ref="D14:F14"/>
    <mergeCell ref="P14:Q14"/>
    <mergeCell ref="R14:S14"/>
    <mergeCell ref="D11:F11"/>
    <mergeCell ref="P11:Q11"/>
    <mergeCell ref="R11:S11"/>
    <mergeCell ref="D12:F12"/>
    <mergeCell ref="P12:Q12"/>
    <mergeCell ref="R12:S12"/>
    <mergeCell ref="D9:F9"/>
    <mergeCell ref="P9:Q9"/>
    <mergeCell ref="R9:S9"/>
    <mergeCell ref="D10:F10"/>
    <mergeCell ref="P10:Q10"/>
    <mergeCell ref="R10:S10"/>
    <mergeCell ref="D8:F8"/>
    <mergeCell ref="P8:Q8"/>
    <mergeCell ref="R8:S8"/>
    <mergeCell ref="D5:F5"/>
    <mergeCell ref="P5:Q5"/>
    <mergeCell ref="R5:S5"/>
    <mergeCell ref="D6:F6"/>
    <mergeCell ref="P6:Q6"/>
    <mergeCell ref="R6:S6"/>
    <mergeCell ref="B3:B4"/>
    <mergeCell ref="D3:F4"/>
    <mergeCell ref="H3:J3"/>
    <mergeCell ref="K3:M3"/>
    <mergeCell ref="N3:Q3"/>
    <mergeCell ref="R3:U3"/>
    <mergeCell ref="P4:Q4"/>
    <mergeCell ref="R4:S4"/>
    <mergeCell ref="D7:F7"/>
    <mergeCell ref="P7:Q7"/>
    <mergeCell ref="R7:S7"/>
  </mergeCells>
  <phoneticPr fontId="18"/>
  <printOptions horizontalCentered="1"/>
  <pageMargins left="0.59055118110236227" right="0.59055118110236227" top="0.59055118110236227" bottom="0.59055118110236227" header="0.39370078740157483" footer="0.39370078740157483"/>
  <pageSetup paperSize="9" firstPageNumber="76" orientation="portrait" useFirstPageNumber="1" horizontalDpi="300" verticalDpi="300" r:id="rId1"/>
  <headerFooter alignWithMargins="0">
    <oddHeader>&amp;R事業所</oddHeader>
    <oddFooter>&amp;C&amp;11&amp;A</oddFooter>
  </headerFooter>
</worksheet>
</file>

<file path=xl/worksheets/sheet16.xml><?xml version="1.0" encoding="utf-8"?>
<worksheet xmlns="http://schemas.openxmlformats.org/spreadsheetml/2006/main" xmlns:r="http://schemas.openxmlformats.org/officeDocument/2006/relationships">
  <dimension ref="A1:Q193"/>
  <sheetViews>
    <sheetView tabSelected="1" view="pageBreakPreview" topLeftCell="A163" zoomScale="115" zoomScaleNormal="100" zoomScaleSheetLayoutView="120" workbookViewId="0">
      <selection activeCell="E160" sqref="E160"/>
    </sheetView>
  </sheetViews>
  <sheetFormatPr defaultRowHeight="12"/>
  <cols>
    <col min="1" max="6" width="16.5703125" customWidth="1"/>
    <col min="8" max="8" width="16.85546875" customWidth="1"/>
    <col min="9" max="9" width="11.7109375" customWidth="1"/>
    <col min="10" max="10" width="11.7109375" style="369" customWidth="1"/>
    <col min="11" max="11" width="14.5703125" customWidth="1"/>
    <col min="12" max="12" width="10.7109375" customWidth="1"/>
    <col min="13" max="13" width="6.5703125" customWidth="1"/>
    <col min="14" max="14" width="11.85546875" customWidth="1"/>
    <col min="15" max="15" width="14.85546875" customWidth="1"/>
    <col min="16" max="16" width="11.85546875" customWidth="1"/>
  </cols>
  <sheetData>
    <row r="1" spans="1:17" ht="17.25">
      <c r="A1" s="910" t="s">
        <v>315</v>
      </c>
      <c r="B1" s="910"/>
      <c r="C1" s="910"/>
      <c r="D1" s="910"/>
      <c r="E1" s="910"/>
      <c r="F1" s="910"/>
    </row>
    <row r="2" spans="1:17">
      <c r="A2" s="1"/>
      <c r="H2" s="602" t="s">
        <v>539</v>
      </c>
      <c r="I2" s="237"/>
    </row>
    <row r="3" spans="1:17">
      <c r="A3" s="1"/>
      <c r="H3" s="238" t="s">
        <v>317</v>
      </c>
      <c r="I3" s="600">
        <f>‐63‐!E13</f>
        <v>19596</v>
      </c>
      <c r="J3" s="370"/>
      <c r="Q3" s="36"/>
    </row>
    <row r="4" spans="1:17">
      <c r="A4" s="1"/>
      <c r="H4" s="238" t="s">
        <v>233</v>
      </c>
      <c r="I4" s="600">
        <f>‐63‐!E14</f>
        <v>3928</v>
      </c>
      <c r="J4" s="370"/>
      <c r="Q4" s="129"/>
    </row>
    <row r="5" spans="1:17">
      <c r="A5" s="1"/>
      <c r="B5" s="460" t="s">
        <v>550</v>
      </c>
      <c r="D5" s="25"/>
      <c r="E5" s="460" t="s">
        <v>548</v>
      </c>
      <c r="H5" s="238" t="s">
        <v>322</v>
      </c>
      <c r="I5" s="600">
        <f>‐63‐!E15</f>
        <v>3098</v>
      </c>
      <c r="J5" s="370"/>
      <c r="Q5" s="129"/>
    </row>
    <row r="6" spans="1:17">
      <c r="A6" s="1"/>
      <c r="E6" s="460" t="s">
        <v>549</v>
      </c>
      <c r="H6" s="241" t="s">
        <v>323</v>
      </c>
      <c r="I6" s="601">
        <f>‐63‐!E16</f>
        <v>5238</v>
      </c>
      <c r="J6" s="371"/>
    </row>
    <row r="7" spans="1:17" ht="12" customHeight="1">
      <c r="A7" s="1"/>
      <c r="H7" s="238" t="s">
        <v>324</v>
      </c>
      <c r="I7" s="600">
        <f>‐63‐!E17</f>
        <v>2910</v>
      </c>
      <c r="J7" s="370"/>
    </row>
    <row r="8" spans="1:17">
      <c r="A8" s="1"/>
      <c r="H8" s="238" t="s">
        <v>325</v>
      </c>
      <c r="I8" s="600">
        <f>‐63‐!E18</f>
        <v>2492</v>
      </c>
      <c r="J8" s="370"/>
    </row>
    <row r="9" spans="1:17">
      <c r="A9" s="1"/>
      <c r="H9" s="238" t="s">
        <v>326</v>
      </c>
      <c r="I9" s="600">
        <f>‐63‐!E19</f>
        <v>6054</v>
      </c>
      <c r="J9" s="372"/>
    </row>
    <row r="10" spans="1:17">
      <c r="A10" s="1"/>
      <c r="H10" s="238" t="s">
        <v>239</v>
      </c>
      <c r="I10" s="600">
        <f>‐63‐!E20</f>
        <v>1948</v>
      </c>
      <c r="J10" s="370"/>
    </row>
    <row r="11" spans="1:17">
      <c r="A11" s="1"/>
      <c r="H11" s="238" t="s">
        <v>240</v>
      </c>
      <c r="I11" s="600">
        <f>‐63‐!E21</f>
        <v>4589</v>
      </c>
      <c r="J11" s="370"/>
    </row>
    <row r="12" spans="1:17">
      <c r="A12" s="1"/>
      <c r="H12" s="238" t="s">
        <v>241</v>
      </c>
      <c r="I12" s="600">
        <f>‐63‐!E22</f>
        <v>3103</v>
      </c>
      <c r="J12" s="370"/>
    </row>
    <row r="13" spans="1:17">
      <c r="A13" s="1"/>
      <c r="H13" s="238" t="s">
        <v>327</v>
      </c>
      <c r="I13" s="600">
        <f>‐63‐!E23</f>
        <v>1320</v>
      </c>
      <c r="J13" s="370"/>
    </row>
    <row r="14" spans="1:17">
      <c r="A14" s="1"/>
      <c r="H14" s="242"/>
      <c r="I14" s="242"/>
    </row>
    <row r="15" spans="1:17">
      <c r="A15" s="1"/>
      <c r="H15" s="236" t="s">
        <v>316</v>
      </c>
      <c r="J15"/>
    </row>
    <row r="16" spans="1:17">
      <c r="A16" s="1"/>
      <c r="H16" s="239"/>
      <c r="I16" s="240" t="str">
        <f>‐66‐!E4</f>
        <v>平成３年</v>
      </c>
      <c r="J16" s="240" t="s">
        <v>318</v>
      </c>
      <c r="K16" s="240" t="s">
        <v>319</v>
      </c>
      <c r="L16" s="240" t="s">
        <v>320</v>
      </c>
      <c r="M16" s="240" t="s">
        <v>321</v>
      </c>
    </row>
    <row r="17" spans="1:13">
      <c r="A17" s="1"/>
      <c r="H17" s="192" t="s">
        <v>80</v>
      </c>
      <c r="I17" s="610">
        <f>‐66‐!E6</f>
        <v>4986</v>
      </c>
      <c r="J17" s="610">
        <f>‐66‐!G6</f>
        <v>6095</v>
      </c>
      <c r="K17" s="610">
        <f>‐67‐!I6</f>
        <v>5704</v>
      </c>
      <c r="L17" s="611">
        <f>‐67‐!K6</f>
        <v>5486</v>
      </c>
      <c r="M17" s="611">
        <f>‐67‐!R6</f>
        <v>5324</v>
      </c>
    </row>
    <row r="18" spans="1:13">
      <c r="A18" s="1"/>
      <c r="H18" s="192" t="s">
        <v>22</v>
      </c>
      <c r="I18" s="610">
        <f>‐66‐!F6</f>
        <v>45973</v>
      </c>
      <c r="J18" s="610">
        <f>‐66‐!H6</f>
        <v>52838</v>
      </c>
      <c r="K18" s="610">
        <f>‐67‐!J6</f>
        <v>51850</v>
      </c>
      <c r="L18" s="611">
        <f>‐67‐!L6</f>
        <v>52615</v>
      </c>
      <c r="M18" s="611">
        <f>‐67‐!S6</f>
        <v>56570</v>
      </c>
    </row>
    <row r="19" spans="1:13">
      <c r="A19" s="1"/>
    </row>
    <row r="20" spans="1:13">
      <c r="A20" s="1"/>
      <c r="J20" s="373"/>
    </row>
    <row r="21" spans="1:13">
      <c r="A21" s="1"/>
    </row>
    <row r="22" spans="1:13">
      <c r="A22" s="1"/>
    </row>
    <row r="23" spans="1:13">
      <c r="A23" s="1"/>
    </row>
    <row r="24" spans="1:13">
      <c r="A24" s="1"/>
    </row>
    <row r="25" spans="1:13">
      <c r="A25" s="1"/>
    </row>
    <row r="26" spans="1:13">
      <c r="A26" s="1"/>
    </row>
    <row r="27" spans="1:13">
      <c r="A27" s="1"/>
    </row>
    <row r="28" spans="1:13">
      <c r="A28" s="1"/>
    </row>
    <row r="29" spans="1:13">
      <c r="A29" s="1"/>
    </row>
    <row r="30" spans="1:13">
      <c r="A30" s="1"/>
      <c r="H30" s="54"/>
    </row>
    <row r="31" spans="1:13" ht="12.75" customHeight="1"/>
    <row r="32" spans="1:13">
      <c r="A32" s="1"/>
      <c r="J32" s="374"/>
    </row>
    <row r="33" spans="1:13">
      <c r="A33" s="1"/>
      <c r="J33" s="374"/>
    </row>
    <row r="34" spans="1:13">
      <c r="A34" s="1"/>
      <c r="J34" s="374"/>
    </row>
    <row r="35" spans="1:13">
      <c r="A35" s="1"/>
      <c r="J35" s="374"/>
    </row>
    <row r="36" spans="1:13" ht="12" customHeight="1">
      <c r="A36" s="1"/>
      <c r="J36" s="374"/>
    </row>
    <row r="37" spans="1:13">
      <c r="A37" s="1"/>
      <c r="B37" s="460" t="s">
        <v>558</v>
      </c>
      <c r="E37" s="460" t="s">
        <v>559</v>
      </c>
      <c r="J37" s="374"/>
    </row>
    <row r="38" spans="1:13">
      <c r="A38" s="1"/>
      <c r="J38" s="374"/>
    </row>
    <row r="39" spans="1:13">
      <c r="A39" s="1"/>
      <c r="J39" s="374"/>
    </row>
    <row r="40" spans="1:13">
      <c r="A40" s="1"/>
      <c r="J40" s="374"/>
    </row>
    <row r="41" spans="1:13">
      <c r="A41" s="1"/>
      <c r="J41" s="374"/>
    </row>
    <row r="42" spans="1:13" ht="12.75" customHeight="1">
      <c r="A42" s="1"/>
      <c r="J42" s="374"/>
    </row>
    <row r="43" spans="1:13" ht="12" customHeight="1">
      <c r="A43" s="1"/>
      <c r="K43" s="375" t="s">
        <v>495</v>
      </c>
    </row>
    <row r="44" spans="1:13">
      <c r="A44" s="1"/>
      <c r="H44" s="243" t="s">
        <v>328</v>
      </c>
      <c r="I44" s="192" t="s">
        <v>80</v>
      </c>
      <c r="K44" s="378"/>
      <c r="L44" s="605" t="s">
        <v>22</v>
      </c>
    </row>
    <row r="45" spans="1:13">
      <c r="A45" s="1"/>
      <c r="H45" s="603" t="str">
        <f>‐66‐!A31</f>
        <v>農林漁業</v>
      </c>
      <c r="I45" s="604">
        <f>‐66‐!C31</f>
        <v>2</v>
      </c>
      <c r="J45" s="613">
        <f>I45/I59*100</f>
        <v>3.8182512409316534E-2</v>
      </c>
      <c r="K45" s="404" t="str">
        <f>‐66‐!A31</f>
        <v>農林漁業</v>
      </c>
      <c r="L45" s="606">
        <f>‐66‐!D31</f>
        <v>13</v>
      </c>
      <c r="M45" s="614">
        <f>L45/L59*100</f>
        <v>2.4413604011342935E-2</v>
      </c>
    </row>
    <row r="46" spans="1:13" ht="12.75" customHeight="1">
      <c r="A46" s="1"/>
      <c r="H46" s="603" t="str">
        <f>‐66‐!B33</f>
        <v>鉱業</v>
      </c>
      <c r="I46" s="604">
        <f>‐66‐!C33</f>
        <v>7</v>
      </c>
      <c r="J46" s="613">
        <f>I46/I59*100</f>
        <v>0.13363879343260787</v>
      </c>
      <c r="K46" s="404" t="str">
        <f>‐66‐!B33</f>
        <v>鉱業</v>
      </c>
      <c r="L46" s="606">
        <f>‐66‐!D33</f>
        <v>43</v>
      </c>
      <c r="M46" s="614">
        <f>L46/L59*100</f>
        <v>8.0752690191365106E-2</v>
      </c>
    </row>
    <row r="47" spans="1:13">
      <c r="A47" s="1"/>
      <c r="H47" s="603" t="str">
        <f>‐66‐!B34</f>
        <v>建設業</v>
      </c>
      <c r="I47" s="604">
        <f>‐66‐!C34</f>
        <v>392</v>
      </c>
      <c r="J47" s="613">
        <f>I47/I59*100</f>
        <v>7.4837724322260408</v>
      </c>
      <c r="K47" s="404" t="str">
        <f>‐66‐!B34</f>
        <v>建設業</v>
      </c>
      <c r="L47" s="606">
        <f>‐66‐!D34</f>
        <v>4466</v>
      </c>
      <c r="M47" s="614">
        <f>L47/L59*100</f>
        <v>8.3870119626659658</v>
      </c>
    </row>
    <row r="48" spans="1:13">
      <c r="A48" s="1"/>
      <c r="H48" s="603" t="str">
        <f>‐66‐!B35</f>
        <v>製造業</v>
      </c>
      <c r="I48" s="604">
        <f>‐66‐!C35</f>
        <v>153</v>
      </c>
      <c r="J48" s="613">
        <f>I48/I59*100</f>
        <v>2.9209621993127146</v>
      </c>
      <c r="K48" s="404" t="str">
        <f>‐66‐!B35</f>
        <v>製造業</v>
      </c>
      <c r="L48" s="606">
        <f>‐66‐!D35</f>
        <v>2910</v>
      </c>
      <c r="M48" s="614">
        <f>L48/L59*100</f>
        <v>5.4648913594621495</v>
      </c>
    </row>
    <row r="49" spans="1:13">
      <c r="A49" s="1"/>
      <c r="H49" s="603" t="str">
        <f>‐66‐!B37</f>
        <v>電気・ガス・水道業</v>
      </c>
      <c r="I49" s="604">
        <f>‐66‐!C37</f>
        <v>3</v>
      </c>
      <c r="J49" s="613">
        <f>I49/I59*100</f>
        <v>5.7273768613974804E-2</v>
      </c>
      <c r="K49" s="404" t="str">
        <f>‐66‐!B37</f>
        <v>電気・ガス・水道業</v>
      </c>
      <c r="L49" s="606">
        <f>‐66‐!D37</f>
        <v>1101</v>
      </c>
      <c r="M49" s="614">
        <f>L49/L59*100</f>
        <v>2.0676444628068134</v>
      </c>
    </row>
    <row r="50" spans="1:13">
      <c r="A50" s="1"/>
      <c r="H50" s="603" t="str">
        <f>‐66‐!B38</f>
        <v>運輸・通信業</v>
      </c>
      <c r="I50" s="604">
        <f>‐66‐!C38</f>
        <v>193</v>
      </c>
      <c r="J50" s="613">
        <f>I50/I59*100</f>
        <v>3.6846124474990458</v>
      </c>
      <c r="K50" s="404" t="str">
        <f>‐66‐!B38</f>
        <v>運輸・通信業</v>
      </c>
      <c r="L50" s="606">
        <f>‐66‐!D38</f>
        <v>5768</v>
      </c>
      <c r="M50" s="614">
        <f>L50/L59*100</f>
        <v>10.832128302878926</v>
      </c>
    </row>
    <row r="51" spans="1:13">
      <c r="A51" s="1"/>
      <c r="H51" s="603" t="str">
        <f>‐66‐!B39</f>
        <v>卸売・小売業</v>
      </c>
      <c r="I51" s="604">
        <f>‐66‐!C39</f>
        <v>1299</v>
      </c>
      <c r="J51" s="613">
        <f>I51/I59*100</f>
        <v>24.799541809851089</v>
      </c>
      <c r="K51" s="404" t="str">
        <f>‐66‐!B39</f>
        <v>卸売・小売業</v>
      </c>
      <c r="L51" s="607">
        <f>‐66‐!D39</f>
        <v>15455</v>
      </c>
      <c r="M51" s="614">
        <f>L51/L59*100</f>
        <v>29.024019230408083</v>
      </c>
    </row>
    <row r="52" spans="1:13">
      <c r="A52" s="1"/>
      <c r="H52" s="603" t="str">
        <f>‐66‐!B40</f>
        <v>金融・保険業</v>
      </c>
      <c r="I52" s="604">
        <f>‐66‐!C40</f>
        <v>90</v>
      </c>
      <c r="J52" s="613">
        <f>I52/I59*100</f>
        <v>1.7182130584192441</v>
      </c>
      <c r="K52" s="404" t="str">
        <f>‐66‐!B40</f>
        <v>金融・保険業</v>
      </c>
      <c r="L52" s="607">
        <f>‐66‐!D40</f>
        <v>1004</v>
      </c>
      <c r="M52" s="614">
        <f>L52/L59*100</f>
        <v>1.8854814174914085</v>
      </c>
    </row>
    <row r="53" spans="1:13">
      <c r="A53" s="1"/>
      <c r="H53" s="603" t="str">
        <f>‐66‐!B41</f>
        <v>不動産業</v>
      </c>
      <c r="I53" s="604">
        <f>‐66‐!C41</f>
        <v>688</v>
      </c>
      <c r="J53" s="613">
        <f>I53/I59*100</f>
        <v>13.134784268804886</v>
      </c>
      <c r="K53" s="404" t="str">
        <f>‐66‐!B41</f>
        <v>不動産業</v>
      </c>
      <c r="L53" s="607">
        <f>‐66‐!D41</f>
        <v>1814</v>
      </c>
      <c r="M53" s="614">
        <f>L53/L59*100</f>
        <v>3.4066367443520069</v>
      </c>
    </row>
    <row r="54" spans="1:13">
      <c r="A54" s="1"/>
      <c r="H54" s="603" t="str">
        <f>‐66‐!B42</f>
        <v>学術研究・専門・技術サービス業</v>
      </c>
      <c r="I54" s="604">
        <f>‐66‐!C42</f>
        <v>276</v>
      </c>
      <c r="J54" s="613">
        <f>I54/I59*100</f>
        <v>5.2691867124856815</v>
      </c>
      <c r="K54" s="609" t="str">
        <f>‐66‐!B42</f>
        <v>学術研究・専門・技術サービス業</v>
      </c>
      <c r="L54" s="608">
        <f>‐66‐!D42</f>
        <v>2034</v>
      </c>
      <c r="M54" s="614">
        <f>L54/L59*100</f>
        <v>3.8197900430055025</v>
      </c>
    </row>
    <row r="55" spans="1:13">
      <c r="A55" s="1"/>
      <c r="H55" s="603" t="str">
        <f>‐66‐!B43</f>
        <v>宿泊業・飲食サービス業</v>
      </c>
      <c r="I55" s="604">
        <f>‐66‐!C43</f>
        <v>716</v>
      </c>
      <c r="J55" s="613">
        <f>I55/I59*100</f>
        <v>13.669339442535319</v>
      </c>
      <c r="K55" s="404" t="str">
        <f>‐66‐!B43</f>
        <v>宿泊業・飲食サービス業</v>
      </c>
      <c r="L55" s="606">
        <f>‐66‐!D43</f>
        <v>4410</v>
      </c>
      <c r="M55" s="614">
        <f>L55/L59*100</f>
        <v>8.2818456684632569</v>
      </c>
    </row>
    <row r="56" spans="1:13">
      <c r="A56" s="1"/>
      <c r="H56" s="603" t="str">
        <f>‐66‐!B44</f>
        <v>教育・学習支援業</v>
      </c>
      <c r="I56" s="604">
        <f>‐66‐!C44</f>
        <v>242</v>
      </c>
      <c r="J56" s="613">
        <f>I56/I59*100</f>
        <v>4.6200840015273004</v>
      </c>
      <c r="K56" s="408" t="str">
        <f>‐66‐!B44</f>
        <v>教育・学習支援業</v>
      </c>
      <c r="L56" s="606">
        <f>‐66‐!D44</f>
        <v>1110</v>
      </c>
      <c r="M56" s="614">
        <f>L56/L59*100</f>
        <v>2.0845461886608199</v>
      </c>
    </row>
    <row r="57" spans="1:13">
      <c r="A57" s="1"/>
      <c r="H57" s="603" t="str">
        <f>‐66‐!B45</f>
        <v>医療・福祉</v>
      </c>
      <c r="I57" s="604">
        <f>‐66‐!C45</f>
        <v>351</v>
      </c>
      <c r="J57" s="613">
        <f>I57/I59*100</f>
        <v>6.7010309278350517</v>
      </c>
      <c r="K57" s="404" t="str">
        <f>‐66‐!B45</f>
        <v>医療・福祉</v>
      </c>
      <c r="L57" s="606">
        <f>‐66‐!D45</f>
        <v>6373</v>
      </c>
      <c r="M57" s="614">
        <f>L57/L59*100</f>
        <v>11.96829987417604</v>
      </c>
    </row>
    <row r="58" spans="1:13">
      <c r="A58" s="1"/>
      <c r="H58" s="603" t="str">
        <f>‐66‐!B46</f>
        <v>サービス業</v>
      </c>
      <c r="I58" s="604">
        <f>‐66‐!C46</f>
        <v>826</v>
      </c>
      <c r="J58" s="613">
        <f>I58/I59*100</f>
        <v>15.769377625047728</v>
      </c>
      <c r="K58" s="404" t="str">
        <f>‐66‐!B46</f>
        <v>サービス業</v>
      </c>
      <c r="L58" s="606">
        <f>‐66‐!D46</f>
        <v>6748</v>
      </c>
      <c r="M58" s="614">
        <f>L58/L59*100</f>
        <v>12.672538451426318</v>
      </c>
    </row>
    <row r="59" spans="1:13">
      <c r="A59" s="1"/>
      <c r="I59" s="249">
        <f>SUM(I45:I58)</f>
        <v>5238</v>
      </c>
      <c r="L59" s="249">
        <f>SUM(L45:L58)</f>
        <v>53249</v>
      </c>
    </row>
    <row r="60" spans="1:13">
      <c r="A60" s="1"/>
    </row>
    <row r="61" spans="1:13">
      <c r="A61" s="1"/>
    </row>
    <row r="62" spans="1:13">
      <c r="A62" s="1"/>
    </row>
    <row r="64" spans="1:13">
      <c r="A64" s="1"/>
    </row>
    <row r="65" spans="1:13">
      <c r="A65" s="1"/>
    </row>
    <row r="66" spans="1:13">
      <c r="A66" s="1"/>
      <c r="K66" s="242"/>
      <c r="L66" s="242"/>
    </row>
    <row r="67" spans="1:13">
      <c r="A67" s="1"/>
      <c r="J67" s="373"/>
      <c r="K67" s="341"/>
      <c r="L67" s="341"/>
      <c r="M67" s="242"/>
    </row>
    <row r="68" spans="1:13">
      <c r="A68" s="1"/>
      <c r="J68" s="415"/>
      <c r="M68" s="416"/>
    </row>
    <row r="69" spans="1:13">
      <c r="A69" s="1"/>
      <c r="J69"/>
    </row>
    <row r="70" spans="1:13">
      <c r="A70" s="1"/>
      <c r="B70" s="460" t="s">
        <v>545</v>
      </c>
      <c r="E70" s="460" t="s">
        <v>547</v>
      </c>
      <c r="H70" s="414"/>
      <c r="I70" s="242"/>
    </row>
    <row r="71" spans="1:13">
      <c r="A71" s="1"/>
      <c r="B71" s="460" t="s">
        <v>546</v>
      </c>
      <c r="H71" s="199"/>
      <c r="I71" s="341"/>
    </row>
    <row r="72" spans="1:13" ht="12.75" thickBot="1">
      <c r="A72" s="1"/>
      <c r="H72" s="375" t="s">
        <v>0</v>
      </c>
    </row>
    <row r="73" spans="1:13">
      <c r="A73" s="1"/>
      <c r="H73" s="382" t="s">
        <v>329</v>
      </c>
      <c r="I73" s="383" t="s">
        <v>401</v>
      </c>
      <c r="J73" s="383" t="s">
        <v>402</v>
      </c>
      <c r="K73" s="383" t="s">
        <v>403</v>
      </c>
      <c r="L73" s="383" t="s">
        <v>404</v>
      </c>
      <c r="M73" s="384" t="s">
        <v>405</v>
      </c>
    </row>
    <row r="74" spans="1:13">
      <c r="A74" s="1"/>
      <c r="H74" s="380" t="s">
        <v>406</v>
      </c>
      <c r="I74" s="385">
        <f>‐69‐!D8</f>
        <v>1639</v>
      </c>
      <c r="J74" s="244">
        <f>‐69‐!E8</f>
        <v>1562</v>
      </c>
      <c r="K74" s="385">
        <f>‐69‐!G8</f>
        <v>1596</v>
      </c>
      <c r="L74" s="385">
        <f>‐69‐!H8</f>
        <v>1443</v>
      </c>
      <c r="M74" s="386">
        <f>‐69‐!I8</f>
        <v>1231</v>
      </c>
    </row>
    <row r="75" spans="1:13">
      <c r="A75" s="1"/>
      <c r="H75" s="380" t="s">
        <v>407</v>
      </c>
      <c r="I75" s="244">
        <f>‐69‐!D13</f>
        <v>14263</v>
      </c>
      <c r="J75" s="244">
        <f>‐69‐!E13</f>
        <v>14687</v>
      </c>
      <c r="K75" s="244">
        <f>‐69‐!G13</f>
        <v>13681</v>
      </c>
      <c r="L75" s="244">
        <f>‐69‐!H13</f>
        <v>14869</v>
      </c>
      <c r="M75" s="387">
        <f>‐69‐!I13</f>
        <v>14132</v>
      </c>
    </row>
    <row r="76" spans="1:13" ht="12.75" thickBot="1">
      <c r="A76" s="1"/>
      <c r="H76" s="381" t="s">
        <v>408</v>
      </c>
      <c r="I76" s="388">
        <f>‐69‐!D18</f>
        <v>53671098</v>
      </c>
      <c r="J76" s="388">
        <f>‐69‐!E18</f>
        <v>59401448</v>
      </c>
      <c r="K76" s="388">
        <f>‐69‐!G18</f>
        <v>59381725</v>
      </c>
      <c r="L76" s="388">
        <f>‐69‐!H18</f>
        <v>63499645</v>
      </c>
      <c r="M76" s="389">
        <f>‐69‐!I18</f>
        <v>58150659</v>
      </c>
    </row>
    <row r="77" spans="1:13" ht="12" customHeight="1">
      <c r="A77" s="1"/>
      <c r="J77"/>
    </row>
    <row r="78" spans="1:13">
      <c r="A78" s="1"/>
      <c r="J78"/>
    </row>
    <row r="79" spans="1:13" ht="12.75" thickBot="1">
      <c r="A79" s="1"/>
      <c r="H79" s="375" t="s">
        <v>409</v>
      </c>
      <c r="J79"/>
    </row>
    <row r="80" spans="1:13">
      <c r="A80" s="1"/>
      <c r="H80" s="390" t="s">
        <v>410</v>
      </c>
      <c r="I80" s="391">
        <f>‐70‐!D17</f>
        <v>1</v>
      </c>
      <c r="J80"/>
    </row>
    <row r="81" spans="1:10">
      <c r="A81" s="1"/>
      <c r="H81" s="392" t="s">
        <v>411</v>
      </c>
      <c r="I81" s="393">
        <f>‐70‐!D18</f>
        <v>69</v>
      </c>
      <c r="J81"/>
    </row>
    <row r="82" spans="1:10">
      <c r="A82" s="1"/>
      <c r="H82" s="392" t="s">
        <v>412</v>
      </c>
      <c r="I82" s="393">
        <f>‐70‐!D19</f>
        <v>310</v>
      </c>
      <c r="J82"/>
    </row>
    <row r="83" spans="1:10">
      <c r="A83" s="1"/>
      <c r="H83" s="392" t="s">
        <v>413</v>
      </c>
      <c r="I83" s="393">
        <f>‐70‐!D20</f>
        <v>72</v>
      </c>
      <c r="J83"/>
    </row>
    <row r="84" spans="1:10" ht="13.5" customHeight="1">
      <c r="A84" s="1"/>
      <c r="H84" s="392" t="s">
        <v>414</v>
      </c>
      <c r="I84" s="393">
        <f>‐70‐!D21</f>
        <v>76</v>
      </c>
      <c r="J84"/>
    </row>
    <row r="85" spans="1:10" ht="12.75" thickBot="1">
      <c r="A85" s="1"/>
      <c r="H85" s="394" t="s">
        <v>415</v>
      </c>
      <c r="I85" s="395">
        <f>‐70‐!D22</f>
        <v>269</v>
      </c>
      <c r="J85"/>
    </row>
    <row r="86" spans="1:10" ht="13.5" customHeight="1">
      <c r="A86" s="1"/>
      <c r="I86" s="245">
        <f>SUM(I80:I85)</f>
        <v>797</v>
      </c>
      <c r="J86"/>
    </row>
    <row r="87" spans="1:10">
      <c r="A87" s="1"/>
      <c r="J87"/>
    </row>
    <row r="88" spans="1:10">
      <c r="A88" s="1"/>
      <c r="J88"/>
    </row>
    <row r="89" spans="1:10">
      <c r="A89" s="1"/>
      <c r="J89"/>
    </row>
    <row r="90" spans="1:10">
      <c r="A90" s="1"/>
      <c r="J90"/>
    </row>
    <row r="91" spans="1:10">
      <c r="A91" s="1"/>
      <c r="J91"/>
    </row>
    <row r="92" spans="1:10">
      <c r="J92"/>
    </row>
    <row r="93" spans="1:10">
      <c r="A93" s="1"/>
      <c r="J93"/>
    </row>
    <row r="94" spans="1:10" ht="13.5" customHeight="1">
      <c r="A94" s="1"/>
      <c r="J94"/>
    </row>
    <row r="95" spans="1:10">
      <c r="J95"/>
    </row>
    <row r="96" spans="1:10">
      <c r="A96" s="1"/>
      <c r="J96"/>
    </row>
    <row r="97" spans="1:10">
      <c r="A97" s="1"/>
      <c r="J97"/>
    </row>
    <row r="98" spans="1:10">
      <c r="A98" s="1"/>
      <c r="J98"/>
    </row>
    <row r="99" spans="1:10">
      <c r="J99"/>
    </row>
    <row r="100" spans="1:10">
      <c r="J100"/>
    </row>
    <row r="101" spans="1:10">
      <c r="J101"/>
    </row>
    <row r="102" spans="1:10">
      <c r="A102" s="1"/>
      <c r="J102"/>
    </row>
    <row r="103" spans="1:10">
      <c r="A103" s="1"/>
      <c r="B103" s="460" t="s">
        <v>552</v>
      </c>
      <c r="E103" s="460" t="s">
        <v>551</v>
      </c>
      <c r="J103"/>
    </row>
    <row r="104" spans="1:10">
      <c r="A104" s="1"/>
      <c r="I104" s="242"/>
      <c r="J104" s="242"/>
    </row>
    <row r="105" spans="1:10">
      <c r="A105" s="1"/>
      <c r="I105" s="242"/>
      <c r="J105" s="242"/>
    </row>
    <row r="106" spans="1:10" ht="12.75" thickBot="1">
      <c r="A106" s="1"/>
      <c r="H106" s="375" t="s">
        <v>1</v>
      </c>
      <c r="J106"/>
    </row>
    <row r="107" spans="1:10">
      <c r="A107" s="1"/>
      <c r="H107" s="390" t="s">
        <v>410</v>
      </c>
      <c r="I107" s="391">
        <f>‐70‐!D9</f>
        <v>1</v>
      </c>
      <c r="J107"/>
    </row>
    <row r="108" spans="1:10">
      <c r="A108" s="1"/>
      <c r="H108" s="392" t="s">
        <v>411</v>
      </c>
      <c r="I108" s="396">
        <f>‐70‐!D10</f>
        <v>12</v>
      </c>
      <c r="J108"/>
    </row>
    <row r="109" spans="1:10">
      <c r="A109" s="1"/>
      <c r="H109" s="392" t="s">
        <v>412</v>
      </c>
      <c r="I109" s="396">
        <f>‐70‐!D11</f>
        <v>134</v>
      </c>
      <c r="J109"/>
    </row>
    <row r="110" spans="1:10">
      <c r="A110" s="1"/>
      <c r="H110" s="392" t="s">
        <v>419</v>
      </c>
      <c r="I110" s="396">
        <f>‐70‐!D12</f>
        <v>66</v>
      </c>
      <c r="J110"/>
    </row>
    <row r="111" spans="1:10">
      <c r="A111" s="1"/>
      <c r="H111" s="392" t="s">
        <v>421</v>
      </c>
      <c r="I111" s="396">
        <f>‐70‐!D13</f>
        <v>131</v>
      </c>
      <c r="J111"/>
    </row>
    <row r="112" spans="1:10" ht="12.75" thickBot="1">
      <c r="A112" s="1"/>
      <c r="H112" s="394" t="s">
        <v>415</v>
      </c>
      <c r="I112" s="397">
        <f>‐70‐!D14</f>
        <v>90</v>
      </c>
      <c r="J112"/>
    </row>
    <row r="113" spans="1:10">
      <c r="A113" s="1"/>
      <c r="I113" s="106"/>
      <c r="J113"/>
    </row>
    <row r="114" spans="1:10">
      <c r="A114" s="1"/>
      <c r="H114" s="398" t="s">
        <v>422</v>
      </c>
      <c r="I114" s="246">
        <f>SUM(I107:I112)</f>
        <v>434</v>
      </c>
      <c r="J114"/>
    </row>
    <row r="115" spans="1:10">
      <c r="A115" s="1"/>
      <c r="J115"/>
    </row>
    <row r="116" spans="1:10">
      <c r="A116" s="1"/>
      <c r="J116"/>
    </row>
    <row r="117" spans="1:10" ht="12.75" thickBot="1">
      <c r="A117" s="1"/>
      <c r="H117" s="375" t="s">
        <v>2</v>
      </c>
      <c r="J117"/>
    </row>
    <row r="118" spans="1:10">
      <c r="A118" s="1"/>
      <c r="H118" s="619" t="s">
        <v>416</v>
      </c>
      <c r="I118" s="620">
        <f>‐71‐!M31</f>
        <v>7656</v>
      </c>
      <c r="J118"/>
    </row>
    <row r="119" spans="1:10">
      <c r="A119" s="1"/>
      <c r="H119" s="621" t="s">
        <v>417</v>
      </c>
      <c r="I119" s="622">
        <f>‐71‐!M39</f>
        <v>4528</v>
      </c>
      <c r="J119"/>
    </row>
    <row r="120" spans="1:10">
      <c r="A120" s="1"/>
      <c r="H120" s="621" t="s">
        <v>418</v>
      </c>
      <c r="I120" s="622">
        <f>‐71‐!O31</f>
        <v>257</v>
      </c>
      <c r="J120"/>
    </row>
    <row r="121" spans="1:10" ht="12.75" thickBot="1">
      <c r="A121" s="1"/>
      <c r="H121" s="623" t="s">
        <v>420</v>
      </c>
      <c r="I121" s="624">
        <f>‐71‐!O39</f>
        <v>1691</v>
      </c>
      <c r="J121"/>
    </row>
    <row r="122" spans="1:10">
      <c r="A122" s="1"/>
      <c r="J122"/>
    </row>
    <row r="123" spans="1:10">
      <c r="A123" s="1"/>
      <c r="H123" s="625" t="s">
        <v>330</v>
      </c>
      <c r="I123" s="245">
        <f>I118+I119+I120+I121</f>
        <v>14132</v>
      </c>
      <c r="J123"/>
    </row>
    <row r="124" spans="1:10">
      <c r="J124"/>
    </row>
    <row r="125" spans="1:10">
      <c r="A125" s="1"/>
      <c r="J125"/>
    </row>
    <row r="126" spans="1:10">
      <c r="A126" s="1"/>
      <c r="J126"/>
    </row>
    <row r="127" spans="1:10">
      <c r="A127" s="1"/>
      <c r="J127"/>
    </row>
    <row r="128" spans="1:10">
      <c r="A128" s="1"/>
      <c r="J128"/>
    </row>
    <row r="129" spans="1:14">
      <c r="A129" s="1"/>
      <c r="J129"/>
    </row>
    <row r="130" spans="1:14">
      <c r="A130" s="1"/>
      <c r="J130"/>
    </row>
    <row r="131" spans="1:14">
      <c r="A131" s="25"/>
      <c r="B131" s="250" t="s">
        <v>554</v>
      </c>
      <c r="D131" s="25" t="s">
        <v>544</v>
      </c>
      <c r="J131"/>
    </row>
    <row r="132" spans="1:14">
      <c r="A132" s="1"/>
      <c r="J132"/>
      <c r="M132" s="242"/>
      <c r="N132" s="242"/>
    </row>
    <row r="133" spans="1:14">
      <c r="A133" s="1"/>
      <c r="J133"/>
      <c r="M133" s="242"/>
      <c r="N133" s="242"/>
    </row>
    <row r="134" spans="1:14">
      <c r="J134"/>
      <c r="M134" s="54"/>
      <c r="N134" s="248"/>
    </row>
    <row r="135" spans="1:14">
      <c r="A135" s="1"/>
      <c r="J135"/>
      <c r="M135" s="54"/>
      <c r="N135" s="248"/>
    </row>
    <row r="136" spans="1:14">
      <c r="A136" s="1"/>
      <c r="H136" s="375" t="s">
        <v>4</v>
      </c>
      <c r="M136" s="54"/>
      <c r="N136" s="248"/>
    </row>
    <row r="137" spans="1:14">
      <c r="H137" s="379" t="s">
        <v>243</v>
      </c>
      <c r="I137" s="379" t="s">
        <v>423</v>
      </c>
      <c r="J137" s="378" t="s">
        <v>424</v>
      </c>
      <c r="K137" s="378" t="s">
        <v>425</v>
      </c>
    </row>
    <row r="138" spans="1:14">
      <c r="H138" s="379" t="s">
        <v>553</v>
      </c>
      <c r="I138" s="399">
        <f>‐74‐!B31</f>
        <v>76</v>
      </c>
      <c r="J138" s="399">
        <f>‐74‐!C31</f>
        <v>2185</v>
      </c>
      <c r="K138" s="376">
        <f>‐75‐!I31</f>
        <v>4420324</v>
      </c>
    </row>
    <row r="139" spans="1:14">
      <c r="A139" s="1"/>
      <c r="H139" s="379" t="s">
        <v>428</v>
      </c>
      <c r="I139" s="399">
        <f>‐74‐!B32</f>
        <v>74</v>
      </c>
      <c r="J139" s="399">
        <f>‐74‐!C32</f>
        <v>2091</v>
      </c>
      <c r="K139" s="376">
        <f>‐75‐!I32</f>
        <v>4521592</v>
      </c>
    </row>
    <row r="140" spans="1:14">
      <c r="A140" s="1"/>
      <c r="H140" s="379" t="s">
        <v>429</v>
      </c>
      <c r="I140" s="399">
        <f>‐74‐!B33</f>
        <v>71</v>
      </c>
      <c r="J140" s="399">
        <f>‐74‐!C33</f>
        <v>2167</v>
      </c>
      <c r="K140" s="376">
        <f>‐75‐!I33</f>
        <v>5028029</v>
      </c>
      <c r="N140" s="247"/>
    </row>
    <row r="141" spans="1:14">
      <c r="A141" s="1"/>
      <c r="H141" s="379" t="s">
        <v>3</v>
      </c>
      <c r="I141" s="399">
        <f>‐74‐!B34</f>
        <v>69</v>
      </c>
      <c r="J141" s="399">
        <f>‐74‐!C34</f>
        <v>2218</v>
      </c>
      <c r="K141" s="376">
        <f>‐75‐!I34</f>
        <v>5335650</v>
      </c>
      <c r="N141" s="417"/>
    </row>
    <row r="142" spans="1:14">
      <c r="A142" s="1"/>
      <c r="N142" s="417"/>
    </row>
    <row r="143" spans="1:14">
      <c r="A143" s="1"/>
      <c r="H143" s="375" t="s">
        <v>426</v>
      </c>
      <c r="N143" s="417"/>
    </row>
    <row r="144" spans="1:14">
      <c r="A144" s="1"/>
      <c r="H144" s="377"/>
      <c r="I144" s="379" t="str">
        <f>‐76‐!J4</f>
        <v>平成22年</v>
      </c>
      <c r="N144" s="417"/>
    </row>
    <row r="145" spans="1:15" ht="12" customHeight="1">
      <c r="A145" s="1"/>
      <c r="H145" s="400" t="s">
        <v>427</v>
      </c>
      <c r="I145" s="401">
        <f>‐76‐!J6</f>
        <v>26</v>
      </c>
      <c r="J145" s="616">
        <f>I145/I157</f>
        <v>0.37681159420289856</v>
      </c>
      <c r="N145" s="417"/>
    </row>
    <row r="146" spans="1:15" ht="12" customHeight="1">
      <c r="A146" s="1"/>
      <c r="H146" s="408" t="s">
        <v>434</v>
      </c>
      <c r="I146" s="401">
        <f>‐76‐!J7</f>
        <v>3</v>
      </c>
      <c r="J146" s="616">
        <f>I146/I157</f>
        <v>4.3478260869565216E-2</v>
      </c>
      <c r="N146" s="417"/>
    </row>
    <row r="147" spans="1:15" ht="12" customHeight="1">
      <c r="A147" s="1"/>
      <c r="H147" s="400" t="s">
        <v>430</v>
      </c>
      <c r="I147" s="401">
        <f>‐76‐!J8</f>
        <v>3</v>
      </c>
      <c r="J147" s="616">
        <f>I147/I157</f>
        <v>4.3478260869565216E-2</v>
      </c>
      <c r="N147" s="417"/>
    </row>
    <row r="148" spans="1:15" ht="12" customHeight="1">
      <c r="A148" s="1"/>
      <c r="H148" s="404" t="s">
        <v>435</v>
      </c>
      <c r="I148" s="401">
        <f>‐76‐!J10</f>
        <v>5</v>
      </c>
      <c r="J148" s="616">
        <f>I148/I157</f>
        <v>7.2463768115942032E-2</v>
      </c>
      <c r="N148" s="417"/>
    </row>
    <row r="149" spans="1:15" ht="12" customHeight="1">
      <c r="A149" s="1"/>
      <c r="H149" s="404" t="s">
        <v>540</v>
      </c>
      <c r="I149" s="402">
        <f>‐76‐!J12</f>
        <v>9</v>
      </c>
      <c r="J149" s="616">
        <f>I149/I157</f>
        <v>0.13043478260869565</v>
      </c>
      <c r="N149" s="417"/>
    </row>
    <row r="150" spans="1:15" ht="12" customHeight="1">
      <c r="A150" s="1"/>
      <c r="H150" s="400" t="s">
        <v>431</v>
      </c>
      <c r="I150" s="401">
        <f>‐76‐!J13</f>
        <v>1</v>
      </c>
      <c r="J150" s="616">
        <f>I150/I157</f>
        <v>1.4492753623188406E-2</v>
      </c>
      <c r="N150" s="417"/>
    </row>
    <row r="151" spans="1:15" ht="12" customHeight="1">
      <c r="A151" s="1"/>
      <c r="H151" s="404" t="s">
        <v>436</v>
      </c>
      <c r="I151" s="401">
        <f>‐76‐!J17</f>
        <v>1</v>
      </c>
      <c r="J151" s="616">
        <f>I151/I157</f>
        <v>1.4492753623188406E-2</v>
      </c>
      <c r="N151" s="417"/>
    </row>
    <row r="152" spans="1:15" ht="12" customHeight="1">
      <c r="A152" s="1"/>
      <c r="H152" s="400" t="s">
        <v>432</v>
      </c>
      <c r="I152" s="401">
        <f>‐76‐!J18</f>
        <v>5</v>
      </c>
      <c r="J152" s="616">
        <f>I152/I157</f>
        <v>7.2463768115942032E-2</v>
      </c>
      <c r="N152" s="417"/>
    </row>
    <row r="153" spans="1:15" ht="12" customHeight="1">
      <c r="A153" s="1"/>
      <c r="H153" s="404" t="s">
        <v>13</v>
      </c>
      <c r="I153" s="401">
        <f>‐76‐!J20</f>
        <v>1</v>
      </c>
      <c r="J153" s="616">
        <f>I153/I157</f>
        <v>1.4492753623188406E-2</v>
      </c>
      <c r="N153" s="417"/>
    </row>
    <row r="154" spans="1:15" ht="12" customHeight="1">
      <c r="A154" s="1"/>
      <c r="H154" s="404" t="s">
        <v>12</v>
      </c>
      <c r="I154" s="401">
        <f>‐76‐!J21</f>
        <v>7</v>
      </c>
      <c r="J154" s="616">
        <f>I154/I157</f>
        <v>0.10144927536231885</v>
      </c>
      <c r="K154" s="375"/>
      <c r="N154" s="417"/>
    </row>
    <row r="155" spans="1:15" ht="12" customHeight="1">
      <c r="A155" s="1"/>
      <c r="H155" s="404" t="s">
        <v>541</v>
      </c>
      <c r="I155" s="401">
        <f>‐76‐!J22+‐76‐!J24+‐76‐!J26+‐76‐!J28</f>
        <v>4</v>
      </c>
      <c r="J155" s="616">
        <f>I155/I157</f>
        <v>5.7971014492753624E-2</v>
      </c>
      <c r="K155" s="375"/>
      <c r="N155" s="242"/>
    </row>
    <row r="156" spans="1:15" ht="12" customHeight="1">
      <c r="A156" s="1"/>
      <c r="H156" s="400" t="s">
        <v>433</v>
      </c>
      <c r="I156" s="401">
        <f>‐76‐!J29</f>
        <v>4</v>
      </c>
      <c r="J156" s="616">
        <f>I156/I157</f>
        <v>5.7971014492753624E-2</v>
      </c>
      <c r="K156" s="375"/>
    </row>
    <row r="157" spans="1:15" ht="12" customHeight="1">
      <c r="A157" s="1"/>
      <c r="I157" s="245">
        <f>SUM(I145:I156)</f>
        <v>69</v>
      </c>
      <c r="J157" s="616">
        <f>SUM(J145:J156)</f>
        <v>0.99999999999999989</v>
      </c>
      <c r="K157" s="375"/>
      <c r="M157" s="245"/>
    </row>
    <row r="158" spans="1:15">
      <c r="A158" s="1"/>
      <c r="J158"/>
      <c r="K158" s="375"/>
      <c r="M158" s="245"/>
    </row>
    <row r="159" spans="1:15">
      <c r="A159" s="1"/>
      <c r="H159" s="375" t="s">
        <v>9</v>
      </c>
      <c r="J159"/>
      <c r="M159" s="245"/>
    </row>
    <row r="160" spans="1:15">
      <c r="A160" s="1"/>
      <c r="H160" s="379"/>
      <c r="I160" s="379" t="str">
        <f>‐77‐!M4</f>
        <v>平成22年</v>
      </c>
      <c r="J160"/>
      <c r="N160" s="340"/>
      <c r="O160" s="403"/>
    </row>
    <row r="161" spans="1:15">
      <c r="A161" s="1" t="s">
        <v>7</v>
      </c>
      <c r="D161" t="s">
        <v>8</v>
      </c>
      <c r="H161" s="404" t="s">
        <v>427</v>
      </c>
      <c r="I161" s="420">
        <f>‐77‐!M6</f>
        <v>1357</v>
      </c>
      <c r="J161" s="248"/>
      <c r="N161" s="406"/>
      <c r="O161" s="407"/>
    </row>
    <row r="162" spans="1:15">
      <c r="A162" s="1"/>
      <c r="H162" s="408" t="s">
        <v>434</v>
      </c>
      <c r="I162" s="420">
        <f>‐77‐!M7</f>
        <v>101</v>
      </c>
      <c r="J162" s="248"/>
      <c r="N162" s="363"/>
      <c r="O162" s="407"/>
    </row>
    <row r="163" spans="1:15">
      <c r="H163" s="404" t="s">
        <v>430</v>
      </c>
      <c r="I163" s="420">
        <f>‐77‐!M8</f>
        <v>23</v>
      </c>
      <c r="J163" s="248"/>
      <c r="N163" s="363"/>
      <c r="O163" s="410"/>
    </row>
    <row r="164" spans="1:15">
      <c r="A164" s="1"/>
      <c r="B164" s="242"/>
      <c r="H164" s="404" t="s">
        <v>435</v>
      </c>
      <c r="I164" s="420">
        <f>‐77‐!M10</f>
        <v>41</v>
      </c>
      <c r="J164" s="615">
        <f>I161/I173</f>
        <v>0.61181244364292153</v>
      </c>
      <c r="N164" s="411"/>
      <c r="O164" s="407"/>
    </row>
    <row r="165" spans="1:15">
      <c r="A165" s="1"/>
      <c r="H165" s="404" t="s">
        <v>540</v>
      </c>
      <c r="I165" s="420">
        <f>‐77‐!M12</f>
        <v>173</v>
      </c>
      <c r="J165" s="615">
        <f>I162/I173</f>
        <v>4.5536519386834985E-2</v>
      </c>
      <c r="M165" s="412"/>
      <c r="N165" s="222"/>
      <c r="O165" s="410"/>
    </row>
    <row r="166" spans="1:15">
      <c r="H166" s="404" t="s">
        <v>431</v>
      </c>
      <c r="I166" s="420">
        <f>‐77‐!M13</f>
        <v>6</v>
      </c>
      <c r="J166" s="615">
        <f>I163/I173</f>
        <v>1.0369702434625788E-2</v>
      </c>
      <c r="N166" s="406"/>
      <c r="O166" s="407"/>
    </row>
    <row r="167" spans="1:15">
      <c r="H167" s="404" t="s">
        <v>436</v>
      </c>
      <c r="I167" s="421">
        <f>‐77‐!M17</f>
        <v>4</v>
      </c>
      <c r="J167" s="615">
        <f>I164/I173</f>
        <v>1.8485121731289449E-2</v>
      </c>
      <c r="M167" s="412"/>
      <c r="N167" s="406"/>
      <c r="O167" s="410"/>
    </row>
    <row r="168" spans="1:15">
      <c r="G168" s="242"/>
      <c r="H168" s="404" t="s">
        <v>432</v>
      </c>
      <c r="I168" s="421">
        <f>‐77‐!M18</f>
        <v>87</v>
      </c>
      <c r="J168" s="615">
        <f>I165/I173</f>
        <v>7.7998196573489637E-2</v>
      </c>
      <c r="N168" s="406"/>
      <c r="O168" s="410"/>
    </row>
    <row r="169" spans="1:15">
      <c r="H169" s="404" t="s">
        <v>13</v>
      </c>
      <c r="I169" s="421">
        <f>‐77‐!M20</f>
        <v>205</v>
      </c>
      <c r="J169" s="615">
        <f>I166/I173</f>
        <v>2.7051397655545538E-3</v>
      </c>
      <c r="M169" s="412"/>
      <c r="N169" s="406"/>
      <c r="O169" s="410"/>
    </row>
    <row r="170" spans="1:15">
      <c r="H170" s="404" t="s">
        <v>12</v>
      </c>
      <c r="I170" s="421">
        <f>‐77‐!M21</f>
        <v>104</v>
      </c>
      <c r="J170" s="615">
        <f>I167/I173</f>
        <v>1.8034265103697023E-3</v>
      </c>
      <c r="N170" s="406"/>
      <c r="O170" s="410"/>
    </row>
    <row r="171" spans="1:15">
      <c r="H171" s="404" t="s">
        <v>541</v>
      </c>
      <c r="I171" s="421">
        <f>‐77‐!M22+‐77‐!M24+‐77‐!M26+‐77‐!M28</f>
        <v>88</v>
      </c>
      <c r="J171" s="615">
        <f>I168/I173</f>
        <v>3.9224526600541029E-2</v>
      </c>
      <c r="N171" s="363"/>
      <c r="O171" s="410"/>
    </row>
    <row r="172" spans="1:15">
      <c r="H172" s="404" t="s">
        <v>437</v>
      </c>
      <c r="I172" s="421">
        <f>‐77‐!M29</f>
        <v>29</v>
      </c>
      <c r="J172" s="615">
        <f>I169/I173</f>
        <v>9.242560865644725E-2</v>
      </c>
      <c r="N172" s="406"/>
      <c r="O172" s="410"/>
    </row>
    <row r="173" spans="1:15">
      <c r="H173" s="408" t="s">
        <v>439</v>
      </c>
      <c r="I173" s="422">
        <f>SUM(I161:I172)</f>
        <v>2218</v>
      </c>
      <c r="J173" s="615">
        <f>I170/I173</f>
        <v>4.6889089269612265E-2</v>
      </c>
      <c r="K173" s="412"/>
      <c r="N173" s="406"/>
      <c r="O173" s="410"/>
    </row>
    <row r="174" spans="1:15">
      <c r="H174" s="418"/>
      <c r="I174" s="419"/>
      <c r="J174" s="615">
        <f>I171/I173</f>
        <v>3.9675383228133451E-2</v>
      </c>
      <c r="L174" s="423"/>
      <c r="N174" s="406"/>
      <c r="O174" s="410"/>
    </row>
    <row r="175" spans="1:15">
      <c r="H175" s="424" t="s">
        <v>10</v>
      </c>
      <c r="I175" s="123"/>
      <c r="J175" s="615">
        <f>I172/I173</f>
        <v>1.3074842200180343E-2</v>
      </c>
      <c r="K175" s="412"/>
      <c r="L175" s="423"/>
      <c r="N175" s="406"/>
      <c r="O175" s="410"/>
    </row>
    <row r="176" spans="1:15">
      <c r="H176" s="377"/>
      <c r="I176" s="377" t="str">
        <f>‐77‐!U4</f>
        <v>平成22年</v>
      </c>
      <c r="J176" s="615">
        <f>SUM(J164:J175)</f>
        <v>0.99999999999999978</v>
      </c>
      <c r="L176" s="423"/>
      <c r="N176" s="406"/>
      <c r="O176" s="410"/>
    </row>
    <row r="177" spans="8:15">
      <c r="H177" s="404" t="s">
        <v>427</v>
      </c>
      <c r="I177" s="405">
        <f>‐77‐!U6</f>
        <v>2656246</v>
      </c>
      <c r="J177" s="248"/>
      <c r="K177" s="398"/>
      <c r="L177" s="413"/>
      <c r="N177" s="406"/>
      <c r="O177" s="410"/>
    </row>
    <row r="178" spans="8:15">
      <c r="H178" s="408" t="s">
        <v>434</v>
      </c>
      <c r="I178" s="405">
        <f>‐77‐!U7</f>
        <v>1400815</v>
      </c>
      <c r="J178" s="248"/>
      <c r="N178" s="406"/>
      <c r="O178" s="410"/>
    </row>
    <row r="179" spans="8:15">
      <c r="H179" s="404" t="s">
        <v>430</v>
      </c>
      <c r="I179" s="405">
        <f>‐77‐!U8</f>
        <v>5229</v>
      </c>
      <c r="J179" s="248"/>
      <c r="N179" s="406"/>
      <c r="O179" s="410"/>
    </row>
    <row r="180" spans="8:15">
      <c r="H180" s="404" t="s">
        <v>435</v>
      </c>
      <c r="I180" s="409">
        <f>‐77‐!U10</f>
        <v>30586</v>
      </c>
      <c r="J180" s="615">
        <f>I177/I190</f>
        <v>0.49782988014581164</v>
      </c>
      <c r="N180" s="406"/>
      <c r="O180" s="410"/>
    </row>
    <row r="181" spans="8:15">
      <c r="H181" s="404" t="s">
        <v>540</v>
      </c>
      <c r="I181" s="409">
        <f>‐77‐!U12</f>
        <v>177144</v>
      </c>
      <c r="J181" s="615">
        <f>I178/I190</f>
        <v>0.26253877222081656</v>
      </c>
      <c r="N181" s="406"/>
      <c r="O181" s="410"/>
    </row>
    <row r="182" spans="8:15">
      <c r="H182" s="404" t="s">
        <v>432</v>
      </c>
      <c r="I182" s="409">
        <f>‐77‐!U18</f>
        <v>319321</v>
      </c>
      <c r="J182" s="616">
        <f>I179/I190</f>
        <v>9.8001180737117321E-4</v>
      </c>
      <c r="N182" s="406"/>
      <c r="O182" s="410"/>
    </row>
    <row r="183" spans="8:15">
      <c r="H183" s="404" t="s">
        <v>12</v>
      </c>
      <c r="I183" s="409">
        <f>‐77‐!U21</f>
        <v>117879</v>
      </c>
      <c r="J183" s="616">
        <f>I180/I190</f>
        <v>5.7323849952676809E-3</v>
      </c>
      <c r="N183" s="406"/>
      <c r="O183" s="410"/>
    </row>
    <row r="184" spans="8:15">
      <c r="H184" s="404" t="s">
        <v>437</v>
      </c>
      <c r="I184" s="425">
        <f>‐77‐!U29</f>
        <v>26434</v>
      </c>
      <c r="J184" s="616">
        <f>I181/I190</f>
        <v>3.3200078715807824E-2</v>
      </c>
      <c r="N184" s="406"/>
      <c r="O184" s="407"/>
    </row>
    <row r="185" spans="8:15">
      <c r="H185" s="404" t="s">
        <v>438</v>
      </c>
      <c r="I185" s="425">
        <f>I190-K187</f>
        <v>601996</v>
      </c>
      <c r="J185" s="616">
        <f>I182/I190</f>
        <v>5.9846691593339142E-2</v>
      </c>
      <c r="N185" s="242"/>
      <c r="O185" s="242"/>
    </row>
    <row r="186" spans="8:15">
      <c r="H186" s="404" t="s">
        <v>431</v>
      </c>
      <c r="I186" s="409" t="str">
        <f>‐77‐!U13</f>
        <v>x</v>
      </c>
      <c r="J186" s="616">
        <f>I183/I190</f>
        <v>2.2092715976497708E-2</v>
      </c>
      <c r="K186" s="617" t="s">
        <v>543</v>
      </c>
    </row>
    <row r="187" spans="8:15">
      <c r="H187" s="404" t="s">
        <v>436</v>
      </c>
      <c r="I187" s="409" t="str">
        <f>‐77‐!U17</f>
        <v>x</v>
      </c>
      <c r="J187" s="616">
        <f>I184/I190</f>
        <v>4.9542230093803001E-3</v>
      </c>
      <c r="K187" s="618">
        <f>SUM(I177:I184)</f>
        <v>4733654</v>
      </c>
    </row>
    <row r="188" spans="8:15">
      <c r="H188" s="404" t="s">
        <v>13</v>
      </c>
      <c r="I188" s="409" t="str">
        <f>‐77‐!U20</f>
        <v>x</v>
      </c>
      <c r="J188" s="616">
        <f>I185/I190</f>
        <v>0.11282524153570793</v>
      </c>
    </row>
    <row r="189" spans="8:15">
      <c r="H189" s="404" t="s">
        <v>542</v>
      </c>
      <c r="I189" s="409" t="s">
        <v>11</v>
      </c>
    </row>
    <row r="190" spans="8:15">
      <c r="H190" s="408" t="s">
        <v>439</v>
      </c>
      <c r="I190" s="426">
        <f>‐77‐!U5</f>
        <v>5335650</v>
      </c>
      <c r="J190" s="616"/>
    </row>
    <row r="193" spans="10:10">
      <c r="J193" s="616">
        <f>SUM(J180:J190)</f>
        <v>0.99999999999999989</v>
      </c>
    </row>
  </sheetData>
  <sheetProtection selectLockedCells="1" selectUnlockedCells="1"/>
  <mergeCells count="1">
    <mergeCell ref="A1:F1"/>
  </mergeCells>
  <phoneticPr fontId="18"/>
  <pageMargins left="0.59027777777777779" right="0.59027777777777779" top="0.59027777777777779" bottom="0.59027777777777779" header="0.51180555555555551" footer="0.39374999999999999"/>
  <pageSetup paperSize="9" scale="98" firstPageNumber="9" orientation="portrait" useFirstPageNumber="1" verticalDpi="300" r:id="rId1"/>
  <headerFooter alignWithMargins="0">
    <oddFooter>&amp;C&amp;11－&amp;P－</oddFooter>
  </headerFooter>
  <rowBreaks count="1" manualBreakCount="1">
    <brk id="128" max="5" man="1"/>
  </rowBreaks>
  <drawing r:id="rId2"/>
</worksheet>
</file>

<file path=xl/worksheets/sheet2.xml><?xml version="1.0" encoding="utf-8"?>
<worksheet xmlns="http://schemas.openxmlformats.org/spreadsheetml/2006/main" xmlns:r="http://schemas.openxmlformats.org/officeDocument/2006/relationships">
  <dimension ref="A1:AD56"/>
  <sheetViews>
    <sheetView view="pageBreakPreview" topLeftCell="A22" zoomScaleNormal="100" zoomScaleSheetLayoutView="100" workbookViewId="0">
      <selection activeCell="B7" sqref="B7:M7"/>
    </sheetView>
  </sheetViews>
  <sheetFormatPr defaultRowHeight="15" customHeight="1"/>
  <cols>
    <col min="1" max="1" width="12.7109375" style="28" customWidth="1"/>
    <col min="2" max="2" width="9.42578125" style="28" customWidth="1"/>
    <col min="3" max="3" width="11.42578125" style="28" customWidth="1"/>
    <col min="4" max="6" width="7.7109375" style="28" customWidth="1"/>
    <col min="7" max="7" width="9.7109375" style="28" customWidth="1"/>
    <col min="8" max="9" width="7.7109375" style="28" customWidth="1"/>
    <col min="10" max="10" width="8.7109375" style="28" customWidth="1"/>
    <col min="11" max="11" width="9.7109375" style="28" customWidth="1"/>
    <col min="12" max="13" width="8.7109375" style="28" customWidth="1"/>
    <col min="14" max="14" width="0.85546875" style="28" customWidth="1"/>
    <col min="15" max="15" width="7.7109375" style="28" customWidth="1"/>
    <col min="16" max="16" width="8.7109375" style="28" customWidth="1"/>
    <col min="17" max="17" width="6.140625" style="28" customWidth="1"/>
    <col min="18" max="18" width="8.140625" style="28" customWidth="1"/>
    <col min="19" max="19" width="6.28515625" style="28" customWidth="1"/>
    <col min="20" max="21" width="7.7109375" style="28" customWidth="1"/>
    <col min="22" max="22" width="8.7109375" style="28" customWidth="1"/>
    <col min="23" max="23" width="5.7109375" style="28" customWidth="1"/>
    <col min="24" max="24" width="7.7109375" style="28" customWidth="1"/>
    <col min="25" max="25" width="6.7109375" style="28" customWidth="1"/>
    <col min="26" max="27" width="7.7109375" style="28" customWidth="1"/>
    <col min="28" max="28" width="8.7109375" style="28" customWidth="1"/>
    <col min="29" max="29" width="5.7109375" style="28" customWidth="1"/>
    <col min="30" max="30" width="7.5703125" style="28" customWidth="1"/>
    <col min="31" max="16384" width="9.140625" style="27"/>
  </cols>
  <sheetData>
    <row r="1" spans="1:30" ht="5.0999999999999996" customHeight="1"/>
    <row r="2" spans="1:30" ht="15" customHeight="1" thickBot="1">
      <c r="A2" s="671" t="s">
        <v>32</v>
      </c>
      <c r="B2" s="671"/>
      <c r="C2" s="671"/>
      <c r="D2" s="671"/>
      <c r="E2" s="671"/>
      <c r="F2" s="671"/>
      <c r="G2" s="671"/>
      <c r="H2" s="671"/>
      <c r="I2" s="671"/>
      <c r="J2" s="671"/>
      <c r="K2" s="671"/>
      <c r="L2" s="671"/>
      <c r="AD2" s="4" t="s">
        <v>16</v>
      </c>
    </row>
    <row r="3" spans="1:30" ht="14.25" customHeight="1" thickBot="1">
      <c r="A3" s="672" t="s">
        <v>33</v>
      </c>
      <c r="B3" s="642" t="s">
        <v>34</v>
      </c>
      <c r="C3" s="642"/>
      <c r="D3" s="642" t="s">
        <v>35</v>
      </c>
      <c r="E3" s="642"/>
      <c r="F3" s="673" t="s">
        <v>36</v>
      </c>
      <c r="G3" s="673"/>
      <c r="H3" s="673"/>
      <c r="I3" s="673"/>
      <c r="J3" s="673"/>
      <c r="K3" s="673"/>
      <c r="L3" s="673"/>
      <c r="M3" s="673"/>
      <c r="N3" s="269"/>
      <c r="O3" s="691" t="s">
        <v>37</v>
      </c>
      <c r="P3" s="691"/>
      <c r="Q3" s="691"/>
      <c r="R3" s="691"/>
      <c r="S3" s="691"/>
      <c r="T3" s="691"/>
      <c r="U3" s="691"/>
      <c r="V3" s="691"/>
      <c r="W3" s="691"/>
      <c r="X3" s="691"/>
      <c r="Y3" s="691"/>
      <c r="Z3" s="691"/>
      <c r="AA3" s="691"/>
      <c r="AB3" s="691"/>
      <c r="AC3" s="691"/>
      <c r="AD3" s="691"/>
    </row>
    <row r="4" spans="1:30" ht="18" customHeight="1" thickBot="1">
      <c r="A4" s="672"/>
      <c r="B4" s="642"/>
      <c r="C4" s="642"/>
      <c r="D4" s="642"/>
      <c r="E4" s="642"/>
      <c r="F4" s="675" t="s">
        <v>34</v>
      </c>
      <c r="G4" s="675"/>
      <c r="H4" s="675" t="s">
        <v>38</v>
      </c>
      <c r="I4" s="675"/>
      <c r="J4" s="675" t="s">
        <v>39</v>
      </c>
      <c r="K4" s="675"/>
      <c r="L4" s="674" t="s">
        <v>40</v>
      </c>
      <c r="M4" s="674"/>
      <c r="N4" s="270"/>
      <c r="O4" s="675" t="s">
        <v>41</v>
      </c>
      <c r="P4" s="675"/>
      <c r="Q4" s="709" t="s">
        <v>42</v>
      </c>
      <c r="R4" s="709"/>
      <c r="S4" s="710" t="s">
        <v>358</v>
      </c>
      <c r="T4" s="709"/>
      <c r="U4" s="711" t="s">
        <v>43</v>
      </c>
      <c r="V4" s="711"/>
      <c r="W4" s="710" t="s">
        <v>361</v>
      </c>
      <c r="X4" s="709"/>
      <c r="Y4" s="696" t="s">
        <v>496</v>
      </c>
      <c r="Z4" s="697"/>
      <c r="AA4" s="700" t="s">
        <v>360</v>
      </c>
      <c r="AB4" s="700"/>
      <c r="AC4" s="712" t="s">
        <v>45</v>
      </c>
      <c r="AD4" s="712"/>
    </row>
    <row r="5" spans="1:30" ht="18" customHeight="1" thickBot="1">
      <c r="A5" s="672"/>
      <c r="B5" s="642"/>
      <c r="C5" s="642"/>
      <c r="D5" s="642"/>
      <c r="E5" s="642"/>
      <c r="F5" s="675"/>
      <c r="G5" s="675"/>
      <c r="H5" s="675"/>
      <c r="I5" s="675"/>
      <c r="J5" s="675"/>
      <c r="K5" s="675"/>
      <c r="L5" s="674"/>
      <c r="M5" s="674"/>
      <c r="N5" s="271"/>
      <c r="O5" s="675"/>
      <c r="P5" s="675"/>
      <c r="Q5" s="670" t="s">
        <v>46</v>
      </c>
      <c r="R5" s="670"/>
      <c r="S5" s="669" t="s">
        <v>357</v>
      </c>
      <c r="T5" s="670"/>
      <c r="U5" s="670" t="s">
        <v>47</v>
      </c>
      <c r="V5" s="670"/>
      <c r="W5" s="669" t="s">
        <v>362</v>
      </c>
      <c r="X5" s="670"/>
      <c r="Y5" s="698"/>
      <c r="Z5" s="699"/>
      <c r="AA5" s="700"/>
      <c r="AB5" s="700"/>
      <c r="AC5" s="712"/>
      <c r="AD5" s="712"/>
    </row>
    <row r="6" spans="1:30" ht="15" customHeight="1">
      <c r="A6" s="672"/>
      <c r="B6" s="272" t="s">
        <v>21</v>
      </c>
      <c r="C6" s="273" t="s">
        <v>48</v>
      </c>
      <c r="D6" s="272" t="s">
        <v>21</v>
      </c>
      <c r="E6" s="272" t="s">
        <v>48</v>
      </c>
      <c r="F6" s="272" t="s">
        <v>21</v>
      </c>
      <c r="G6" s="272" t="s">
        <v>48</v>
      </c>
      <c r="H6" s="272" t="s">
        <v>21</v>
      </c>
      <c r="I6" s="272" t="s">
        <v>48</v>
      </c>
      <c r="J6" s="272" t="s">
        <v>21</v>
      </c>
      <c r="K6" s="272" t="s">
        <v>48</v>
      </c>
      <c r="L6" s="272" t="s">
        <v>21</v>
      </c>
      <c r="M6" s="272" t="s">
        <v>48</v>
      </c>
      <c r="N6" s="274"/>
      <c r="O6" s="272" t="s">
        <v>21</v>
      </c>
      <c r="P6" s="272" t="s">
        <v>48</v>
      </c>
      <c r="Q6" s="272" t="s">
        <v>21</v>
      </c>
      <c r="R6" s="272" t="s">
        <v>48</v>
      </c>
      <c r="S6" s="272" t="s">
        <v>21</v>
      </c>
      <c r="T6" s="272" t="s">
        <v>48</v>
      </c>
      <c r="U6" s="272" t="s">
        <v>21</v>
      </c>
      <c r="V6" s="272" t="s">
        <v>48</v>
      </c>
      <c r="W6" s="272" t="s">
        <v>21</v>
      </c>
      <c r="X6" s="272" t="s">
        <v>48</v>
      </c>
      <c r="Y6" s="272" t="s">
        <v>21</v>
      </c>
      <c r="Z6" s="272" t="s">
        <v>48</v>
      </c>
      <c r="AA6" s="272" t="s">
        <v>21</v>
      </c>
      <c r="AB6" s="272" t="s">
        <v>48</v>
      </c>
      <c r="AC6" s="272" t="s">
        <v>21</v>
      </c>
      <c r="AD6" s="275" t="s">
        <v>48</v>
      </c>
    </row>
    <row r="7" spans="1:30" s="280" customFormat="1" ht="17.25" customHeight="1">
      <c r="A7" s="302" t="s">
        <v>364</v>
      </c>
      <c r="B7" s="634">
        <f t="shared" ref="B7:M7" si="0">SUM(B8:B27)</f>
        <v>5323</v>
      </c>
      <c r="C7" s="633">
        <v>56570</v>
      </c>
      <c r="D7" s="633">
        <f t="shared" si="0"/>
        <v>2</v>
      </c>
      <c r="E7" s="633">
        <f t="shared" si="0"/>
        <v>13</v>
      </c>
      <c r="F7" s="633">
        <f t="shared" si="0"/>
        <v>552</v>
      </c>
      <c r="G7" s="633">
        <f t="shared" si="0"/>
        <v>7419</v>
      </c>
      <c r="H7" s="633">
        <f t="shared" si="0"/>
        <v>7</v>
      </c>
      <c r="I7" s="633">
        <f t="shared" si="0"/>
        <v>43</v>
      </c>
      <c r="J7" s="633">
        <f t="shared" si="0"/>
        <v>392</v>
      </c>
      <c r="K7" s="633">
        <f t="shared" si="0"/>
        <v>4466</v>
      </c>
      <c r="L7" s="633">
        <f t="shared" si="0"/>
        <v>153</v>
      </c>
      <c r="M7" s="633">
        <f t="shared" si="0"/>
        <v>2910</v>
      </c>
      <c r="N7" s="68"/>
      <c r="O7" s="68">
        <f t="shared" ref="O7:AD7" si="1">SUM(O8:O27)</f>
        <v>4769</v>
      </c>
      <c r="P7" s="68">
        <f t="shared" si="1"/>
        <v>49105</v>
      </c>
      <c r="Q7" s="68">
        <f t="shared" si="1"/>
        <v>4</v>
      </c>
      <c r="R7" s="68">
        <f t="shared" si="1"/>
        <v>1146</v>
      </c>
      <c r="S7" s="68">
        <f t="shared" si="1"/>
        <v>193</v>
      </c>
      <c r="T7" s="68">
        <f t="shared" si="1"/>
        <v>5768</v>
      </c>
      <c r="U7" s="68">
        <f t="shared" si="1"/>
        <v>2016</v>
      </c>
      <c r="V7" s="68">
        <f t="shared" si="1"/>
        <v>19928</v>
      </c>
      <c r="W7" s="68">
        <f t="shared" si="1"/>
        <v>90</v>
      </c>
      <c r="X7" s="68">
        <f t="shared" si="1"/>
        <v>1004</v>
      </c>
      <c r="Y7" s="68">
        <f t="shared" si="1"/>
        <v>688</v>
      </c>
      <c r="Z7" s="68">
        <f t="shared" si="1"/>
        <v>1814</v>
      </c>
      <c r="AA7" s="68">
        <v>1763</v>
      </c>
      <c r="AB7" s="68">
        <f t="shared" si="1"/>
        <v>18305</v>
      </c>
      <c r="AC7" s="68">
        <f t="shared" si="1"/>
        <v>14</v>
      </c>
      <c r="AD7" s="279">
        <f t="shared" si="1"/>
        <v>1140</v>
      </c>
    </row>
    <row r="8" spans="1:30" s="280" customFormat="1" ht="17.25" customHeight="1">
      <c r="A8" s="303" t="s">
        <v>365</v>
      </c>
      <c r="B8" s="281">
        <f t="shared" ref="B8:B27" si="2">D8+F8+O8</f>
        <v>213</v>
      </c>
      <c r="C8" s="282">
        <f t="shared" ref="C8:C27" si="3">E8+G8+P8</f>
        <v>1815</v>
      </c>
      <c r="D8" s="282">
        <v>0</v>
      </c>
      <c r="E8" s="282">
        <v>0</v>
      </c>
      <c r="F8" s="282">
        <f t="shared" ref="F8:F27" si="4">H8+J8+L8</f>
        <v>23</v>
      </c>
      <c r="G8" s="282">
        <f t="shared" ref="G8:G27" si="5">I8+K8+M8</f>
        <v>176</v>
      </c>
      <c r="H8" s="282">
        <v>0</v>
      </c>
      <c r="I8" s="282">
        <v>0</v>
      </c>
      <c r="J8" s="282">
        <v>19</v>
      </c>
      <c r="K8" s="282">
        <v>168</v>
      </c>
      <c r="L8" s="282">
        <v>4</v>
      </c>
      <c r="M8" s="282">
        <v>8</v>
      </c>
      <c r="N8" s="282"/>
      <c r="O8" s="70">
        <f t="shared" ref="O8:P27" si="6">Q8+S8+U8+W8+Y8+AA8+AC8</f>
        <v>190</v>
      </c>
      <c r="P8" s="70">
        <f t="shared" si="6"/>
        <v>1639</v>
      </c>
      <c r="Q8" s="70">
        <v>0</v>
      </c>
      <c r="R8" s="70">
        <v>0</v>
      </c>
      <c r="S8" s="70">
        <v>6</v>
      </c>
      <c r="T8" s="70">
        <v>194</v>
      </c>
      <c r="U8" s="70">
        <v>57</v>
      </c>
      <c r="V8" s="70">
        <v>543</v>
      </c>
      <c r="W8" s="70">
        <v>0</v>
      </c>
      <c r="X8" s="70">
        <v>0</v>
      </c>
      <c r="Y8" s="70">
        <v>43</v>
      </c>
      <c r="Z8" s="70">
        <v>65</v>
      </c>
      <c r="AA8" s="70">
        <v>82</v>
      </c>
      <c r="AB8" s="70">
        <v>665</v>
      </c>
      <c r="AC8" s="70">
        <v>2</v>
      </c>
      <c r="AD8" s="283">
        <v>172</v>
      </c>
    </row>
    <row r="9" spans="1:30" s="280" customFormat="1" ht="17.25" customHeight="1">
      <c r="A9" s="303" t="s">
        <v>366</v>
      </c>
      <c r="B9" s="281">
        <f t="shared" si="2"/>
        <v>225</v>
      </c>
      <c r="C9" s="282">
        <f t="shared" si="3"/>
        <v>1815</v>
      </c>
      <c r="D9" s="282">
        <v>0</v>
      </c>
      <c r="E9" s="282">
        <v>0</v>
      </c>
      <c r="F9" s="282">
        <f t="shared" si="4"/>
        <v>31</v>
      </c>
      <c r="G9" s="282">
        <f t="shared" si="5"/>
        <v>188</v>
      </c>
      <c r="H9" s="282">
        <v>0</v>
      </c>
      <c r="I9" s="282">
        <v>0</v>
      </c>
      <c r="J9" s="282">
        <v>25</v>
      </c>
      <c r="K9" s="282">
        <v>144</v>
      </c>
      <c r="L9" s="282">
        <v>6</v>
      </c>
      <c r="M9" s="282">
        <v>44</v>
      </c>
      <c r="N9" s="282"/>
      <c r="O9" s="70">
        <f t="shared" si="6"/>
        <v>194</v>
      </c>
      <c r="P9" s="70">
        <f t="shared" si="6"/>
        <v>1627</v>
      </c>
      <c r="Q9" s="70">
        <v>1</v>
      </c>
      <c r="R9" s="70">
        <v>45</v>
      </c>
      <c r="S9" s="70">
        <v>9</v>
      </c>
      <c r="T9" s="70">
        <v>25</v>
      </c>
      <c r="U9" s="70">
        <v>62</v>
      </c>
      <c r="V9" s="70">
        <v>199</v>
      </c>
      <c r="W9" s="70">
        <v>6</v>
      </c>
      <c r="X9" s="70">
        <v>55</v>
      </c>
      <c r="Y9" s="70">
        <v>28</v>
      </c>
      <c r="Z9" s="70">
        <v>44</v>
      </c>
      <c r="AA9" s="70">
        <v>83</v>
      </c>
      <c r="AB9" s="70">
        <v>558</v>
      </c>
      <c r="AC9" s="70">
        <v>5</v>
      </c>
      <c r="AD9" s="283">
        <v>701</v>
      </c>
    </row>
    <row r="10" spans="1:30" s="280" customFormat="1" ht="17.25" customHeight="1">
      <c r="A10" s="303" t="s">
        <v>367</v>
      </c>
      <c r="B10" s="281">
        <f t="shared" si="2"/>
        <v>468</v>
      </c>
      <c r="C10" s="282">
        <f t="shared" si="3"/>
        <v>4670</v>
      </c>
      <c r="D10" s="282">
        <v>0</v>
      </c>
      <c r="E10" s="282">
        <v>0</v>
      </c>
      <c r="F10" s="282">
        <f t="shared" si="4"/>
        <v>47</v>
      </c>
      <c r="G10" s="282">
        <f t="shared" si="5"/>
        <v>677</v>
      </c>
      <c r="H10" s="282">
        <v>0</v>
      </c>
      <c r="I10" s="282">
        <v>0</v>
      </c>
      <c r="J10" s="282">
        <v>39</v>
      </c>
      <c r="K10" s="282">
        <v>385</v>
      </c>
      <c r="L10" s="282">
        <v>8</v>
      </c>
      <c r="M10" s="282">
        <v>292</v>
      </c>
      <c r="N10" s="282"/>
      <c r="O10" s="70">
        <f t="shared" si="6"/>
        <v>421</v>
      </c>
      <c r="P10" s="70">
        <f t="shared" si="6"/>
        <v>3993</v>
      </c>
      <c r="Q10" s="70">
        <v>0</v>
      </c>
      <c r="R10" s="70">
        <v>0</v>
      </c>
      <c r="S10" s="70">
        <v>11</v>
      </c>
      <c r="T10" s="70">
        <v>179</v>
      </c>
      <c r="U10" s="70">
        <v>158</v>
      </c>
      <c r="V10" s="70">
        <v>1222</v>
      </c>
      <c r="W10" s="70">
        <v>10</v>
      </c>
      <c r="X10" s="70">
        <v>44</v>
      </c>
      <c r="Y10" s="70">
        <v>69</v>
      </c>
      <c r="Z10" s="70">
        <v>219</v>
      </c>
      <c r="AA10" s="70">
        <v>173</v>
      </c>
      <c r="AB10" s="70">
        <v>2329</v>
      </c>
      <c r="AC10" s="70">
        <v>0</v>
      </c>
      <c r="AD10" s="283">
        <v>0</v>
      </c>
    </row>
    <row r="11" spans="1:30" s="280" customFormat="1" ht="17.25" customHeight="1">
      <c r="A11" s="303" t="s">
        <v>368</v>
      </c>
      <c r="B11" s="281">
        <f t="shared" si="2"/>
        <v>588</v>
      </c>
      <c r="C11" s="282">
        <f t="shared" si="3"/>
        <v>8760</v>
      </c>
      <c r="D11" s="282">
        <v>1</v>
      </c>
      <c r="E11" s="282">
        <v>11</v>
      </c>
      <c r="F11" s="282">
        <f t="shared" si="4"/>
        <v>66</v>
      </c>
      <c r="G11" s="282">
        <f t="shared" si="5"/>
        <v>1523</v>
      </c>
      <c r="H11" s="282">
        <v>0</v>
      </c>
      <c r="I11" s="282">
        <v>0</v>
      </c>
      <c r="J11" s="282">
        <v>50</v>
      </c>
      <c r="K11" s="282">
        <v>992</v>
      </c>
      <c r="L11" s="282">
        <v>16</v>
      </c>
      <c r="M11" s="282">
        <v>531</v>
      </c>
      <c r="N11" s="282"/>
      <c r="O11" s="70">
        <f t="shared" si="6"/>
        <v>521</v>
      </c>
      <c r="P11" s="70">
        <f t="shared" si="6"/>
        <v>7226</v>
      </c>
      <c r="Q11" s="70">
        <v>3</v>
      </c>
      <c r="R11" s="70">
        <v>1101</v>
      </c>
      <c r="S11" s="70">
        <v>18</v>
      </c>
      <c r="T11" s="70">
        <v>467</v>
      </c>
      <c r="U11" s="70">
        <v>253</v>
      </c>
      <c r="V11" s="70">
        <v>2775</v>
      </c>
      <c r="W11" s="70">
        <v>10</v>
      </c>
      <c r="X11" s="70">
        <v>236</v>
      </c>
      <c r="Y11" s="70">
        <v>40</v>
      </c>
      <c r="Z11" s="70">
        <v>289</v>
      </c>
      <c r="AA11" s="70">
        <v>196</v>
      </c>
      <c r="AB11" s="70">
        <v>2340</v>
      </c>
      <c r="AC11" s="70">
        <v>1</v>
      </c>
      <c r="AD11" s="283">
        <v>18</v>
      </c>
    </row>
    <row r="12" spans="1:30" s="280" customFormat="1" ht="17.25" customHeight="1">
      <c r="A12" s="303" t="s">
        <v>369</v>
      </c>
      <c r="B12" s="281">
        <f t="shared" si="2"/>
        <v>287</v>
      </c>
      <c r="C12" s="282">
        <f t="shared" si="3"/>
        <v>3438</v>
      </c>
      <c r="D12" s="282">
        <v>0</v>
      </c>
      <c r="E12" s="282">
        <v>0</v>
      </c>
      <c r="F12" s="282">
        <f t="shared" si="4"/>
        <v>33</v>
      </c>
      <c r="G12" s="282">
        <f t="shared" si="5"/>
        <v>344</v>
      </c>
      <c r="H12" s="282">
        <v>1</v>
      </c>
      <c r="I12" s="282">
        <v>2</v>
      </c>
      <c r="J12" s="282">
        <v>22</v>
      </c>
      <c r="K12" s="282">
        <v>203</v>
      </c>
      <c r="L12" s="282">
        <v>10</v>
      </c>
      <c r="M12" s="282">
        <v>139</v>
      </c>
      <c r="N12" s="282"/>
      <c r="O12" s="70">
        <f t="shared" si="6"/>
        <v>254</v>
      </c>
      <c r="P12" s="70">
        <f t="shared" si="6"/>
        <v>3094</v>
      </c>
      <c r="Q12" s="70">
        <v>0</v>
      </c>
      <c r="R12" s="70">
        <v>0</v>
      </c>
      <c r="S12" s="70">
        <v>10</v>
      </c>
      <c r="T12" s="70">
        <v>210</v>
      </c>
      <c r="U12" s="70">
        <v>102</v>
      </c>
      <c r="V12" s="70">
        <v>1626</v>
      </c>
      <c r="W12" s="70">
        <v>10</v>
      </c>
      <c r="X12" s="70">
        <v>134</v>
      </c>
      <c r="Y12" s="70">
        <v>17</v>
      </c>
      <c r="Z12" s="70">
        <v>61</v>
      </c>
      <c r="AA12" s="70">
        <v>113</v>
      </c>
      <c r="AB12" s="70">
        <v>1010</v>
      </c>
      <c r="AC12" s="70">
        <v>2</v>
      </c>
      <c r="AD12" s="283">
        <v>53</v>
      </c>
    </row>
    <row r="13" spans="1:30" s="280" customFormat="1" ht="17.25" customHeight="1">
      <c r="A13" s="303" t="s">
        <v>370</v>
      </c>
      <c r="B13" s="281">
        <f t="shared" si="2"/>
        <v>483</v>
      </c>
      <c r="C13" s="282">
        <f t="shared" si="3"/>
        <v>5948</v>
      </c>
      <c r="D13" s="282">
        <v>0</v>
      </c>
      <c r="E13" s="282">
        <v>0</v>
      </c>
      <c r="F13" s="282">
        <f t="shared" si="4"/>
        <v>32</v>
      </c>
      <c r="G13" s="282">
        <f t="shared" si="5"/>
        <v>528</v>
      </c>
      <c r="H13" s="282">
        <v>1</v>
      </c>
      <c r="I13" s="282">
        <v>7</v>
      </c>
      <c r="J13" s="282">
        <v>22</v>
      </c>
      <c r="K13" s="282">
        <v>287</v>
      </c>
      <c r="L13" s="282">
        <v>9</v>
      </c>
      <c r="M13" s="282">
        <v>234</v>
      </c>
      <c r="N13" s="282"/>
      <c r="O13" s="70">
        <f t="shared" si="6"/>
        <v>451</v>
      </c>
      <c r="P13" s="70">
        <f t="shared" si="6"/>
        <v>5420</v>
      </c>
      <c r="Q13" s="70">
        <v>0</v>
      </c>
      <c r="R13" s="70">
        <v>0</v>
      </c>
      <c r="S13" s="70">
        <v>19</v>
      </c>
      <c r="T13" s="70">
        <v>1467</v>
      </c>
      <c r="U13" s="70">
        <v>210</v>
      </c>
      <c r="V13" s="70">
        <v>2466</v>
      </c>
      <c r="W13" s="70">
        <v>11</v>
      </c>
      <c r="X13" s="70">
        <v>109</v>
      </c>
      <c r="Y13" s="70">
        <v>53</v>
      </c>
      <c r="Z13" s="70">
        <v>156</v>
      </c>
      <c r="AA13" s="70">
        <v>158</v>
      </c>
      <c r="AB13" s="70">
        <v>1222</v>
      </c>
      <c r="AC13" s="70">
        <v>0</v>
      </c>
      <c r="AD13" s="283">
        <v>0</v>
      </c>
    </row>
    <row r="14" spans="1:30" s="280" customFormat="1" ht="17.25" customHeight="1">
      <c r="A14" s="303" t="s">
        <v>371</v>
      </c>
      <c r="B14" s="281">
        <f t="shared" si="2"/>
        <v>369</v>
      </c>
      <c r="C14" s="282">
        <f t="shared" si="3"/>
        <v>1833</v>
      </c>
      <c r="D14" s="282">
        <v>0</v>
      </c>
      <c r="E14" s="282">
        <v>0</v>
      </c>
      <c r="F14" s="282">
        <f t="shared" si="4"/>
        <v>10</v>
      </c>
      <c r="G14" s="282">
        <f t="shared" si="5"/>
        <v>64</v>
      </c>
      <c r="H14" s="282">
        <v>0</v>
      </c>
      <c r="I14" s="282">
        <v>0</v>
      </c>
      <c r="J14" s="282">
        <v>8</v>
      </c>
      <c r="K14" s="282">
        <v>47</v>
      </c>
      <c r="L14" s="282">
        <v>2</v>
      </c>
      <c r="M14" s="282">
        <v>17</v>
      </c>
      <c r="N14" s="282"/>
      <c r="O14" s="70">
        <f t="shared" si="6"/>
        <v>359</v>
      </c>
      <c r="P14" s="70">
        <f t="shared" si="6"/>
        <v>1769</v>
      </c>
      <c r="Q14" s="70">
        <v>0</v>
      </c>
      <c r="R14" s="70">
        <v>0</v>
      </c>
      <c r="S14" s="70">
        <v>7</v>
      </c>
      <c r="T14" s="70">
        <v>329</v>
      </c>
      <c r="U14" s="70">
        <v>208</v>
      </c>
      <c r="V14" s="70">
        <v>654</v>
      </c>
      <c r="W14" s="70">
        <v>9</v>
      </c>
      <c r="X14" s="70">
        <v>82</v>
      </c>
      <c r="Y14" s="70">
        <v>34</v>
      </c>
      <c r="Z14" s="70">
        <v>68</v>
      </c>
      <c r="AA14" s="70">
        <v>101</v>
      </c>
      <c r="AB14" s="70">
        <v>636</v>
      </c>
      <c r="AC14" s="70">
        <v>0</v>
      </c>
      <c r="AD14" s="283">
        <v>0</v>
      </c>
    </row>
    <row r="15" spans="1:30" s="280" customFormat="1" ht="17.25" customHeight="1">
      <c r="A15" s="303" t="s">
        <v>372</v>
      </c>
      <c r="B15" s="281">
        <f t="shared" si="2"/>
        <v>469</v>
      </c>
      <c r="C15" s="282">
        <f t="shared" si="3"/>
        <v>2798</v>
      </c>
      <c r="D15" s="282">
        <v>1</v>
      </c>
      <c r="E15" s="282">
        <v>2</v>
      </c>
      <c r="F15" s="282">
        <f t="shared" si="4"/>
        <v>36</v>
      </c>
      <c r="G15" s="282">
        <f t="shared" si="5"/>
        <v>350</v>
      </c>
      <c r="H15" s="282">
        <v>0</v>
      </c>
      <c r="I15" s="282">
        <v>0</v>
      </c>
      <c r="J15" s="282">
        <v>24</v>
      </c>
      <c r="K15" s="282">
        <v>167</v>
      </c>
      <c r="L15" s="282">
        <v>12</v>
      </c>
      <c r="M15" s="282">
        <v>183</v>
      </c>
      <c r="N15" s="282"/>
      <c r="O15" s="70">
        <f t="shared" si="6"/>
        <v>432</v>
      </c>
      <c r="P15" s="70">
        <f t="shared" si="6"/>
        <v>2446</v>
      </c>
      <c r="Q15" s="70">
        <v>0</v>
      </c>
      <c r="R15" s="70">
        <v>0</v>
      </c>
      <c r="S15" s="70">
        <v>11</v>
      </c>
      <c r="T15" s="70">
        <v>195</v>
      </c>
      <c r="U15" s="70">
        <v>130</v>
      </c>
      <c r="V15" s="70">
        <v>773</v>
      </c>
      <c r="W15" s="70">
        <v>7</v>
      </c>
      <c r="X15" s="70">
        <v>55</v>
      </c>
      <c r="Y15" s="70">
        <v>110</v>
      </c>
      <c r="Z15" s="70">
        <v>222</v>
      </c>
      <c r="AA15" s="70">
        <v>173</v>
      </c>
      <c r="AB15" s="70">
        <v>1123</v>
      </c>
      <c r="AC15" s="70">
        <v>1</v>
      </c>
      <c r="AD15" s="283">
        <v>78</v>
      </c>
    </row>
    <row r="16" spans="1:30" s="280" customFormat="1" ht="17.25" customHeight="1">
      <c r="A16" s="303" t="s">
        <v>373</v>
      </c>
      <c r="B16" s="281">
        <f t="shared" si="2"/>
        <v>146</v>
      </c>
      <c r="C16" s="282">
        <f t="shared" si="3"/>
        <v>766</v>
      </c>
      <c r="D16" s="282">
        <v>0</v>
      </c>
      <c r="E16" s="282">
        <v>0</v>
      </c>
      <c r="F16" s="282">
        <f t="shared" si="4"/>
        <v>12</v>
      </c>
      <c r="G16" s="282">
        <f t="shared" si="5"/>
        <v>72</v>
      </c>
      <c r="H16" s="282">
        <v>0</v>
      </c>
      <c r="I16" s="282">
        <v>0</v>
      </c>
      <c r="J16" s="282">
        <v>4</v>
      </c>
      <c r="K16" s="282">
        <v>30</v>
      </c>
      <c r="L16" s="282">
        <v>8</v>
      </c>
      <c r="M16" s="282">
        <v>42</v>
      </c>
      <c r="N16" s="282"/>
      <c r="O16" s="70">
        <f t="shared" si="6"/>
        <v>134</v>
      </c>
      <c r="P16" s="70">
        <f t="shared" si="6"/>
        <v>694</v>
      </c>
      <c r="Q16" s="70">
        <v>0</v>
      </c>
      <c r="R16" s="70">
        <v>0</v>
      </c>
      <c r="S16" s="70">
        <v>3</v>
      </c>
      <c r="T16" s="70">
        <v>29</v>
      </c>
      <c r="U16" s="70">
        <v>66</v>
      </c>
      <c r="V16" s="70">
        <v>345</v>
      </c>
      <c r="W16" s="70">
        <v>1</v>
      </c>
      <c r="X16" s="70">
        <v>12</v>
      </c>
      <c r="Y16" s="70">
        <v>21</v>
      </c>
      <c r="Z16" s="70">
        <v>33</v>
      </c>
      <c r="AA16" s="70">
        <v>43</v>
      </c>
      <c r="AB16" s="70">
        <v>275</v>
      </c>
      <c r="AC16" s="70">
        <v>0</v>
      </c>
      <c r="AD16" s="283">
        <v>0</v>
      </c>
    </row>
    <row r="17" spans="1:30" s="280" customFormat="1" ht="17.25" customHeight="1">
      <c r="A17" s="303" t="s">
        <v>374</v>
      </c>
      <c r="B17" s="281">
        <f t="shared" si="2"/>
        <v>3</v>
      </c>
      <c r="C17" s="282">
        <f t="shared" si="3"/>
        <v>40</v>
      </c>
      <c r="D17" s="282">
        <v>0</v>
      </c>
      <c r="E17" s="282">
        <v>0</v>
      </c>
      <c r="F17" s="282">
        <f t="shared" si="4"/>
        <v>0</v>
      </c>
      <c r="G17" s="282">
        <f t="shared" si="5"/>
        <v>0</v>
      </c>
      <c r="H17" s="282">
        <v>0</v>
      </c>
      <c r="I17" s="282">
        <v>0</v>
      </c>
      <c r="J17" s="282">
        <v>0</v>
      </c>
      <c r="K17" s="282">
        <v>0</v>
      </c>
      <c r="L17" s="282">
        <v>0</v>
      </c>
      <c r="M17" s="282">
        <v>0</v>
      </c>
      <c r="N17" s="282"/>
      <c r="O17" s="70">
        <f t="shared" si="6"/>
        <v>3</v>
      </c>
      <c r="P17" s="70">
        <f t="shared" si="6"/>
        <v>40</v>
      </c>
      <c r="Q17" s="70">
        <v>0</v>
      </c>
      <c r="R17" s="70">
        <v>0</v>
      </c>
      <c r="S17" s="70">
        <v>1</v>
      </c>
      <c r="T17" s="70">
        <v>29</v>
      </c>
      <c r="U17" s="70">
        <v>1</v>
      </c>
      <c r="V17" s="70">
        <v>10</v>
      </c>
      <c r="W17" s="70">
        <v>0</v>
      </c>
      <c r="X17" s="70">
        <v>0</v>
      </c>
      <c r="Y17" s="70">
        <v>0</v>
      </c>
      <c r="Z17" s="70">
        <v>0</v>
      </c>
      <c r="AA17" s="70">
        <v>1</v>
      </c>
      <c r="AB17" s="70">
        <v>1</v>
      </c>
      <c r="AC17" s="70">
        <v>0</v>
      </c>
      <c r="AD17" s="283">
        <v>0</v>
      </c>
    </row>
    <row r="18" spans="1:30" s="280" customFormat="1" ht="17.25" customHeight="1">
      <c r="A18" s="303" t="s">
        <v>375</v>
      </c>
      <c r="B18" s="281">
        <f t="shared" si="2"/>
        <v>280</v>
      </c>
      <c r="C18" s="282">
        <f t="shared" si="3"/>
        <v>5029</v>
      </c>
      <c r="D18" s="282">
        <v>0</v>
      </c>
      <c r="E18" s="282">
        <v>0</v>
      </c>
      <c r="F18" s="282">
        <f t="shared" si="4"/>
        <v>32</v>
      </c>
      <c r="G18" s="282">
        <f t="shared" si="5"/>
        <v>785</v>
      </c>
      <c r="H18" s="282">
        <v>2</v>
      </c>
      <c r="I18" s="282">
        <v>23</v>
      </c>
      <c r="J18" s="282">
        <v>13</v>
      </c>
      <c r="K18" s="282">
        <v>315</v>
      </c>
      <c r="L18" s="282">
        <v>17</v>
      </c>
      <c r="M18" s="282">
        <v>447</v>
      </c>
      <c r="N18" s="282"/>
      <c r="O18" s="70">
        <f t="shared" si="6"/>
        <v>248</v>
      </c>
      <c r="P18" s="70">
        <f t="shared" si="6"/>
        <v>4244</v>
      </c>
      <c r="Q18" s="70">
        <v>0</v>
      </c>
      <c r="R18" s="70">
        <v>0</v>
      </c>
      <c r="S18" s="70">
        <v>18</v>
      </c>
      <c r="T18" s="70">
        <v>623</v>
      </c>
      <c r="U18" s="70">
        <v>107</v>
      </c>
      <c r="V18" s="70">
        <v>1423</v>
      </c>
      <c r="W18" s="70">
        <v>3</v>
      </c>
      <c r="X18" s="70">
        <v>16</v>
      </c>
      <c r="Y18" s="70">
        <v>36</v>
      </c>
      <c r="Z18" s="70">
        <v>92</v>
      </c>
      <c r="AA18" s="70">
        <v>84</v>
      </c>
      <c r="AB18" s="70">
        <v>2090</v>
      </c>
      <c r="AC18" s="70">
        <v>0</v>
      </c>
      <c r="AD18" s="283">
        <v>0</v>
      </c>
    </row>
    <row r="19" spans="1:30" s="280" customFormat="1" ht="17.25" customHeight="1">
      <c r="A19" s="303" t="s">
        <v>376</v>
      </c>
      <c r="B19" s="281">
        <f t="shared" si="2"/>
        <v>315</v>
      </c>
      <c r="C19" s="282">
        <f t="shared" si="3"/>
        <v>2112</v>
      </c>
      <c r="D19" s="282">
        <v>0</v>
      </c>
      <c r="E19" s="282">
        <v>0</v>
      </c>
      <c r="F19" s="282">
        <f t="shared" si="4"/>
        <v>18</v>
      </c>
      <c r="G19" s="282">
        <f t="shared" si="5"/>
        <v>123</v>
      </c>
      <c r="H19" s="282">
        <v>1</v>
      </c>
      <c r="I19" s="282">
        <v>5</v>
      </c>
      <c r="J19" s="282">
        <v>11</v>
      </c>
      <c r="K19" s="282">
        <v>107</v>
      </c>
      <c r="L19" s="282">
        <v>6</v>
      </c>
      <c r="M19" s="282">
        <v>11</v>
      </c>
      <c r="N19" s="282"/>
      <c r="O19" s="70">
        <f t="shared" si="6"/>
        <v>297</v>
      </c>
      <c r="P19" s="70">
        <f t="shared" si="6"/>
        <v>1989</v>
      </c>
      <c r="Q19" s="70">
        <v>0</v>
      </c>
      <c r="R19" s="70">
        <v>0</v>
      </c>
      <c r="S19" s="70">
        <v>4</v>
      </c>
      <c r="T19" s="70">
        <v>210</v>
      </c>
      <c r="U19" s="70">
        <v>121</v>
      </c>
      <c r="V19" s="70">
        <v>703</v>
      </c>
      <c r="W19" s="70">
        <v>7</v>
      </c>
      <c r="X19" s="70">
        <v>101</v>
      </c>
      <c r="Y19" s="70">
        <v>55</v>
      </c>
      <c r="Z19" s="70">
        <v>99</v>
      </c>
      <c r="AA19" s="70">
        <v>109</v>
      </c>
      <c r="AB19" s="70">
        <v>858</v>
      </c>
      <c r="AC19" s="70">
        <v>1</v>
      </c>
      <c r="AD19" s="283">
        <v>18</v>
      </c>
    </row>
    <row r="20" spans="1:30" s="280" customFormat="1" ht="17.25" customHeight="1">
      <c r="A20" s="303" t="s">
        <v>377</v>
      </c>
      <c r="B20" s="281">
        <f t="shared" si="2"/>
        <v>83</v>
      </c>
      <c r="C20" s="282">
        <f t="shared" si="3"/>
        <v>997</v>
      </c>
      <c r="D20" s="282">
        <v>0</v>
      </c>
      <c r="E20" s="282">
        <v>0</v>
      </c>
      <c r="F20" s="282">
        <f t="shared" si="4"/>
        <v>15</v>
      </c>
      <c r="G20" s="282">
        <f t="shared" si="5"/>
        <v>120</v>
      </c>
      <c r="H20" s="282">
        <v>0</v>
      </c>
      <c r="I20" s="282">
        <v>0</v>
      </c>
      <c r="J20" s="282">
        <v>12</v>
      </c>
      <c r="K20" s="282">
        <v>85</v>
      </c>
      <c r="L20" s="282">
        <v>3</v>
      </c>
      <c r="M20" s="282">
        <v>35</v>
      </c>
      <c r="N20" s="282"/>
      <c r="O20" s="70">
        <f t="shared" si="6"/>
        <v>68</v>
      </c>
      <c r="P20" s="70">
        <f t="shared" si="6"/>
        <v>877</v>
      </c>
      <c r="Q20" s="70">
        <v>0</v>
      </c>
      <c r="R20" s="70">
        <v>0</v>
      </c>
      <c r="S20" s="70">
        <v>5</v>
      </c>
      <c r="T20" s="70">
        <v>274</v>
      </c>
      <c r="U20" s="70">
        <v>18</v>
      </c>
      <c r="V20" s="70">
        <v>144</v>
      </c>
      <c r="W20" s="70">
        <v>0</v>
      </c>
      <c r="X20" s="70">
        <v>0</v>
      </c>
      <c r="Y20" s="70">
        <v>6</v>
      </c>
      <c r="Z20" s="70">
        <v>12</v>
      </c>
      <c r="AA20" s="70">
        <v>39</v>
      </c>
      <c r="AB20" s="70">
        <v>447</v>
      </c>
      <c r="AC20" s="70">
        <v>0</v>
      </c>
      <c r="AD20" s="283">
        <v>0</v>
      </c>
    </row>
    <row r="21" spans="1:30" s="280" customFormat="1" ht="17.25" customHeight="1">
      <c r="A21" s="303" t="s">
        <v>378</v>
      </c>
      <c r="B21" s="281">
        <f t="shared" si="2"/>
        <v>172</v>
      </c>
      <c r="C21" s="282">
        <f t="shared" si="3"/>
        <v>2104</v>
      </c>
      <c r="D21" s="282">
        <v>0</v>
      </c>
      <c r="E21" s="282">
        <v>0</v>
      </c>
      <c r="F21" s="282">
        <f t="shared" si="4"/>
        <v>22</v>
      </c>
      <c r="G21" s="282">
        <f t="shared" si="5"/>
        <v>304</v>
      </c>
      <c r="H21" s="282">
        <v>0</v>
      </c>
      <c r="I21" s="282">
        <v>0</v>
      </c>
      <c r="J21" s="282">
        <v>18</v>
      </c>
      <c r="K21" s="282">
        <v>292</v>
      </c>
      <c r="L21" s="282">
        <v>4</v>
      </c>
      <c r="M21" s="282">
        <v>12</v>
      </c>
      <c r="N21" s="282"/>
      <c r="O21" s="70">
        <f t="shared" si="6"/>
        <v>150</v>
      </c>
      <c r="P21" s="70">
        <f t="shared" si="6"/>
        <v>1800</v>
      </c>
      <c r="Q21" s="70">
        <v>0</v>
      </c>
      <c r="R21" s="70">
        <v>0</v>
      </c>
      <c r="S21" s="70">
        <v>2</v>
      </c>
      <c r="T21" s="70">
        <v>26</v>
      </c>
      <c r="U21" s="70">
        <v>68</v>
      </c>
      <c r="V21" s="70">
        <v>850</v>
      </c>
      <c r="W21" s="70">
        <v>4</v>
      </c>
      <c r="X21" s="70">
        <v>18</v>
      </c>
      <c r="Y21" s="70">
        <v>23</v>
      </c>
      <c r="Z21" s="70">
        <v>42</v>
      </c>
      <c r="AA21" s="70">
        <v>53</v>
      </c>
      <c r="AB21" s="70">
        <v>864</v>
      </c>
      <c r="AC21" s="70">
        <v>0</v>
      </c>
      <c r="AD21" s="283">
        <v>0</v>
      </c>
    </row>
    <row r="22" spans="1:30" s="280" customFormat="1" ht="17.25" customHeight="1">
      <c r="A22" s="303" t="s">
        <v>379</v>
      </c>
      <c r="B22" s="281">
        <f t="shared" si="2"/>
        <v>345</v>
      </c>
      <c r="C22" s="282">
        <f t="shared" si="3"/>
        <v>2946</v>
      </c>
      <c r="D22" s="282">
        <v>0</v>
      </c>
      <c r="E22" s="282">
        <v>0</v>
      </c>
      <c r="F22" s="282">
        <f t="shared" si="4"/>
        <v>48</v>
      </c>
      <c r="G22" s="282">
        <f t="shared" si="5"/>
        <v>446</v>
      </c>
      <c r="H22" s="282">
        <v>0</v>
      </c>
      <c r="I22" s="282">
        <v>0</v>
      </c>
      <c r="J22" s="282">
        <v>39</v>
      </c>
      <c r="K22" s="282">
        <v>403</v>
      </c>
      <c r="L22" s="282">
        <v>9</v>
      </c>
      <c r="M22" s="282">
        <v>43</v>
      </c>
      <c r="N22" s="282"/>
      <c r="O22" s="70">
        <f t="shared" si="6"/>
        <v>297</v>
      </c>
      <c r="P22" s="70">
        <f t="shared" si="6"/>
        <v>2500</v>
      </c>
      <c r="Q22" s="70">
        <v>0</v>
      </c>
      <c r="R22" s="70">
        <v>0</v>
      </c>
      <c r="S22" s="70">
        <v>8</v>
      </c>
      <c r="T22" s="70">
        <v>208</v>
      </c>
      <c r="U22" s="70">
        <v>120</v>
      </c>
      <c r="V22" s="70">
        <v>769</v>
      </c>
      <c r="W22" s="70">
        <v>1</v>
      </c>
      <c r="X22" s="70">
        <v>8</v>
      </c>
      <c r="Y22" s="70">
        <v>32</v>
      </c>
      <c r="Z22" s="70">
        <v>106</v>
      </c>
      <c r="AA22" s="70">
        <v>135</v>
      </c>
      <c r="AB22" s="70">
        <v>1349</v>
      </c>
      <c r="AC22" s="70">
        <v>1</v>
      </c>
      <c r="AD22" s="283">
        <v>60</v>
      </c>
    </row>
    <row r="23" spans="1:30" s="280" customFormat="1" ht="17.25" customHeight="1">
      <c r="A23" s="303" t="s">
        <v>380</v>
      </c>
      <c r="B23" s="281">
        <f t="shared" si="2"/>
        <v>314</v>
      </c>
      <c r="C23" s="282">
        <f>E23+G23+P23</f>
        <v>2541</v>
      </c>
      <c r="D23" s="282">
        <v>0</v>
      </c>
      <c r="E23" s="282">
        <v>0</v>
      </c>
      <c r="F23" s="282">
        <f t="shared" si="4"/>
        <v>58</v>
      </c>
      <c r="G23" s="282">
        <f t="shared" si="5"/>
        <v>636</v>
      </c>
      <c r="H23" s="282">
        <v>0</v>
      </c>
      <c r="I23" s="282">
        <v>0</v>
      </c>
      <c r="J23" s="282">
        <v>46</v>
      </c>
      <c r="K23" s="282">
        <v>467</v>
      </c>
      <c r="L23" s="282">
        <v>12</v>
      </c>
      <c r="M23" s="282">
        <v>169</v>
      </c>
      <c r="N23" s="282"/>
      <c r="O23" s="70">
        <f t="shared" si="6"/>
        <v>256</v>
      </c>
      <c r="P23" s="70">
        <f t="shared" si="6"/>
        <v>1905</v>
      </c>
      <c r="Q23" s="70">
        <v>0</v>
      </c>
      <c r="R23" s="70">
        <v>0</v>
      </c>
      <c r="S23" s="70">
        <v>16</v>
      </c>
      <c r="T23" s="70">
        <v>314</v>
      </c>
      <c r="U23" s="70">
        <v>92</v>
      </c>
      <c r="V23" s="70">
        <v>865</v>
      </c>
      <c r="W23" s="70">
        <v>1</v>
      </c>
      <c r="X23" s="70">
        <v>3</v>
      </c>
      <c r="Y23" s="70">
        <v>52</v>
      </c>
      <c r="Z23" s="70">
        <v>107</v>
      </c>
      <c r="AA23" s="70">
        <v>94</v>
      </c>
      <c r="AB23" s="70">
        <v>576</v>
      </c>
      <c r="AC23" s="70">
        <v>1</v>
      </c>
      <c r="AD23" s="283">
        <v>40</v>
      </c>
    </row>
    <row r="24" spans="1:30" s="280" customFormat="1" ht="17.25" customHeight="1">
      <c r="A24" s="303" t="s">
        <v>381</v>
      </c>
      <c r="B24" s="281">
        <f t="shared" si="2"/>
        <v>164</v>
      </c>
      <c r="C24" s="282">
        <f t="shared" si="3"/>
        <v>1682</v>
      </c>
      <c r="D24" s="282">
        <v>0</v>
      </c>
      <c r="E24" s="282">
        <v>0</v>
      </c>
      <c r="F24" s="282">
        <f t="shared" si="4"/>
        <v>18</v>
      </c>
      <c r="G24" s="282">
        <f t="shared" si="5"/>
        <v>113</v>
      </c>
      <c r="H24" s="282">
        <v>0</v>
      </c>
      <c r="I24" s="282">
        <v>0</v>
      </c>
      <c r="J24" s="282">
        <v>12</v>
      </c>
      <c r="K24" s="282">
        <v>64</v>
      </c>
      <c r="L24" s="282">
        <v>6</v>
      </c>
      <c r="M24" s="282">
        <v>49</v>
      </c>
      <c r="N24" s="282"/>
      <c r="O24" s="70">
        <f t="shared" si="6"/>
        <v>146</v>
      </c>
      <c r="P24" s="70">
        <f t="shared" si="6"/>
        <v>1569</v>
      </c>
      <c r="Q24" s="70">
        <v>0</v>
      </c>
      <c r="R24" s="70">
        <v>0</v>
      </c>
      <c r="S24" s="70">
        <v>6</v>
      </c>
      <c r="T24" s="70">
        <v>107</v>
      </c>
      <c r="U24" s="70">
        <v>69</v>
      </c>
      <c r="V24" s="70">
        <v>828</v>
      </c>
      <c r="W24" s="282">
        <v>0</v>
      </c>
      <c r="X24" s="282">
        <v>0</v>
      </c>
      <c r="Y24" s="70">
        <v>26</v>
      </c>
      <c r="Z24" s="70">
        <v>109</v>
      </c>
      <c r="AA24" s="70">
        <v>45</v>
      </c>
      <c r="AB24" s="70">
        <v>525</v>
      </c>
      <c r="AC24" s="70">
        <v>0</v>
      </c>
      <c r="AD24" s="283">
        <v>0</v>
      </c>
    </row>
    <row r="25" spans="1:30" s="280" customFormat="1" ht="17.25" customHeight="1">
      <c r="A25" s="303" t="s">
        <v>382</v>
      </c>
      <c r="B25" s="281">
        <f t="shared" si="2"/>
        <v>213</v>
      </c>
      <c r="C25" s="282">
        <f t="shared" si="3"/>
        <v>2184</v>
      </c>
      <c r="D25" s="282">
        <v>0</v>
      </c>
      <c r="E25" s="282">
        <v>0</v>
      </c>
      <c r="F25" s="282">
        <f t="shared" si="4"/>
        <v>36</v>
      </c>
      <c r="G25" s="282">
        <f t="shared" si="5"/>
        <v>381</v>
      </c>
      <c r="H25" s="282">
        <v>0</v>
      </c>
      <c r="I25" s="282">
        <v>0</v>
      </c>
      <c r="J25" s="282">
        <v>25</v>
      </c>
      <c r="K25" s="282">
        <v>281</v>
      </c>
      <c r="L25" s="282">
        <v>11</v>
      </c>
      <c r="M25" s="282">
        <v>100</v>
      </c>
      <c r="N25" s="282"/>
      <c r="O25" s="70">
        <f t="shared" si="6"/>
        <v>177</v>
      </c>
      <c r="P25" s="70">
        <f t="shared" si="6"/>
        <v>1803</v>
      </c>
      <c r="Q25" s="70">
        <v>0</v>
      </c>
      <c r="R25" s="70">
        <v>0</v>
      </c>
      <c r="S25" s="70">
        <v>8</v>
      </c>
      <c r="T25" s="70">
        <v>16</v>
      </c>
      <c r="U25" s="70">
        <v>64</v>
      </c>
      <c r="V25" s="70">
        <v>445</v>
      </c>
      <c r="W25" s="70">
        <v>3</v>
      </c>
      <c r="X25" s="70">
        <v>16</v>
      </c>
      <c r="Y25" s="70">
        <v>38</v>
      </c>
      <c r="Z25" s="70">
        <v>76</v>
      </c>
      <c r="AA25" s="70">
        <v>64</v>
      </c>
      <c r="AB25" s="70">
        <v>1250</v>
      </c>
      <c r="AC25" s="70">
        <v>0</v>
      </c>
      <c r="AD25" s="283">
        <v>0</v>
      </c>
    </row>
    <row r="26" spans="1:30" s="280" customFormat="1" ht="17.25" customHeight="1">
      <c r="A26" s="303" t="s">
        <v>383</v>
      </c>
      <c r="B26" s="281">
        <f t="shared" si="2"/>
        <v>91</v>
      </c>
      <c r="C26" s="282">
        <f t="shared" si="3"/>
        <v>3655</v>
      </c>
      <c r="D26" s="282">
        <v>0</v>
      </c>
      <c r="E26" s="282">
        <v>0</v>
      </c>
      <c r="F26" s="282">
        <f t="shared" si="4"/>
        <v>4</v>
      </c>
      <c r="G26" s="282">
        <f t="shared" si="5"/>
        <v>465</v>
      </c>
      <c r="H26" s="282">
        <v>1</v>
      </c>
      <c r="I26" s="282">
        <v>4</v>
      </c>
      <c r="J26" s="282">
        <v>0</v>
      </c>
      <c r="K26" s="282">
        <v>0</v>
      </c>
      <c r="L26" s="282">
        <v>3</v>
      </c>
      <c r="M26" s="282">
        <v>461</v>
      </c>
      <c r="N26" s="282"/>
      <c r="O26" s="70">
        <f t="shared" si="6"/>
        <v>87</v>
      </c>
      <c r="P26" s="70">
        <f t="shared" si="6"/>
        <v>3190</v>
      </c>
      <c r="Q26" s="70">
        <v>0</v>
      </c>
      <c r="R26" s="70">
        <v>0</v>
      </c>
      <c r="S26" s="70">
        <v>19</v>
      </c>
      <c r="T26" s="70">
        <v>523</v>
      </c>
      <c r="U26" s="70">
        <v>56</v>
      </c>
      <c r="V26" s="70">
        <v>2499</v>
      </c>
      <c r="W26" s="70">
        <v>3</v>
      </c>
      <c r="X26" s="70">
        <v>100</v>
      </c>
      <c r="Y26" s="70">
        <v>4</v>
      </c>
      <c r="Z26" s="70">
        <v>13</v>
      </c>
      <c r="AA26" s="70">
        <v>5</v>
      </c>
      <c r="AB26" s="70">
        <v>55</v>
      </c>
      <c r="AC26" s="70">
        <v>0</v>
      </c>
      <c r="AD26" s="283">
        <v>0</v>
      </c>
    </row>
    <row r="27" spans="1:30" s="280" customFormat="1" ht="17.25" customHeight="1" thickBot="1">
      <c r="A27" s="304" t="s">
        <v>68</v>
      </c>
      <c r="B27" s="284">
        <f t="shared" si="2"/>
        <v>95</v>
      </c>
      <c r="C27" s="285">
        <f t="shared" si="3"/>
        <v>1404</v>
      </c>
      <c r="D27" s="285">
        <v>0</v>
      </c>
      <c r="E27" s="285">
        <v>0</v>
      </c>
      <c r="F27" s="285">
        <f t="shared" si="4"/>
        <v>11</v>
      </c>
      <c r="G27" s="285">
        <f t="shared" si="5"/>
        <v>124</v>
      </c>
      <c r="H27" s="285">
        <v>1</v>
      </c>
      <c r="I27" s="285">
        <v>2</v>
      </c>
      <c r="J27" s="285">
        <v>3</v>
      </c>
      <c r="K27" s="285">
        <v>29</v>
      </c>
      <c r="L27" s="285">
        <v>7</v>
      </c>
      <c r="M27" s="285">
        <v>93</v>
      </c>
      <c r="N27" s="285"/>
      <c r="O27" s="74">
        <f t="shared" si="6"/>
        <v>84</v>
      </c>
      <c r="P27" s="74">
        <f t="shared" si="6"/>
        <v>1280</v>
      </c>
      <c r="Q27" s="74">
        <v>0</v>
      </c>
      <c r="R27" s="74">
        <v>0</v>
      </c>
      <c r="S27" s="74">
        <v>12</v>
      </c>
      <c r="T27" s="74">
        <v>343</v>
      </c>
      <c r="U27" s="74">
        <v>54</v>
      </c>
      <c r="V27" s="74">
        <v>789</v>
      </c>
      <c r="W27" s="74">
        <v>4</v>
      </c>
      <c r="X27" s="74">
        <v>15</v>
      </c>
      <c r="Y27" s="74">
        <v>1</v>
      </c>
      <c r="Z27" s="74">
        <v>1</v>
      </c>
      <c r="AA27" s="74">
        <v>13</v>
      </c>
      <c r="AB27" s="74">
        <v>132</v>
      </c>
      <c r="AC27" s="74">
        <v>0</v>
      </c>
      <c r="AD27" s="286">
        <v>0</v>
      </c>
    </row>
    <row r="28" spans="1:30" s="280" customFormat="1" ht="15" customHeight="1">
      <c r="A28" s="287"/>
      <c r="B28" s="287"/>
      <c r="C28" s="287"/>
      <c r="D28" s="287"/>
      <c r="E28" s="287"/>
      <c r="F28" s="287"/>
      <c r="G28" s="287"/>
      <c r="H28" s="287"/>
      <c r="I28" s="287"/>
      <c r="J28" s="287"/>
      <c r="K28" s="287"/>
      <c r="L28" s="287"/>
      <c r="M28" s="287"/>
      <c r="N28" s="287"/>
      <c r="O28" s="287"/>
      <c r="P28" s="287"/>
      <c r="Q28" s="287"/>
      <c r="R28" s="287"/>
      <c r="S28" s="287"/>
      <c r="T28" s="288"/>
      <c r="U28" s="288"/>
      <c r="V28" s="288"/>
      <c r="W28" s="288"/>
      <c r="X28" s="288"/>
      <c r="Y28" s="707" t="s">
        <v>331</v>
      </c>
      <c r="Z28" s="708"/>
      <c r="AA28" s="708"/>
      <c r="AB28" s="708"/>
      <c r="AC28" s="708"/>
      <c r="AD28" s="708"/>
    </row>
    <row r="29" spans="1:30" s="280" customFormat="1" ht="12" customHeight="1">
      <c r="A29" s="287"/>
      <c r="B29" s="287"/>
      <c r="C29" s="287"/>
      <c r="D29" s="287"/>
      <c r="E29" s="287"/>
      <c r="F29" s="287"/>
      <c r="G29" s="287"/>
      <c r="H29" s="287"/>
      <c r="I29" s="287"/>
      <c r="J29" s="287"/>
      <c r="K29" s="287"/>
      <c r="L29" s="287"/>
      <c r="M29" s="287"/>
      <c r="N29" s="287"/>
      <c r="O29" s="287"/>
      <c r="P29" s="287"/>
      <c r="Q29" s="287"/>
      <c r="R29" s="287"/>
      <c r="S29" s="287"/>
      <c r="T29" s="288"/>
      <c r="U29" s="288"/>
      <c r="V29" s="288"/>
      <c r="W29" s="288"/>
      <c r="X29" s="288"/>
      <c r="Y29" s="288"/>
      <c r="Z29" s="288"/>
      <c r="AA29" s="288"/>
      <c r="AB29" s="288"/>
      <c r="AC29" s="288"/>
      <c r="AD29" s="288"/>
    </row>
    <row r="30" spans="1:30" s="280" customFormat="1" ht="15" customHeight="1" thickBot="1">
      <c r="A30" s="288" t="s">
        <v>70</v>
      </c>
      <c r="B30" s="288"/>
      <c r="C30" s="288"/>
      <c r="D30" s="288"/>
      <c r="E30" s="288"/>
      <c r="F30" s="288"/>
      <c r="G30" s="288"/>
      <c r="H30" s="288"/>
      <c r="I30" s="288"/>
      <c r="J30" s="288"/>
      <c r="K30" s="288"/>
      <c r="L30" s="288"/>
      <c r="M30" s="288"/>
      <c r="N30" s="288"/>
      <c r="O30" s="288"/>
      <c r="P30" s="288"/>
      <c r="Q30" s="288"/>
      <c r="R30" s="288"/>
      <c r="S30" s="288"/>
      <c r="T30" s="288"/>
      <c r="U30" s="288"/>
      <c r="V30" s="288"/>
      <c r="W30" s="288"/>
      <c r="X30" s="288"/>
      <c r="Y30" s="288"/>
      <c r="Z30" s="713" t="s">
        <v>356</v>
      </c>
      <c r="AA30" s="713"/>
      <c r="AB30" s="713"/>
      <c r="AC30" s="288"/>
      <c r="AD30" s="288"/>
    </row>
    <row r="31" spans="1:30" s="280" customFormat="1" ht="14.25" customHeight="1">
      <c r="A31" s="676" t="s">
        <v>33</v>
      </c>
      <c r="B31" s="293"/>
      <c r="C31" s="294"/>
      <c r="D31" s="294"/>
      <c r="E31" s="294"/>
      <c r="F31" s="294"/>
      <c r="G31" s="294"/>
      <c r="H31" s="294"/>
      <c r="I31" s="294"/>
      <c r="J31" s="295"/>
      <c r="K31" s="296"/>
      <c r="L31" s="297"/>
      <c r="M31" s="295"/>
      <c r="N31" s="295"/>
      <c r="O31" s="294" t="s">
        <v>71</v>
      </c>
      <c r="P31" s="294"/>
      <c r="Q31" s="295"/>
      <c r="R31" s="295"/>
      <c r="S31" s="294"/>
      <c r="T31" s="294"/>
      <c r="U31" s="294"/>
      <c r="V31" s="295"/>
      <c r="W31" s="295"/>
      <c r="X31" s="295"/>
      <c r="Y31" s="298"/>
      <c r="Z31" s="298"/>
      <c r="AA31" s="294"/>
      <c r="AB31" s="295"/>
      <c r="AC31" s="295"/>
      <c r="AD31" s="299"/>
    </row>
    <row r="32" spans="1:30" s="280" customFormat="1" ht="13.5" customHeight="1">
      <c r="A32" s="677"/>
      <c r="B32" s="281" t="s">
        <v>72</v>
      </c>
      <c r="C32" s="282"/>
      <c r="D32" s="679" t="s">
        <v>389</v>
      </c>
      <c r="E32" s="680"/>
      <c r="F32" s="681"/>
      <c r="G32" s="679" t="s">
        <v>390</v>
      </c>
      <c r="H32" s="680"/>
      <c r="I32" s="680"/>
      <c r="J32" s="289"/>
      <c r="K32" s="290"/>
      <c r="L32" s="685" t="s">
        <v>73</v>
      </c>
      <c r="M32" s="685"/>
      <c r="N32" s="628"/>
      <c r="O32" s="694" t="s">
        <v>348</v>
      </c>
      <c r="P32" s="695"/>
      <c r="Q32" s="705" t="s">
        <v>350</v>
      </c>
      <c r="R32" s="706"/>
      <c r="S32" s="694" t="s">
        <v>363</v>
      </c>
      <c r="T32" s="722"/>
      <c r="U32" s="695"/>
      <c r="V32" s="723" t="s">
        <v>385</v>
      </c>
      <c r="W32" s="724"/>
      <c r="X32" s="724"/>
      <c r="Y32" s="694" t="s">
        <v>353</v>
      </c>
      <c r="Z32" s="722"/>
      <c r="AA32" s="695"/>
      <c r="AB32" s="701" t="s">
        <v>355</v>
      </c>
      <c r="AC32" s="701"/>
      <c r="AD32" s="702"/>
    </row>
    <row r="33" spans="1:30" s="280" customFormat="1" ht="13.5" customHeight="1">
      <c r="A33" s="677"/>
      <c r="B33" s="282"/>
      <c r="C33" s="282"/>
      <c r="D33" s="682"/>
      <c r="E33" s="683"/>
      <c r="F33" s="684"/>
      <c r="G33" s="682"/>
      <c r="H33" s="683"/>
      <c r="I33" s="683"/>
      <c r="J33" s="689" t="s">
        <v>388</v>
      </c>
      <c r="K33" s="690"/>
      <c r="L33" s="685"/>
      <c r="M33" s="685"/>
      <c r="N33" s="629"/>
      <c r="O33" s="692" t="s">
        <v>387</v>
      </c>
      <c r="P33" s="693"/>
      <c r="Q33" s="703" t="s">
        <v>349</v>
      </c>
      <c r="R33" s="693"/>
      <c r="S33" s="692" t="s">
        <v>386</v>
      </c>
      <c r="T33" s="714"/>
      <c r="U33" s="715"/>
      <c r="V33" s="716" t="s">
        <v>359</v>
      </c>
      <c r="W33" s="717"/>
      <c r="X33" s="717"/>
      <c r="Y33" s="692" t="s">
        <v>354</v>
      </c>
      <c r="Z33" s="703"/>
      <c r="AA33" s="693"/>
      <c r="AB33" s="703"/>
      <c r="AC33" s="703"/>
      <c r="AD33" s="704"/>
    </row>
    <row r="34" spans="1:30" s="280" customFormat="1" ht="15" customHeight="1">
      <c r="A34" s="678"/>
      <c r="B34" s="291" t="s">
        <v>21</v>
      </c>
      <c r="C34" s="291" t="s">
        <v>48</v>
      </c>
      <c r="D34" s="291" t="s">
        <v>21</v>
      </c>
      <c r="E34" s="686" t="s">
        <v>48</v>
      </c>
      <c r="F34" s="687"/>
      <c r="G34" s="292" t="s">
        <v>21</v>
      </c>
      <c r="H34" s="688" t="s">
        <v>48</v>
      </c>
      <c r="I34" s="688"/>
      <c r="J34" s="291" t="s">
        <v>21</v>
      </c>
      <c r="K34" s="291" t="s">
        <v>48</v>
      </c>
      <c r="L34" s="291" t="s">
        <v>21</v>
      </c>
      <c r="M34" s="291" t="s">
        <v>48</v>
      </c>
      <c r="N34" s="630"/>
      <c r="O34" s="310" t="s">
        <v>21</v>
      </c>
      <c r="P34" s="311" t="s">
        <v>48</v>
      </c>
      <c r="Q34" s="312" t="s">
        <v>21</v>
      </c>
      <c r="R34" s="313" t="s">
        <v>48</v>
      </c>
      <c r="S34" s="276" t="s">
        <v>21</v>
      </c>
      <c r="T34" s="720" t="s">
        <v>48</v>
      </c>
      <c r="U34" s="720"/>
      <c r="V34" s="314" t="s">
        <v>352</v>
      </c>
      <c r="W34" s="720" t="s">
        <v>48</v>
      </c>
      <c r="X34" s="720"/>
      <c r="Y34" s="276" t="s">
        <v>21</v>
      </c>
      <c r="Z34" s="729" t="s">
        <v>351</v>
      </c>
      <c r="AA34" s="729"/>
      <c r="AB34" s="315" t="s">
        <v>21</v>
      </c>
      <c r="AC34" s="720" t="s">
        <v>48</v>
      </c>
      <c r="AD34" s="721"/>
    </row>
    <row r="35" spans="1:30" s="280" customFormat="1" ht="17.25" customHeight="1">
      <c r="A35" s="305" t="s">
        <v>384</v>
      </c>
      <c r="B35" s="633">
        <f>SUM(B36:B55)</f>
        <v>5238</v>
      </c>
      <c r="C35" s="633">
        <f>SUM(C36:C55)</f>
        <v>53249</v>
      </c>
      <c r="D35" s="633">
        <f>SUM(D36:D55)</f>
        <v>2750</v>
      </c>
      <c r="E35" s="727">
        <f>SUM(E36:E55)</f>
        <v>7923</v>
      </c>
      <c r="F35" s="727"/>
      <c r="G35" s="633">
        <f>SUM(G36:G55)</f>
        <v>2423</v>
      </c>
      <c r="H35" s="728">
        <f>SUM(H36:I55)</f>
        <v>45140</v>
      </c>
      <c r="I35" s="728"/>
      <c r="J35" s="633">
        <f>SUM(J36:J55)</f>
        <v>2151</v>
      </c>
      <c r="K35" s="633">
        <f>SUM(K36:K55)</f>
        <v>38643</v>
      </c>
      <c r="L35" s="68"/>
      <c r="M35" s="68"/>
      <c r="N35" s="282"/>
      <c r="O35" s="70"/>
      <c r="P35" s="70"/>
      <c r="Q35" s="68"/>
      <c r="R35" s="68"/>
      <c r="S35" s="68"/>
      <c r="T35" s="718"/>
      <c r="U35" s="718"/>
      <c r="V35" s="70"/>
      <c r="W35" s="718"/>
      <c r="X35" s="718"/>
      <c r="Y35" s="70"/>
      <c r="Z35" s="718"/>
      <c r="AA35" s="718"/>
      <c r="AB35" s="70"/>
      <c r="AC35" s="718"/>
      <c r="AD35" s="719"/>
    </row>
    <row r="36" spans="1:30" s="280" customFormat="1" ht="17.25" customHeight="1">
      <c r="A36" s="306" t="s">
        <v>49</v>
      </c>
      <c r="B36" s="428">
        <v>204</v>
      </c>
      <c r="C36" s="429">
        <v>1510</v>
      </c>
      <c r="D36" s="429">
        <v>126</v>
      </c>
      <c r="E36" s="725">
        <v>287</v>
      </c>
      <c r="F36" s="725"/>
      <c r="G36" s="70">
        <v>67</v>
      </c>
      <c r="H36" s="726">
        <v>1171</v>
      </c>
      <c r="I36" s="726"/>
      <c r="J36" s="70">
        <v>51</v>
      </c>
      <c r="K36" s="70">
        <v>888</v>
      </c>
      <c r="L36" s="70"/>
      <c r="M36" s="70"/>
      <c r="N36" s="282"/>
      <c r="O36" s="70"/>
      <c r="P36" s="70"/>
      <c r="Q36" s="70"/>
      <c r="R36" s="70"/>
      <c r="S36" s="70"/>
      <c r="T36" s="718"/>
      <c r="U36" s="718"/>
      <c r="V36" s="70"/>
      <c r="W36" s="718"/>
      <c r="X36" s="718"/>
      <c r="Y36" s="70"/>
      <c r="Z36" s="718"/>
      <c r="AA36" s="718"/>
      <c r="AB36" s="70"/>
      <c r="AC36" s="718"/>
      <c r="AD36" s="719"/>
    </row>
    <row r="37" spans="1:30" s="280" customFormat="1" ht="17.25" customHeight="1">
      <c r="A37" s="306" t="s">
        <v>50</v>
      </c>
      <c r="B37" s="428">
        <v>209</v>
      </c>
      <c r="C37" s="429">
        <v>917</v>
      </c>
      <c r="D37" s="429">
        <v>123</v>
      </c>
      <c r="E37" s="725">
        <v>315</v>
      </c>
      <c r="F37" s="725"/>
      <c r="G37" s="70">
        <v>82</v>
      </c>
      <c r="H37" s="726">
        <v>593</v>
      </c>
      <c r="I37" s="726"/>
      <c r="J37" s="70">
        <v>72</v>
      </c>
      <c r="K37" s="70">
        <v>473</v>
      </c>
      <c r="L37" s="70"/>
      <c r="M37" s="70"/>
      <c r="N37" s="282"/>
      <c r="O37" s="70"/>
      <c r="P37" s="70"/>
      <c r="Q37" s="70"/>
      <c r="R37" s="70"/>
      <c r="S37" s="70"/>
      <c r="T37" s="718"/>
      <c r="U37" s="718"/>
      <c r="V37" s="70"/>
      <c r="W37" s="718"/>
      <c r="X37" s="718"/>
      <c r="Y37" s="70"/>
      <c r="Z37" s="718"/>
      <c r="AA37" s="718"/>
      <c r="AB37" s="70"/>
      <c r="AC37" s="718"/>
      <c r="AD37" s="719"/>
    </row>
    <row r="38" spans="1:30" s="280" customFormat="1" ht="17.25" customHeight="1">
      <c r="A38" s="306" t="s">
        <v>51</v>
      </c>
      <c r="B38" s="428">
        <v>463</v>
      </c>
      <c r="C38" s="429">
        <v>4517</v>
      </c>
      <c r="D38" s="429">
        <v>232</v>
      </c>
      <c r="E38" s="725">
        <v>880</v>
      </c>
      <c r="F38" s="725"/>
      <c r="G38" s="70">
        <v>228</v>
      </c>
      <c r="H38" s="726">
        <v>3634</v>
      </c>
      <c r="I38" s="726"/>
      <c r="J38" s="70">
        <v>203</v>
      </c>
      <c r="K38" s="70">
        <v>2288</v>
      </c>
      <c r="L38" s="70"/>
      <c r="M38" s="70"/>
      <c r="N38" s="282"/>
      <c r="O38" s="70"/>
      <c r="P38" s="70"/>
      <c r="Q38" s="70"/>
      <c r="R38" s="70"/>
      <c r="S38" s="70"/>
      <c r="T38" s="718"/>
      <c r="U38" s="718"/>
      <c r="V38" s="70"/>
      <c r="W38" s="718"/>
      <c r="X38" s="718"/>
      <c r="Y38" s="70"/>
      <c r="Z38" s="718"/>
      <c r="AA38" s="718"/>
      <c r="AB38" s="70"/>
      <c r="AC38" s="718"/>
      <c r="AD38" s="719"/>
    </row>
    <row r="39" spans="1:30" s="280" customFormat="1" ht="17.25" customHeight="1">
      <c r="A39" s="306" t="s">
        <v>52</v>
      </c>
      <c r="B39" s="428">
        <v>582</v>
      </c>
      <c r="C39" s="429">
        <v>8697</v>
      </c>
      <c r="D39" s="429">
        <v>242</v>
      </c>
      <c r="E39" s="725">
        <v>783</v>
      </c>
      <c r="F39" s="725"/>
      <c r="G39" s="70">
        <v>334</v>
      </c>
      <c r="H39" s="726">
        <v>7906</v>
      </c>
      <c r="I39" s="726"/>
      <c r="J39" s="70">
        <v>286</v>
      </c>
      <c r="K39" s="70">
        <v>6814</v>
      </c>
      <c r="L39" s="70"/>
      <c r="M39" s="70"/>
      <c r="N39" s="282"/>
      <c r="O39" s="70"/>
      <c r="P39" s="70"/>
      <c r="Q39" s="70"/>
      <c r="R39" s="70"/>
      <c r="S39" s="70"/>
      <c r="T39" s="718"/>
      <c r="U39" s="718"/>
      <c r="V39" s="70"/>
      <c r="W39" s="718"/>
      <c r="X39" s="718"/>
      <c r="Y39" s="70"/>
      <c r="Z39" s="718"/>
      <c r="AA39" s="718"/>
      <c r="AB39" s="70"/>
      <c r="AC39" s="718"/>
      <c r="AD39" s="719"/>
    </row>
    <row r="40" spans="1:30" s="280" customFormat="1" ht="17.25" customHeight="1">
      <c r="A40" s="306" t="s">
        <v>53</v>
      </c>
      <c r="B40" s="428">
        <v>283</v>
      </c>
      <c r="C40" s="429">
        <v>3334</v>
      </c>
      <c r="D40" s="429">
        <v>127</v>
      </c>
      <c r="E40" s="725">
        <v>390</v>
      </c>
      <c r="F40" s="725"/>
      <c r="G40" s="70">
        <v>152</v>
      </c>
      <c r="H40" s="726">
        <v>2914</v>
      </c>
      <c r="I40" s="726"/>
      <c r="J40" s="70">
        <v>130</v>
      </c>
      <c r="K40" s="70">
        <v>2647</v>
      </c>
      <c r="L40" s="70"/>
      <c r="M40" s="70"/>
      <c r="N40" s="282"/>
      <c r="O40" s="70"/>
      <c r="P40" s="70"/>
      <c r="Q40" s="70"/>
      <c r="R40" s="70"/>
      <c r="S40" s="70"/>
      <c r="T40" s="718"/>
      <c r="U40" s="718"/>
      <c r="V40" s="70"/>
      <c r="W40" s="718"/>
      <c r="X40" s="718"/>
      <c r="Y40" s="70"/>
      <c r="Z40" s="718"/>
      <c r="AA40" s="718"/>
      <c r="AB40" s="70"/>
      <c r="AC40" s="718"/>
      <c r="AD40" s="719"/>
    </row>
    <row r="41" spans="1:30" s="280" customFormat="1" ht="17.25" customHeight="1">
      <c r="A41" s="306" t="s">
        <v>54</v>
      </c>
      <c r="B41" s="428">
        <v>481</v>
      </c>
      <c r="C41" s="429">
        <v>5901</v>
      </c>
      <c r="D41" s="429">
        <v>247</v>
      </c>
      <c r="E41" s="725">
        <v>754</v>
      </c>
      <c r="F41" s="725"/>
      <c r="G41" s="70">
        <v>230</v>
      </c>
      <c r="H41" s="726">
        <v>5136</v>
      </c>
      <c r="I41" s="726"/>
      <c r="J41" s="70">
        <v>220</v>
      </c>
      <c r="K41" s="70">
        <v>4824</v>
      </c>
      <c r="L41" s="70"/>
      <c r="M41" s="70"/>
      <c r="N41" s="282"/>
      <c r="O41" s="70"/>
      <c r="P41" s="70"/>
      <c r="Q41" s="70"/>
      <c r="R41" s="70"/>
      <c r="S41" s="70"/>
      <c r="T41" s="718"/>
      <c r="U41" s="718"/>
      <c r="V41" s="70"/>
      <c r="W41" s="718"/>
      <c r="X41" s="718"/>
      <c r="Y41" s="70"/>
      <c r="Z41" s="718"/>
      <c r="AA41" s="718"/>
      <c r="AB41" s="70"/>
      <c r="AC41" s="718"/>
      <c r="AD41" s="719"/>
    </row>
    <row r="42" spans="1:30" s="280" customFormat="1" ht="17.25" customHeight="1">
      <c r="A42" s="306" t="s">
        <v>55</v>
      </c>
      <c r="B42" s="428">
        <v>366</v>
      </c>
      <c r="C42" s="429">
        <v>1735</v>
      </c>
      <c r="D42" s="429">
        <v>280</v>
      </c>
      <c r="E42" s="725">
        <v>690</v>
      </c>
      <c r="F42" s="725"/>
      <c r="G42" s="70">
        <v>83</v>
      </c>
      <c r="H42" s="726">
        <v>1036</v>
      </c>
      <c r="I42" s="726"/>
      <c r="J42" s="70">
        <v>74</v>
      </c>
      <c r="K42" s="70">
        <v>971</v>
      </c>
      <c r="L42" s="70"/>
      <c r="M42" s="70"/>
      <c r="N42" s="282"/>
      <c r="O42" s="70"/>
      <c r="P42" s="70"/>
      <c r="Q42" s="70"/>
      <c r="R42" s="70"/>
      <c r="S42" s="70"/>
      <c r="T42" s="718"/>
      <c r="U42" s="718"/>
      <c r="V42" s="70"/>
      <c r="W42" s="718"/>
      <c r="X42" s="718"/>
      <c r="Y42" s="70"/>
      <c r="Z42" s="718"/>
      <c r="AA42" s="718"/>
      <c r="AB42" s="70"/>
      <c r="AC42" s="718"/>
      <c r="AD42" s="719"/>
    </row>
    <row r="43" spans="1:30" s="280" customFormat="1" ht="17.25" customHeight="1">
      <c r="A43" s="306" t="s">
        <v>56</v>
      </c>
      <c r="B43" s="428">
        <v>462</v>
      </c>
      <c r="C43" s="429">
        <v>2637</v>
      </c>
      <c r="D43" s="429">
        <v>301</v>
      </c>
      <c r="E43" s="725">
        <v>802</v>
      </c>
      <c r="F43" s="725"/>
      <c r="G43" s="70">
        <v>156</v>
      </c>
      <c r="H43" s="726">
        <v>1822</v>
      </c>
      <c r="I43" s="726"/>
      <c r="J43" s="70">
        <v>132</v>
      </c>
      <c r="K43" s="70">
        <v>1439</v>
      </c>
      <c r="L43" s="70"/>
      <c r="M43" s="70"/>
      <c r="N43" s="282"/>
      <c r="O43" s="70"/>
      <c r="P43" s="70"/>
      <c r="Q43" s="70"/>
      <c r="R43" s="70"/>
      <c r="S43" s="70"/>
      <c r="T43" s="718"/>
      <c r="U43" s="718"/>
      <c r="V43" s="70"/>
      <c r="W43" s="718"/>
      <c r="X43" s="718"/>
      <c r="Y43" s="70"/>
      <c r="Z43" s="718"/>
      <c r="AA43" s="718"/>
      <c r="AB43" s="70"/>
      <c r="AC43" s="718"/>
      <c r="AD43" s="719"/>
    </row>
    <row r="44" spans="1:30" s="280" customFormat="1" ht="17.25" customHeight="1">
      <c r="A44" s="306" t="s">
        <v>57</v>
      </c>
      <c r="B44" s="428">
        <v>146</v>
      </c>
      <c r="C44" s="429">
        <v>766</v>
      </c>
      <c r="D44" s="429">
        <v>85</v>
      </c>
      <c r="E44" s="725">
        <v>174</v>
      </c>
      <c r="F44" s="725"/>
      <c r="G44" s="70">
        <v>61</v>
      </c>
      <c r="H44" s="726">
        <v>592</v>
      </c>
      <c r="I44" s="726"/>
      <c r="J44" s="70">
        <v>57</v>
      </c>
      <c r="K44" s="70">
        <v>543</v>
      </c>
      <c r="L44" s="70"/>
      <c r="M44" s="70"/>
      <c r="N44" s="282"/>
      <c r="O44" s="70"/>
      <c r="P44" s="70"/>
      <c r="Q44" s="70"/>
      <c r="R44" s="70"/>
      <c r="S44" s="70"/>
      <c r="T44" s="718"/>
      <c r="U44" s="718"/>
      <c r="V44" s="70"/>
      <c r="W44" s="718"/>
      <c r="X44" s="718"/>
      <c r="Y44" s="70"/>
      <c r="Z44" s="718"/>
      <c r="AA44" s="718"/>
      <c r="AB44" s="70"/>
      <c r="AC44" s="718"/>
      <c r="AD44" s="719"/>
    </row>
    <row r="45" spans="1:30" s="280" customFormat="1" ht="17.25" customHeight="1">
      <c r="A45" s="306" t="s">
        <v>58</v>
      </c>
      <c r="B45" s="428">
        <v>3</v>
      </c>
      <c r="C45" s="429">
        <v>40</v>
      </c>
      <c r="D45" s="429">
        <v>0</v>
      </c>
      <c r="E45" s="725">
        <v>0</v>
      </c>
      <c r="F45" s="725"/>
      <c r="G45" s="70">
        <v>3</v>
      </c>
      <c r="H45" s="726">
        <v>40</v>
      </c>
      <c r="I45" s="726"/>
      <c r="J45" s="70">
        <v>3</v>
      </c>
      <c r="K45" s="70">
        <v>40</v>
      </c>
      <c r="L45" s="70"/>
      <c r="M45" s="70"/>
      <c r="N45" s="282"/>
      <c r="O45" s="70"/>
      <c r="P45" s="70"/>
      <c r="Q45" s="70"/>
      <c r="R45" s="70"/>
      <c r="S45" s="70"/>
      <c r="T45" s="718"/>
      <c r="U45" s="718"/>
      <c r="V45" s="70"/>
      <c r="W45" s="718"/>
      <c r="X45" s="718"/>
      <c r="Y45" s="70"/>
      <c r="Z45" s="718"/>
      <c r="AA45" s="718"/>
      <c r="AB45" s="70"/>
      <c r="AC45" s="718"/>
      <c r="AD45" s="719"/>
    </row>
    <row r="46" spans="1:30" s="280" customFormat="1" ht="17.25" customHeight="1">
      <c r="A46" s="306" t="s">
        <v>59</v>
      </c>
      <c r="B46" s="428">
        <v>277</v>
      </c>
      <c r="C46" s="429">
        <v>4839</v>
      </c>
      <c r="D46" s="429">
        <v>115</v>
      </c>
      <c r="E46" s="725">
        <v>303</v>
      </c>
      <c r="F46" s="725"/>
      <c r="G46" s="70">
        <v>157</v>
      </c>
      <c r="H46" s="726">
        <v>4523</v>
      </c>
      <c r="I46" s="726"/>
      <c r="J46" s="70">
        <v>147</v>
      </c>
      <c r="K46" s="70">
        <v>4273</v>
      </c>
      <c r="L46" s="70"/>
      <c r="M46" s="70"/>
      <c r="N46" s="282"/>
      <c r="O46" s="70"/>
      <c r="P46" s="70"/>
      <c r="Q46" s="70"/>
      <c r="R46" s="70"/>
      <c r="S46" s="70"/>
      <c r="T46" s="718"/>
      <c r="U46" s="718"/>
      <c r="V46" s="70"/>
      <c r="W46" s="718"/>
      <c r="X46" s="718"/>
      <c r="Y46" s="70"/>
      <c r="Z46" s="718"/>
      <c r="AA46" s="718"/>
      <c r="AB46" s="70"/>
      <c r="AC46" s="718"/>
      <c r="AD46" s="719"/>
    </row>
    <row r="47" spans="1:30" s="280" customFormat="1" ht="17.25" customHeight="1">
      <c r="A47" s="306" t="s">
        <v>60</v>
      </c>
      <c r="B47" s="428">
        <v>307</v>
      </c>
      <c r="C47" s="429">
        <v>1833</v>
      </c>
      <c r="D47" s="429">
        <v>198</v>
      </c>
      <c r="E47" s="725">
        <v>473</v>
      </c>
      <c r="F47" s="725"/>
      <c r="G47" s="70">
        <v>104</v>
      </c>
      <c r="H47" s="726">
        <v>1350</v>
      </c>
      <c r="I47" s="726"/>
      <c r="J47" s="70">
        <v>97</v>
      </c>
      <c r="K47" s="70">
        <v>1224</v>
      </c>
      <c r="L47" s="70"/>
      <c r="M47" s="70"/>
      <c r="N47" s="282"/>
      <c r="O47" s="70"/>
      <c r="P47" s="70"/>
      <c r="Q47" s="70"/>
      <c r="R47" s="70"/>
      <c r="S47" s="70"/>
      <c r="T47" s="718"/>
      <c r="U47" s="718"/>
      <c r="V47" s="70"/>
      <c r="W47" s="718"/>
      <c r="X47" s="718"/>
      <c r="Y47" s="70"/>
      <c r="Z47" s="718"/>
      <c r="AA47" s="718"/>
      <c r="AB47" s="70"/>
      <c r="AC47" s="718"/>
      <c r="AD47" s="719"/>
    </row>
    <row r="48" spans="1:30" s="280" customFormat="1" ht="17.25" customHeight="1">
      <c r="A48" s="306" t="s">
        <v>61</v>
      </c>
      <c r="B48" s="428">
        <v>81</v>
      </c>
      <c r="C48" s="429">
        <v>954</v>
      </c>
      <c r="D48" s="429">
        <v>36</v>
      </c>
      <c r="E48" s="725">
        <v>161</v>
      </c>
      <c r="F48" s="725"/>
      <c r="G48" s="70">
        <v>41</v>
      </c>
      <c r="H48" s="726">
        <v>783</v>
      </c>
      <c r="I48" s="726"/>
      <c r="J48" s="70">
        <v>35</v>
      </c>
      <c r="K48" s="70">
        <v>615</v>
      </c>
      <c r="L48" s="70"/>
      <c r="M48" s="70"/>
      <c r="N48" s="282"/>
      <c r="O48" s="70"/>
      <c r="P48" s="70"/>
      <c r="Q48" s="70"/>
      <c r="R48" s="70"/>
      <c r="S48" s="70"/>
      <c r="T48" s="718"/>
      <c r="U48" s="718"/>
      <c r="V48" s="70"/>
      <c r="W48" s="718"/>
      <c r="X48" s="718"/>
      <c r="Y48" s="70"/>
      <c r="Z48" s="718"/>
      <c r="AA48" s="718"/>
      <c r="AB48" s="70"/>
      <c r="AC48" s="718"/>
      <c r="AD48" s="719"/>
    </row>
    <row r="49" spans="1:30" s="280" customFormat="1" ht="17.25" customHeight="1">
      <c r="A49" s="306" t="s">
        <v>62</v>
      </c>
      <c r="B49" s="428">
        <v>169</v>
      </c>
      <c r="C49" s="429">
        <v>1991</v>
      </c>
      <c r="D49" s="429">
        <v>84</v>
      </c>
      <c r="E49" s="725">
        <v>295</v>
      </c>
      <c r="F49" s="725"/>
      <c r="G49" s="70">
        <v>83</v>
      </c>
      <c r="H49" s="726">
        <v>1694</v>
      </c>
      <c r="I49" s="726"/>
      <c r="J49" s="70">
        <v>73</v>
      </c>
      <c r="K49" s="70">
        <v>1082</v>
      </c>
      <c r="L49" s="70"/>
      <c r="M49" s="70"/>
      <c r="N49" s="282"/>
      <c r="O49" s="70"/>
      <c r="P49" s="70"/>
      <c r="Q49" s="70"/>
      <c r="R49" s="70"/>
      <c r="S49" s="70"/>
      <c r="T49" s="718"/>
      <c r="U49" s="718"/>
      <c r="V49" s="70"/>
      <c r="W49" s="718"/>
      <c r="X49" s="718"/>
      <c r="Y49" s="70"/>
      <c r="Z49" s="718"/>
      <c r="AA49" s="718"/>
      <c r="AB49" s="70"/>
      <c r="AC49" s="718"/>
      <c r="AD49" s="719"/>
    </row>
    <row r="50" spans="1:30" s="280" customFormat="1" ht="17.25" customHeight="1">
      <c r="A50" s="306" t="s">
        <v>63</v>
      </c>
      <c r="B50" s="428">
        <v>342</v>
      </c>
      <c r="C50" s="429">
        <v>2853</v>
      </c>
      <c r="D50" s="429">
        <v>196</v>
      </c>
      <c r="E50" s="725">
        <v>593</v>
      </c>
      <c r="F50" s="725"/>
      <c r="G50" s="70">
        <v>144</v>
      </c>
      <c r="H50" s="726">
        <v>2258</v>
      </c>
      <c r="I50" s="726"/>
      <c r="J50" s="70">
        <v>121</v>
      </c>
      <c r="K50" s="70">
        <v>1724</v>
      </c>
      <c r="L50" s="70"/>
      <c r="M50" s="70"/>
      <c r="N50" s="282"/>
      <c r="O50" s="70"/>
      <c r="P50" s="70"/>
      <c r="Q50" s="70"/>
      <c r="R50" s="70"/>
      <c r="S50" s="70"/>
      <c r="T50" s="718"/>
      <c r="U50" s="718"/>
      <c r="V50" s="70"/>
      <c r="W50" s="718"/>
      <c r="X50" s="718"/>
      <c r="Y50" s="70"/>
      <c r="Z50" s="718"/>
      <c r="AA50" s="718"/>
      <c r="AB50" s="70"/>
      <c r="AC50" s="718"/>
      <c r="AD50" s="719"/>
    </row>
    <row r="51" spans="1:30" s="280" customFormat="1" ht="17.25" customHeight="1">
      <c r="A51" s="306" t="s">
        <v>64</v>
      </c>
      <c r="B51" s="428">
        <v>311</v>
      </c>
      <c r="C51" s="429">
        <v>2441</v>
      </c>
      <c r="D51" s="429">
        <v>160</v>
      </c>
      <c r="E51" s="725">
        <v>425</v>
      </c>
      <c r="F51" s="725"/>
      <c r="G51" s="70">
        <v>147</v>
      </c>
      <c r="H51" s="726">
        <v>2006</v>
      </c>
      <c r="I51" s="726"/>
      <c r="J51" s="70">
        <v>134</v>
      </c>
      <c r="K51" s="70">
        <v>1663</v>
      </c>
      <c r="L51" s="70"/>
      <c r="M51" s="70"/>
      <c r="N51" s="282"/>
      <c r="O51" s="70"/>
      <c r="P51" s="70"/>
      <c r="Q51" s="70"/>
      <c r="R51" s="70"/>
      <c r="S51" s="70"/>
      <c r="T51" s="718"/>
      <c r="U51" s="718"/>
      <c r="V51" s="70"/>
      <c r="W51" s="718"/>
      <c r="X51" s="718"/>
      <c r="Y51" s="70"/>
      <c r="Z51" s="718"/>
      <c r="AA51" s="718"/>
      <c r="AB51" s="70"/>
      <c r="AC51" s="718"/>
      <c r="AD51" s="719"/>
    </row>
    <row r="52" spans="1:30" s="280" customFormat="1" ht="17.25" customHeight="1">
      <c r="A52" s="306" t="s">
        <v>65</v>
      </c>
      <c r="B52" s="428">
        <v>159</v>
      </c>
      <c r="C52" s="429">
        <v>1409</v>
      </c>
      <c r="D52" s="429">
        <v>70</v>
      </c>
      <c r="E52" s="725">
        <v>216</v>
      </c>
      <c r="F52" s="725"/>
      <c r="G52" s="70">
        <v>87</v>
      </c>
      <c r="H52" s="726">
        <v>1191</v>
      </c>
      <c r="I52" s="726"/>
      <c r="J52" s="70">
        <v>76</v>
      </c>
      <c r="K52" s="70">
        <v>1060</v>
      </c>
      <c r="L52" s="70"/>
      <c r="M52" s="70"/>
      <c r="N52" s="282"/>
      <c r="O52" s="70"/>
      <c r="P52" s="70"/>
      <c r="Q52" s="70"/>
      <c r="R52" s="70"/>
      <c r="S52" s="70"/>
      <c r="T52" s="718"/>
      <c r="U52" s="718"/>
      <c r="V52" s="70"/>
      <c r="W52" s="718"/>
      <c r="X52" s="718"/>
      <c r="Y52" s="70"/>
      <c r="Z52" s="718"/>
      <c r="AA52" s="718"/>
      <c r="AB52" s="70"/>
      <c r="AC52" s="718"/>
      <c r="AD52" s="719"/>
    </row>
    <row r="53" spans="1:30" s="280" customFormat="1" ht="17.25" customHeight="1">
      <c r="A53" s="306" t="s">
        <v>66</v>
      </c>
      <c r="B53" s="428">
        <v>209</v>
      </c>
      <c r="C53" s="429">
        <v>1834</v>
      </c>
      <c r="D53" s="429">
        <v>121</v>
      </c>
      <c r="E53" s="725">
        <v>363</v>
      </c>
      <c r="F53" s="725"/>
      <c r="G53" s="70">
        <v>87</v>
      </c>
      <c r="H53" s="726">
        <v>1469</v>
      </c>
      <c r="I53" s="726"/>
      <c r="J53" s="70">
        <v>78</v>
      </c>
      <c r="K53" s="70">
        <v>1176</v>
      </c>
      <c r="L53" s="70"/>
      <c r="M53" s="70"/>
      <c r="N53" s="282"/>
      <c r="O53" s="70"/>
      <c r="P53" s="70"/>
      <c r="Q53" s="70"/>
      <c r="R53" s="70"/>
      <c r="S53" s="70"/>
      <c r="T53" s="718"/>
      <c r="U53" s="718"/>
      <c r="V53" s="70"/>
      <c r="W53" s="718"/>
      <c r="X53" s="718"/>
      <c r="Y53" s="70"/>
      <c r="Z53" s="718"/>
      <c r="AA53" s="718"/>
      <c r="AB53" s="70"/>
      <c r="AC53" s="718"/>
      <c r="AD53" s="719"/>
    </row>
    <row r="54" spans="1:30" s="280" customFormat="1" ht="17.25" customHeight="1">
      <c r="A54" s="306" t="s">
        <v>67</v>
      </c>
      <c r="B54" s="428">
        <v>91</v>
      </c>
      <c r="C54" s="429">
        <v>3655</v>
      </c>
      <c r="D54" s="429">
        <v>0</v>
      </c>
      <c r="E54" s="725">
        <v>0</v>
      </c>
      <c r="F54" s="725"/>
      <c r="G54" s="70">
        <v>91</v>
      </c>
      <c r="H54" s="726">
        <v>3655</v>
      </c>
      <c r="I54" s="726"/>
      <c r="J54" s="70">
        <v>88</v>
      </c>
      <c r="K54" s="70">
        <v>3646</v>
      </c>
      <c r="L54" s="70"/>
      <c r="M54" s="70"/>
      <c r="N54" s="282"/>
      <c r="O54" s="70"/>
      <c r="P54" s="70"/>
      <c r="Q54" s="70"/>
      <c r="R54" s="70"/>
      <c r="S54" s="70"/>
      <c r="T54" s="718"/>
      <c r="U54" s="718"/>
      <c r="V54" s="70"/>
      <c r="W54" s="718"/>
      <c r="X54" s="718"/>
      <c r="Y54" s="70"/>
      <c r="Z54" s="718"/>
      <c r="AA54" s="718"/>
      <c r="AB54" s="70"/>
      <c r="AC54" s="718"/>
      <c r="AD54" s="719"/>
    </row>
    <row r="55" spans="1:30" s="280" customFormat="1" ht="17.25" customHeight="1" thickBot="1">
      <c r="A55" s="307" t="s">
        <v>68</v>
      </c>
      <c r="B55" s="430">
        <v>93</v>
      </c>
      <c r="C55" s="430">
        <v>1386</v>
      </c>
      <c r="D55" s="430">
        <v>7</v>
      </c>
      <c r="E55" s="731">
        <v>19</v>
      </c>
      <c r="F55" s="731"/>
      <c r="G55" s="300">
        <v>86</v>
      </c>
      <c r="H55" s="732">
        <v>1367</v>
      </c>
      <c r="I55" s="732"/>
      <c r="J55" s="300">
        <v>74</v>
      </c>
      <c r="K55" s="300">
        <v>1253</v>
      </c>
      <c r="L55" s="300"/>
      <c r="M55" s="300"/>
      <c r="N55" s="301"/>
      <c r="O55" s="300"/>
      <c r="P55" s="300"/>
      <c r="Q55" s="300"/>
      <c r="R55" s="300"/>
      <c r="S55" s="300"/>
      <c r="T55" s="733"/>
      <c r="U55" s="733"/>
      <c r="V55" s="300"/>
      <c r="W55" s="733"/>
      <c r="X55" s="733"/>
      <c r="Y55" s="300"/>
      <c r="Z55" s="733"/>
      <c r="AA55" s="733"/>
      <c r="AB55" s="300"/>
      <c r="AC55" s="733"/>
      <c r="AD55" s="735"/>
    </row>
    <row r="56" spans="1:30" ht="13.5" customHeight="1">
      <c r="A56" s="734" t="s">
        <v>556</v>
      </c>
      <c r="B56" s="734"/>
      <c r="C56" s="734"/>
      <c r="D56" s="734"/>
      <c r="E56" s="734"/>
      <c r="F56" s="734"/>
      <c r="G56" s="734"/>
      <c r="H56" s="734"/>
      <c r="I56" s="734"/>
      <c r="J56" s="734"/>
      <c r="K56" s="734"/>
      <c r="L56" s="734"/>
      <c r="M56" s="734"/>
      <c r="N56" s="195"/>
      <c r="O56" s="11"/>
      <c r="P56" s="277"/>
      <c r="Q56" s="277"/>
      <c r="R56" s="277"/>
      <c r="S56" s="277"/>
      <c r="T56" s="277"/>
      <c r="U56" s="277"/>
      <c r="V56" s="277"/>
      <c r="W56" s="277"/>
      <c r="X56" s="277"/>
      <c r="Y56" s="730" t="s">
        <v>538</v>
      </c>
      <c r="Z56" s="655"/>
      <c r="AA56" s="655"/>
      <c r="AB56" s="655"/>
      <c r="AC56" s="655"/>
      <c r="AD56" s="655"/>
    </row>
  </sheetData>
  <sheetProtection selectLockedCells="1" selectUnlockedCells="1"/>
  <mergeCells count="174">
    <mergeCell ref="T53:U53"/>
    <mergeCell ref="W50:X50"/>
    <mergeCell ref="T34:U34"/>
    <mergeCell ref="T36:U36"/>
    <mergeCell ref="T35:U35"/>
    <mergeCell ref="T42:U42"/>
    <mergeCell ref="T41:U41"/>
    <mergeCell ref="T51:U51"/>
    <mergeCell ref="T50:U50"/>
    <mergeCell ref="T49:U49"/>
    <mergeCell ref="T48:U48"/>
    <mergeCell ref="T38:U38"/>
    <mergeCell ref="T37:U37"/>
    <mergeCell ref="W49:X49"/>
    <mergeCell ref="W47:X47"/>
    <mergeCell ref="W48:X48"/>
    <mergeCell ref="W46:X46"/>
    <mergeCell ref="Y56:AD56"/>
    <mergeCell ref="E55:F55"/>
    <mergeCell ref="H55:I55"/>
    <mergeCell ref="W55:X55"/>
    <mergeCell ref="T55:U55"/>
    <mergeCell ref="A56:M56"/>
    <mergeCell ref="Z55:AA55"/>
    <mergeCell ref="AC55:AD55"/>
    <mergeCell ref="E54:F54"/>
    <mergeCell ref="H54:I54"/>
    <mergeCell ref="AC54:AD54"/>
    <mergeCell ref="T54:U54"/>
    <mergeCell ref="E53:F53"/>
    <mergeCell ref="T43:U43"/>
    <mergeCell ref="H53:I53"/>
    <mergeCell ref="T40:U40"/>
    <mergeCell ref="T39:U39"/>
    <mergeCell ref="T47:U47"/>
    <mergeCell ref="T46:U46"/>
    <mergeCell ref="T45:U45"/>
    <mergeCell ref="T44:U44"/>
    <mergeCell ref="T52:U52"/>
    <mergeCell ref="E52:F52"/>
    <mergeCell ref="H52:I52"/>
    <mergeCell ref="E51:F51"/>
    <mergeCell ref="H51:I51"/>
    <mergeCell ref="E50:F50"/>
    <mergeCell ref="H50:I50"/>
    <mergeCell ref="E48:F48"/>
    <mergeCell ref="H48:I48"/>
    <mergeCell ref="E49:F49"/>
    <mergeCell ref="H49:I49"/>
    <mergeCell ref="E47:F47"/>
    <mergeCell ref="H47:I47"/>
    <mergeCell ref="E46:F46"/>
    <mergeCell ref="H46:I46"/>
    <mergeCell ref="E45:F45"/>
    <mergeCell ref="H45:I45"/>
    <mergeCell ref="W45:X45"/>
    <mergeCell ref="Z35:AA35"/>
    <mergeCell ref="Z34:AA34"/>
    <mergeCell ref="E42:F42"/>
    <mergeCell ref="H42:I42"/>
    <mergeCell ref="W42:X42"/>
    <mergeCell ref="E41:F41"/>
    <mergeCell ref="Z39:AA39"/>
    <mergeCell ref="Z38:AA38"/>
    <mergeCell ref="Z42:AA42"/>
    <mergeCell ref="Z36:AA36"/>
    <mergeCell ref="E44:F44"/>
    <mergeCell ref="H44:I44"/>
    <mergeCell ref="Z44:AA44"/>
    <mergeCell ref="W44:X44"/>
    <mergeCell ref="E43:F43"/>
    <mergeCell ref="H43:I43"/>
    <mergeCell ref="W43:X43"/>
    <mergeCell ref="Z43:AA43"/>
    <mergeCell ref="Z45:AA45"/>
    <mergeCell ref="Z37:AA37"/>
    <mergeCell ref="H41:I41"/>
    <mergeCell ref="Z47:AA47"/>
    <mergeCell ref="Z46:AA46"/>
    <mergeCell ref="W51:X51"/>
    <mergeCell ref="Z49:AA49"/>
    <mergeCell ref="Z48:AA48"/>
    <mergeCell ref="Z54:AA54"/>
    <mergeCell ref="Z53:AA53"/>
    <mergeCell ref="Z52:AA52"/>
    <mergeCell ref="W54:X54"/>
    <mergeCell ref="W53:X53"/>
    <mergeCell ref="W52:X52"/>
    <mergeCell ref="Z51:AA51"/>
    <mergeCell ref="Z50:AA50"/>
    <mergeCell ref="E35:F35"/>
    <mergeCell ref="H35:I35"/>
    <mergeCell ref="W35:X35"/>
    <mergeCell ref="AC35:AD35"/>
    <mergeCell ref="AC39:AD39"/>
    <mergeCell ref="E38:F38"/>
    <mergeCell ref="H38:I38"/>
    <mergeCell ref="W38:X38"/>
    <mergeCell ref="AC38:AD38"/>
    <mergeCell ref="AC53:AD53"/>
    <mergeCell ref="AC52:AD52"/>
    <mergeCell ref="AC48:AD48"/>
    <mergeCell ref="AC51:AD51"/>
    <mergeCell ref="AC50:AD50"/>
    <mergeCell ref="AC49:AD49"/>
    <mergeCell ref="E39:F39"/>
    <mergeCell ref="H39:I39"/>
    <mergeCell ref="AC36:AD36"/>
    <mergeCell ref="E37:F37"/>
    <mergeCell ref="H37:I37"/>
    <mergeCell ref="E36:F36"/>
    <mergeCell ref="H36:I36"/>
    <mergeCell ref="W36:X36"/>
    <mergeCell ref="W39:X39"/>
    <mergeCell ref="AC47:AD47"/>
    <mergeCell ref="AC45:AD45"/>
    <mergeCell ref="AC44:AD44"/>
    <mergeCell ref="AC43:AD43"/>
    <mergeCell ref="AC42:AD42"/>
    <mergeCell ref="AC41:AD41"/>
    <mergeCell ref="E40:F40"/>
    <mergeCell ref="H40:I40"/>
    <mergeCell ref="W40:X40"/>
    <mergeCell ref="Z30:AB30"/>
    <mergeCell ref="S33:U33"/>
    <mergeCell ref="V33:X33"/>
    <mergeCell ref="AC46:AD46"/>
    <mergeCell ref="W37:X37"/>
    <mergeCell ref="AC37:AD37"/>
    <mergeCell ref="Z41:AA41"/>
    <mergeCell ref="W41:X41"/>
    <mergeCell ref="AC34:AD34"/>
    <mergeCell ref="W34:X34"/>
    <mergeCell ref="AC40:AD40"/>
    <mergeCell ref="Z40:AA40"/>
    <mergeCell ref="S32:U32"/>
    <mergeCell ref="V32:X32"/>
    <mergeCell ref="Y32:AA32"/>
    <mergeCell ref="Y33:AA33"/>
    <mergeCell ref="A31:A34"/>
    <mergeCell ref="D32:F33"/>
    <mergeCell ref="G32:I33"/>
    <mergeCell ref="L32:M33"/>
    <mergeCell ref="E34:F34"/>
    <mergeCell ref="H34:I34"/>
    <mergeCell ref="J33:K33"/>
    <mergeCell ref="O3:AD3"/>
    <mergeCell ref="F4:G5"/>
    <mergeCell ref="O33:P33"/>
    <mergeCell ref="O32:P32"/>
    <mergeCell ref="Y4:Z5"/>
    <mergeCell ref="AA4:AB5"/>
    <mergeCell ref="AB32:AD33"/>
    <mergeCell ref="Q32:R32"/>
    <mergeCell ref="Q33:R33"/>
    <mergeCell ref="Y28:AD28"/>
    <mergeCell ref="Q4:R4"/>
    <mergeCell ref="S4:T4"/>
    <mergeCell ref="U4:V4"/>
    <mergeCell ref="AC4:AD5"/>
    <mergeCell ref="Q5:R5"/>
    <mergeCell ref="W5:X5"/>
    <mergeCell ref="W4:X4"/>
    <mergeCell ref="S5:T5"/>
    <mergeCell ref="U5:V5"/>
    <mergeCell ref="A2:L2"/>
    <mergeCell ref="A3:A6"/>
    <mergeCell ref="B3:C5"/>
    <mergeCell ref="D3:E5"/>
    <mergeCell ref="F3:M3"/>
    <mergeCell ref="L4:M5"/>
    <mergeCell ref="H4:I5"/>
    <mergeCell ref="J4:K5"/>
    <mergeCell ref="O4:P5"/>
  </mergeCells>
  <phoneticPr fontId="18"/>
  <printOptions horizontalCentered="1"/>
  <pageMargins left="0.59055118110236227" right="0.59055118110236227" top="0.59055118110236227" bottom="0.59055118110236227" header="0.39370078740157483" footer="0.39370078740157483"/>
  <pageSetup paperSize="9" scale="85" firstPageNumber="64" orientation="portrait" useFirstPageNumber="1" verticalDpi="300" r:id="rId1"/>
  <headerFooter alignWithMargins="0">
    <oddHeader>&amp;L事業所</oddHeader>
    <oddFooter>&amp;C&amp;11－&amp;P－</oddFooter>
  </headerFooter>
  <drawing r:id="rId2"/>
</worksheet>
</file>

<file path=xl/worksheets/sheet3.xml><?xml version="1.0" encoding="utf-8"?>
<worksheet xmlns="http://schemas.openxmlformats.org/spreadsheetml/2006/main" xmlns:r="http://schemas.openxmlformats.org/officeDocument/2006/relationships">
  <dimension ref="A1:AD56"/>
  <sheetViews>
    <sheetView view="pageBreakPreview" zoomScaleNormal="100" zoomScaleSheetLayoutView="100" workbookViewId="0">
      <pane xSplit="1" topLeftCell="O1" activePane="topRight" state="frozen"/>
      <selection activeCell="A26" sqref="A26"/>
      <selection pane="topRight" activeCell="P45" sqref="P45"/>
    </sheetView>
  </sheetViews>
  <sheetFormatPr defaultRowHeight="15" customHeight="1"/>
  <cols>
    <col min="1" max="1" width="12.7109375" style="28" customWidth="1"/>
    <col min="2" max="2" width="9.42578125" style="28" customWidth="1"/>
    <col min="3" max="3" width="11.42578125" style="28" customWidth="1"/>
    <col min="4" max="6" width="7.7109375" style="28" customWidth="1"/>
    <col min="7" max="7" width="9.7109375" style="28" customWidth="1"/>
    <col min="8" max="9" width="7.7109375" style="28" customWidth="1"/>
    <col min="10" max="10" width="8.7109375" style="28" customWidth="1"/>
    <col min="11" max="11" width="9.7109375" style="28" customWidth="1"/>
    <col min="12" max="13" width="8.7109375" style="28" customWidth="1"/>
    <col min="14" max="14" width="0.85546875" style="28" customWidth="1"/>
    <col min="15" max="15" width="7.7109375" style="28" customWidth="1"/>
    <col min="16" max="16" width="8.7109375" style="28" customWidth="1"/>
    <col min="17" max="17" width="6.140625" style="28" customWidth="1"/>
    <col min="18" max="18" width="8.140625" style="28" customWidth="1"/>
    <col min="19" max="19" width="6.28515625" style="28" customWidth="1"/>
    <col min="20" max="21" width="7.7109375" style="28" customWidth="1"/>
    <col min="22" max="22" width="8.7109375" style="28" customWidth="1"/>
    <col min="23" max="23" width="5.7109375" style="28" customWidth="1"/>
    <col min="24" max="24" width="7.7109375" style="28" customWidth="1"/>
    <col min="25" max="25" width="6.7109375" style="28" customWidth="1"/>
    <col min="26" max="27" width="7.7109375" style="28" customWidth="1"/>
    <col min="28" max="28" width="8.7109375" style="28" customWidth="1"/>
    <col min="29" max="29" width="5.7109375" style="28" customWidth="1"/>
    <col min="30" max="30" width="7.5703125" style="28" customWidth="1"/>
    <col min="31" max="16384" width="9.140625" style="27"/>
  </cols>
  <sheetData>
    <row r="1" spans="1:30" ht="5.0999999999999996" customHeight="1"/>
    <row r="2" spans="1:30" ht="15" customHeight="1" thickBot="1">
      <c r="A2" s="671" t="s">
        <v>32</v>
      </c>
      <c r="B2" s="671"/>
      <c r="C2" s="671"/>
      <c r="D2" s="671"/>
      <c r="E2" s="671"/>
      <c r="F2" s="671"/>
      <c r="G2" s="671"/>
      <c r="H2" s="671"/>
      <c r="I2" s="671"/>
      <c r="J2" s="671"/>
      <c r="K2" s="671"/>
      <c r="L2" s="671"/>
      <c r="AD2" s="4" t="s">
        <v>16</v>
      </c>
    </row>
    <row r="3" spans="1:30" ht="14.25" customHeight="1" thickBot="1">
      <c r="A3" s="672" t="s">
        <v>33</v>
      </c>
      <c r="B3" s="642" t="s">
        <v>34</v>
      </c>
      <c r="C3" s="642"/>
      <c r="D3" s="642" t="s">
        <v>35</v>
      </c>
      <c r="E3" s="642"/>
      <c r="F3" s="673" t="s">
        <v>36</v>
      </c>
      <c r="G3" s="673"/>
      <c r="H3" s="673"/>
      <c r="I3" s="673"/>
      <c r="J3" s="673"/>
      <c r="K3" s="673"/>
      <c r="L3" s="673"/>
      <c r="M3" s="673"/>
      <c r="N3" s="269"/>
      <c r="O3" s="691" t="s">
        <v>37</v>
      </c>
      <c r="P3" s="691"/>
      <c r="Q3" s="691"/>
      <c r="R3" s="691"/>
      <c r="S3" s="691"/>
      <c r="T3" s="691"/>
      <c r="U3" s="691"/>
      <c r="V3" s="691"/>
      <c r="W3" s="691"/>
      <c r="X3" s="691"/>
      <c r="Y3" s="691"/>
      <c r="Z3" s="691"/>
      <c r="AA3" s="691"/>
      <c r="AB3" s="691"/>
      <c r="AC3" s="691"/>
      <c r="AD3" s="691"/>
    </row>
    <row r="4" spans="1:30" ht="18" customHeight="1" thickBot="1">
      <c r="A4" s="672"/>
      <c r="B4" s="642"/>
      <c r="C4" s="642"/>
      <c r="D4" s="642"/>
      <c r="E4" s="642"/>
      <c r="F4" s="675" t="s">
        <v>34</v>
      </c>
      <c r="G4" s="675"/>
      <c r="H4" s="675" t="s">
        <v>38</v>
      </c>
      <c r="I4" s="675"/>
      <c r="J4" s="675" t="s">
        <v>39</v>
      </c>
      <c r="K4" s="675"/>
      <c r="L4" s="674" t="s">
        <v>40</v>
      </c>
      <c r="M4" s="674"/>
      <c r="N4" s="270"/>
      <c r="O4" s="675" t="s">
        <v>41</v>
      </c>
      <c r="P4" s="675"/>
      <c r="Q4" s="709" t="s">
        <v>42</v>
      </c>
      <c r="R4" s="709"/>
      <c r="S4" s="710" t="s">
        <v>358</v>
      </c>
      <c r="T4" s="709"/>
      <c r="U4" s="711" t="s">
        <v>43</v>
      </c>
      <c r="V4" s="711"/>
      <c r="W4" s="710" t="s">
        <v>361</v>
      </c>
      <c r="X4" s="709"/>
      <c r="Y4" s="696" t="s">
        <v>496</v>
      </c>
      <c r="Z4" s="697"/>
      <c r="AA4" s="700" t="s">
        <v>360</v>
      </c>
      <c r="AB4" s="700"/>
      <c r="AC4" s="712" t="s">
        <v>45</v>
      </c>
      <c r="AD4" s="712"/>
    </row>
    <row r="5" spans="1:30" ht="18" customHeight="1" thickBot="1">
      <c r="A5" s="672"/>
      <c r="B5" s="642"/>
      <c r="C5" s="642"/>
      <c r="D5" s="642"/>
      <c r="E5" s="642"/>
      <c r="F5" s="675"/>
      <c r="G5" s="675"/>
      <c r="H5" s="675"/>
      <c r="I5" s="675"/>
      <c r="J5" s="675"/>
      <c r="K5" s="675"/>
      <c r="L5" s="674"/>
      <c r="M5" s="674"/>
      <c r="N5" s="271"/>
      <c r="O5" s="675"/>
      <c r="P5" s="675"/>
      <c r="Q5" s="670" t="s">
        <v>46</v>
      </c>
      <c r="R5" s="670"/>
      <c r="S5" s="669" t="s">
        <v>357</v>
      </c>
      <c r="T5" s="670"/>
      <c r="U5" s="670" t="s">
        <v>47</v>
      </c>
      <c r="V5" s="670"/>
      <c r="W5" s="669" t="s">
        <v>362</v>
      </c>
      <c r="X5" s="670"/>
      <c r="Y5" s="698"/>
      <c r="Z5" s="699"/>
      <c r="AA5" s="700"/>
      <c r="AB5" s="700"/>
      <c r="AC5" s="712"/>
      <c r="AD5" s="712"/>
    </row>
    <row r="6" spans="1:30" ht="15" customHeight="1">
      <c r="A6" s="672"/>
      <c r="B6" s="272" t="s">
        <v>21</v>
      </c>
      <c r="C6" s="273" t="s">
        <v>48</v>
      </c>
      <c r="D6" s="272" t="s">
        <v>21</v>
      </c>
      <c r="E6" s="272" t="s">
        <v>48</v>
      </c>
      <c r="F6" s="272" t="s">
        <v>21</v>
      </c>
      <c r="G6" s="272" t="s">
        <v>48</v>
      </c>
      <c r="H6" s="272" t="s">
        <v>21</v>
      </c>
      <c r="I6" s="272" t="s">
        <v>48</v>
      </c>
      <c r="J6" s="272" t="s">
        <v>21</v>
      </c>
      <c r="K6" s="272" t="s">
        <v>48</v>
      </c>
      <c r="L6" s="272" t="s">
        <v>21</v>
      </c>
      <c r="M6" s="272" t="s">
        <v>48</v>
      </c>
      <c r="N6" s="274"/>
      <c r="O6" s="272" t="s">
        <v>21</v>
      </c>
      <c r="P6" s="272" t="s">
        <v>48</v>
      </c>
      <c r="Q6" s="272" t="s">
        <v>21</v>
      </c>
      <c r="R6" s="272" t="s">
        <v>48</v>
      </c>
      <c r="S6" s="272" t="s">
        <v>21</v>
      </c>
      <c r="T6" s="272" t="s">
        <v>48</v>
      </c>
      <c r="U6" s="272" t="s">
        <v>21</v>
      </c>
      <c r="V6" s="272" t="s">
        <v>48</v>
      </c>
      <c r="W6" s="272" t="s">
        <v>21</v>
      </c>
      <c r="X6" s="272" t="s">
        <v>48</v>
      </c>
      <c r="Y6" s="272" t="s">
        <v>21</v>
      </c>
      <c r="Z6" s="272" t="s">
        <v>48</v>
      </c>
      <c r="AA6" s="272" t="s">
        <v>21</v>
      </c>
      <c r="AB6" s="272" t="s">
        <v>48</v>
      </c>
      <c r="AC6" s="272" t="s">
        <v>21</v>
      </c>
      <c r="AD6" s="275" t="s">
        <v>48</v>
      </c>
    </row>
    <row r="7" spans="1:30" s="280" customFormat="1" ht="17.25" customHeight="1">
      <c r="A7" s="302" t="s">
        <v>364</v>
      </c>
      <c r="B7" s="278">
        <f t="shared" ref="B7:M7" si="0">SUM(B8:B27)</f>
        <v>5323</v>
      </c>
      <c r="C7" s="68">
        <v>56570</v>
      </c>
      <c r="D7" s="68">
        <f t="shared" si="0"/>
        <v>2</v>
      </c>
      <c r="E7" s="68">
        <f t="shared" si="0"/>
        <v>13</v>
      </c>
      <c r="F7" s="68">
        <f t="shared" si="0"/>
        <v>552</v>
      </c>
      <c r="G7" s="68">
        <f t="shared" si="0"/>
        <v>7419</v>
      </c>
      <c r="H7" s="68">
        <f t="shared" si="0"/>
        <v>7</v>
      </c>
      <c r="I7" s="68">
        <f t="shared" si="0"/>
        <v>43</v>
      </c>
      <c r="J7" s="68">
        <f t="shared" si="0"/>
        <v>392</v>
      </c>
      <c r="K7" s="68">
        <f t="shared" si="0"/>
        <v>4466</v>
      </c>
      <c r="L7" s="68">
        <f t="shared" si="0"/>
        <v>153</v>
      </c>
      <c r="M7" s="68">
        <f t="shared" si="0"/>
        <v>2910</v>
      </c>
      <c r="N7" s="68"/>
      <c r="O7" s="633">
        <f t="shared" ref="O7:AD7" si="1">SUM(O8:O27)</f>
        <v>4769</v>
      </c>
      <c r="P7" s="633">
        <f t="shared" si="1"/>
        <v>49105</v>
      </c>
      <c r="Q7" s="633">
        <f t="shared" si="1"/>
        <v>4</v>
      </c>
      <c r="R7" s="633">
        <f t="shared" si="1"/>
        <v>1146</v>
      </c>
      <c r="S7" s="633">
        <f t="shared" si="1"/>
        <v>193</v>
      </c>
      <c r="T7" s="633">
        <f t="shared" si="1"/>
        <v>5768</v>
      </c>
      <c r="U7" s="633">
        <f t="shared" si="1"/>
        <v>2016</v>
      </c>
      <c r="V7" s="633">
        <f t="shared" si="1"/>
        <v>19928</v>
      </c>
      <c r="W7" s="633">
        <f t="shared" si="1"/>
        <v>90</v>
      </c>
      <c r="X7" s="633">
        <f t="shared" si="1"/>
        <v>1004</v>
      </c>
      <c r="Y7" s="633">
        <f t="shared" si="1"/>
        <v>688</v>
      </c>
      <c r="Z7" s="633">
        <f t="shared" si="1"/>
        <v>1814</v>
      </c>
      <c r="AA7" s="633">
        <v>1763</v>
      </c>
      <c r="AB7" s="633">
        <f t="shared" si="1"/>
        <v>18305</v>
      </c>
      <c r="AC7" s="633">
        <f t="shared" si="1"/>
        <v>14</v>
      </c>
      <c r="AD7" s="635">
        <f t="shared" si="1"/>
        <v>1140</v>
      </c>
    </row>
    <row r="8" spans="1:30" s="280" customFormat="1" ht="17.25" customHeight="1">
      <c r="A8" s="303" t="s">
        <v>365</v>
      </c>
      <c r="B8" s="281">
        <f t="shared" ref="B8:C27" si="2">D8+F8+O8</f>
        <v>213</v>
      </c>
      <c r="C8" s="282">
        <f t="shared" si="2"/>
        <v>1815</v>
      </c>
      <c r="D8" s="282">
        <v>0</v>
      </c>
      <c r="E8" s="282">
        <v>0</v>
      </c>
      <c r="F8" s="282">
        <f t="shared" ref="F8:G27" si="3">H8+J8+L8</f>
        <v>23</v>
      </c>
      <c r="G8" s="282">
        <f t="shared" si="3"/>
        <v>176</v>
      </c>
      <c r="H8" s="282">
        <v>0</v>
      </c>
      <c r="I8" s="282">
        <v>0</v>
      </c>
      <c r="J8" s="282">
        <v>19</v>
      </c>
      <c r="K8" s="282">
        <v>168</v>
      </c>
      <c r="L8" s="282">
        <v>4</v>
      </c>
      <c r="M8" s="282">
        <v>8</v>
      </c>
      <c r="N8" s="282"/>
      <c r="O8" s="70">
        <f t="shared" ref="O8:P27" si="4">Q8+S8+U8+W8+Y8+AA8+AC8</f>
        <v>190</v>
      </c>
      <c r="P8" s="70">
        <f t="shared" si="4"/>
        <v>1639</v>
      </c>
      <c r="Q8" s="70">
        <v>0</v>
      </c>
      <c r="R8" s="70">
        <v>0</v>
      </c>
      <c r="S8" s="70">
        <v>6</v>
      </c>
      <c r="T8" s="70">
        <v>194</v>
      </c>
      <c r="U8" s="70">
        <v>57</v>
      </c>
      <c r="V8" s="70">
        <v>543</v>
      </c>
      <c r="W8" s="70">
        <v>0</v>
      </c>
      <c r="X8" s="70">
        <v>0</v>
      </c>
      <c r="Y8" s="70">
        <v>43</v>
      </c>
      <c r="Z8" s="70">
        <v>65</v>
      </c>
      <c r="AA8" s="70">
        <v>82</v>
      </c>
      <c r="AB8" s="70">
        <v>665</v>
      </c>
      <c r="AC8" s="70">
        <v>2</v>
      </c>
      <c r="AD8" s="283">
        <v>172</v>
      </c>
    </row>
    <row r="9" spans="1:30" s="280" customFormat="1" ht="17.25" customHeight="1">
      <c r="A9" s="303" t="s">
        <v>366</v>
      </c>
      <c r="B9" s="281">
        <f t="shared" si="2"/>
        <v>225</v>
      </c>
      <c r="C9" s="282">
        <f t="shared" si="2"/>
        <v>1815</v>
      </c>
      <c r="D9" s="282">
        <v>0</v>
      </c>
      <c r="E9" s="282">
        <v>0</v>
      </c>
      <c r="F9" s="282">
        <f t="shared" si="3"/>
        <v>31</v>
      </c>
      <c r="G9" s="282">
        <f t="shared" si="3"/>
        <v>188</v>
      </c>
      <c r="H9" s="282">
        <v>0</v>
      </c>
      <c r="I9" s="282">
        <v>0</v>
      </c>
      <c r="J9" s="282">
        <v>25</v>
      </c>
      <c r="K9" s="282">
        <v>144</v>
      </c>
      <c r="L9" s="282">
        <v>6</v>
      </c>
      <c r="M9" s="282">
        <v>44</v>
      </c>
      <c r="N9" s="282"/>
      <c r="O9" s="70">
        <f t="shared" si="4"/>
        <v>194</v>
      </c>
      <c r="P9" s="70">
        <f t="shared" si="4"/>
        <v>1627</v>
      </c>
      <c r="Q9" s="70">
        <v>1</v>
      </c>
      <c r="R9" s="70">
        <v>45</v>
      </c>
      <c r="S9" s="70">
        <v>9</v>
      </c>
      <c r="T9" s="70">
        <v>25</v>
      </c>
      <c r="U9" s="70">
        <v>62</v>
      </c>
      <c r="V9" s="70">
        <v>199</v>
      </c>
      <c r="W9" s="70">
        <v>6</v>
      </c>
      <c r="X9" s="70">
        <v>55</v>
      </c>
      <c r="Y9" s="70">
        <v>28</v>
      </c>
      <c r="Z9" s="70">
        <v>44</v>
      </c>
      <c r="AA9" s="70">
        <v>83</v>
      </c>
      <c r="AB9" s="70">
        <v>558</v>
      </c>
      <c r="AC9" s="70">
        <v>5</v>
      </c>
      <c r="AD9" s="283">
        <v>701</v>
      </c>
    </row>
    <row r="10" spans="1:30" s="280" customFormat="1" ht="17.25" customHeight="1">
      <c r="A10" s="303" t="s">
        <v>367</v>
      </c>
      <c r="B10" s="281">
        <f t="shared" si="2"/>
        <v>468</v>
      </c>
      <c r="C10" s="282">
        <f t="shared" si="2"/>
        <v>4670</v>
      </c>
      <c r="D10" s="282">
        <v>0</v>
      </c>
      <c r="E10" s="282">
        <v>0</v>
      </c>
      <c r="F10" s="282">
        <f t="shared" si="3"/>
        <v>47</v>
      </c>
      <c r="G10" s="282">
        <f t="shared" si="3"/>
        <v>677</v>
      </c>
      <c r="H10" s="282">
        <v>0</v>
      </c>
      <c r="I10" s="282">
        <v>0</v>
      </c>
      <c r="J10" s="282">
        <v>39</v>
      </c>
      <c r="K10" s="282">
        <v>385</v>
      </c>
      <c r="L10" s="282">
        <v>8</v>
      </c>
      <c r="M10" s="282">
        <v>292</v>
      </c>
      <c r="N10" s="282"/>
      <c r="O10" s="70">
        <f t="shared" si="4"/>
        <v>421</v>
      </c>
      <c r="P10" s="70">
        <f t="shared" si="4"/>
        <v>3993</v>
      </c>
      <c r="Q10" s="70">
        <v>0</v>
      </c>
      <c r="R10" s="70">
        <v>0</v>
      </c>
      <c r="S10" s="70">
        <v>11</v>
      </c>
      <c r="T10" s="70">
        <v>179</v>
      </c>
      <c r="U10" s="70">
        <v>158</v>
      </c>
      <c r="V10" s="70">
        <v>1222</v>
      </c>
      <c r="W10" s="70">
        <v>10</v>
      </c>
      <c r="X10" s="70">
        <v>44</v>
      </c>
      <c r="Y10" s="70">
        <v>69</v>
      </c>
      <c r="Z10" s="70">
        <v>219</v>
      </c>
      <c r="AA10" s="70">
        <v>173</v>
      </c>
      <c r="AB10" s="70">
        <v>2329</v>
      </c>
      <c r="AC10" s="70">
        <v>0</v>
      </c>
      <c r="AD10" s="283">
        <v>0</v>
      </c>
    </row>
    <row r="11" spans="1:30" s="280" customFormat="1" ht="17.25" customHeight="1">
      <c r="A11" s="303" t="s">
        <v>368</v>
      </c>
      <c r="B11" s="281">
        <f t="shared" si="2"/>
        <v>588</v>
      </c>
      <c r="C11" s="282">
        <f t="shared" si="2"/>
        <v>8760</v>
      </c>
      <c r="D11" s="282">
        <v>1</v>
      </c>
      <c r="E11" s="282">
        <v>11</v>
      </c>
      <c r="F11" s="282">
        <f t="shared" si="3"/>
        <v>66</v>
      </c>
      <c r="G11" s="282">
        <f t="shared" si="3"/>
        <v>1523</v>
      </c>
      <c r="H11" s="282">
        <v>0</v>
      </c>
      <c r="I11" s="282">
        <v>0</v>
      </c>
      <c r="J11" s="282">
        <v>50</v>
      </c>
      <c r="K11" s="282">
        <v>992</v>
      </c>
      <c r="L11" s="282">
        <v>16</v>
      </c>
      <c r="M11" s="282">
        <v>531</v>
      </c>
      <c r="N11" s="282"/>
      <c r="O11" s="70">
        <f t="shared" si="4"/>
        <v>521</v>
      </c>
      <c r="P11" s="70">
        <f t="shared" si="4"/>
        <v>7226</v>
      </c>
      <c r="Q11" s="70">
        <v>3</v>
      </c>
      <c r="R11" s="70">
        <v>1101</v>
      </c>
      <c r="S11" s="70">
        <v>18</v>
      </c>
      <c r="T11" s="70">
        <v>467</v>
      </c>
      <c r="U11" s="70">
        <v>253</v>
      </c>
      <c r="V11" s="70">
        <v>2775</v>
      </c>
      <c r="W11" s="70">
        <v>10</v>
      </c>
      <c r="X11" s="70">
        <v>236</v>
      </c>
      <c r="Y11" s="70">
        <v>40</v>
      </c>
      <c r="Z11" s="70">
        <v>289</v>
      </c>
      <c r="AA11" s="70">
        <v>196</v>
      </c>
      <c r="AB11" s="70">
        <v>2340</v>
      </c>
      <c r="AC11" s="70">
        <v>1</v>
      </c>
      <c r="AD11" s="283">
        <v>18</v>
      </c>
    </row>
    <row r="12" spans="1:30" s="280" customFormat="1" ht="17.25" customHeight="1">
      <c r="A12" s="303" t="s">
        <v>369</v>
      </c>
      <c r="B12" s="281">
        <f t="shared" si="2"/>
        <v>287</v>
      </c>
      <c r="C12" s="282">
        <f t="shared" si="2"/>
        <v>3438</v>
      </c>
      <c r="D12" s="282">
        <v>0</v>
      </c>
      <c r="E12" s="282">
        <v>0</v>
      </c>
      <c r="F12" s="282">
        <f t="shared" si="3"/>
        <v>33</v>
      </c>
      <c r="G12" s="282">
        <f t="shared" si="3"/>
        <v>344</v>
      </c>
      <c r="H12" s="282">
        <v>1</v>
      </c>
      <c r="I12" s="282">
        <v>2</v>
      </c>
      <c r="J12" s="282">
        <v>22</v>
      </c>
      <c r="K12" s="282">
        <v>203</v>
      </c>
      <c r="L12" s="282">
        <v>10</v>
      </c>
      <c r="M12" s="282">
        <v>139</v>
      </c>
      <c r="N12" s="282"/>
      <c r="O12" s="70">
        <f t="shared" si="4"/>
        <v>254</v>
      </c>
      <c r="P12" s="70">
        <f t="shared" si="4"/>
        <v>3094</v>
      </c>
      <c r="Q12" s="70">
        <v>0</v>
      </c>
      <c r="R12" s="70">
        <v>0</v>
      </c>
      <c r="S12" s="70">
        <v>10</v>
      </c>
      <c r="T12" s="70">
        <v>210</v>
      </c>
      <c r="U12" s="70">
        <v>102</v>
      </c>
      <c r="V12" s="70">
        <v>1626</v>
      </c>
      <c r="W12" s="70">
        <v>10</v>
      </c>
      <c r="X12" s="70">
        <v>134</v>
      </c>
      <c r="Y12" s="70">
        <v>17</v>
      </c>
      <c r="Z12" s="70">
        <v>61</v>
      </c>
      <c r="AA12" s="70">
        <v>113</v>
      </c>
      <c r="AB12" s="70">
        <v>1010</v>
      </c>
      <c r="AC12" s="70">
        <v>2</v>
      </c>
      <c r="AD12" s="283">
        <v>53</v>
      </c>
    </row>
    <row r="13" spans="1:30" s="280" customFormat="1" ht="17.25" customHeight="1">
      <c r="A13" s="303" t="s">
        <v>370</v>
      </c>
      <c r="B13" s="281">
        <f t="shared" si="2"/>
        <v>483</v>
      </c>
      <c r="C13" s="282">
        <f t="shared" si="2"/>
        <v>5948</v>
      </c>
      <c r="D13" s="282">
        <v>0</v>
      </c>
      <c r="E13" s="282">
        <v>0</v>
      </c>
      <c r="F13" s="282">
        <f t="shared" si="3"/>
        <v>32</v>
      </c>
      <c r="G13" s="282">
        <f t="shared" si="3"/>
        <v>528</v>
      </c>
      <c r="H13" s="282">
        <v>1</v>
      </c>
      <c r="I13" s="282">
        <v>7</v>
      </c>
      <c r="J13" s="282">
        <v>22</v>
      </c>
      <c r="K13" s="282">
        <v>287</v>
      </c>
      <c r="L13" s="282">
        <v>9</v>
      </c>
      <c r="M13" s="282">
        <v>234</v>
      </c>
      <c r="N13" s="282"/>
      <c r="O13" s="70">
        <f t="shared" si="4"/>
        <v>451</v>
      </c>
      <c r="P13" s="70">
        <f t="shared" si="4"/>
        <v>5420</v>
      </c>
      <c r="Q13" s="70">
        <v>0</v>
      </c>
      <c r="R13" s="70">
        <v>0</v>
      </c>
      <c r="S13" s="70">
        <v>19</v>
      </c>
      <c r="T13" s="70">
        <v>1467</v>
      </c>
      <c r="U13" s="70">
        <v>210</v>
      </c>
      <c r="V13" s="70">
        <v>2466</v>
      </c>
      <c r="W13" s="70">
        <v>11</v>
      </c>
      <c r="X13" s="70">
        <v>109</v>
      </c>
      <c r="Y13" s="70">
        <v>53</v>
      </c>
      <c r="Z13" s="70">
        <v>156</v>
      </c>
      <c r="AA13" s="70">
        <v>158</v>
      </c>
      <c r="AB13" s="70">
        <v>1222</v>
      </c>
      <c r="AC13" s="70">
        <v>0</v>
      </c>
      <c r="AD13" s="283">
        <v>0</v>
      </c>
    </row>
    <row r="14" spans="1:30" s="280" customFormat="1" ht="17.25" customHeight="1">
      <c r="A14" s="303" t="s">
        <v>371</v>
      </c>
      <c r="B14" s="281">
        <f t="shared" si="2"/>
        <v>369</v>
      </c>
      <c r="C14" s="282">
        <f t="shared" si="2"/>
        <v>1833</v>
      </c>
      <c r="D14" s="282">
        <v>0</v>
      </c>
      <c r="E14" s="282">
        <v>0</v>
      </c>
      <c r="F14" s="282">
        <f t="shared" si="3"/>
        <v>10</v>
      </c>
      <c r="G14" s="282">
        <f t="shared" si="3"/>
        <v>64</v>
      </c>
      <c r="H14" s="282">
        <v>0</v>
      </c>
      <c r="I14" s="282">
        <v>0</v>
      </c>
      <c r="J14" s="282">
        <v>8</v>
      </c>
      <c r="K14" s="282">
        <v>47</v>
      </c>
      <c r="L14" s="282">
        <v>2</v>
      </c>
      <c r="M14" s="282">
        <v>17</v>
      </c>
      <c r="N14" s="282"/>
      <c r="O14" s="70">
        <f t="shared" si="4"/>
        <v>359</v>
      </c>
      <c r="P14" s="70">
        <f t="shared" si="4"/>
        <v>1769</v>
      </c>
      <c r="Q14" s="70">
        <v>0</v>
      </c>
      <c r="R14" s="70">
        <v>0</v>
      </c>
      <c r="S14" s="70">
        <v>7</v>
      </c>
      <c r="T14" s="70">
        <v>329</v>
      </c>
      <c r="U14" s="70">
        <v>208</v>
      </c>
      <c r="V14" s="70">
        <v>654</v>
      </c>
      <c r="W14" s="70">
        <v>9</v>
      </c>
      <c r="X14" s="70">
        <v>82</v>
      </c>
      <c r="Y14" s="70">
        <v>34</v>
      </c>
      <c r="Z14" s="70">
        <v>68</v>
      </c>
      <c r="AA14" s="70">
        <v>101</v>
      </c>
      <c r="AB14" s="70">
        <v>636</v>
      </c>
      <c r="AC14" s="70">
        <v>0</v>
      </c>
      <c r="AD14" s="283">
        <v>0</v>
      </c>
    </row>
    <row r="15" spans="1:30" s="280" customFormat="1" ht="17.25" customHeight="1">
      <c r="A15" s="303" t="s">
        <v>372</v>
      </c>
      <c r="B15" s="281">
        <f t="shared" si="2"/>
        <v>469</v>
      </c>
      <c r="C15" s="282">
        <f t="shared" si="2"/>
        <v>2798</v>
      </c>
      <c r="D15" s="282">
        <v>1</v>
      </c>
      <c r="E15" s="282">
        <v>2</v>
      </c>
      <c r="F15" s="282">
        <f t="shared" si="3"/>
        <v>36</v>
      </c>
      <c r="G15" s="282">
        <f t="shared" si="3"/>
        <v>350</v>
      </c>
      <c r="H15" s="282">
        <v>0</v>
      </c>
      <c r="I15" s="282">
        <v>0</v>
      </c>
      <c r="J15" s="282">
        <v>24</v>
      </c>
      <c r="K15" s="282">
        <v>167</v>
      </c>
      <c r="L15" s="282">
        <v>12</v>
      </c>
      <c r="M15" s="282">
        <v>183</v>
      </c>
      <c r="N15" s="282"/>
      <c r="O15" s="70">
        <f t="shared" si="4"/>
        <v>432</v>
      </c>
      <c r="P15" s="70">
        <f t="shared" si="4"/>
        <v>2446</v>
      </c>
      <c r="Q15" s="70">
        <v>0</v>
      </c>
      <c r="R15" s="70">
        <v>0</v>
      </c>
      <c r="S15" s="70">
        <v>11</v>
      </c>
      <c r="T15" s="70">
        <v>195</v>
      </c>
      <c r="U15" s="70">
        <v>130</v>
      </c>
      <c r="V15" s="70">
        <v>773</v>
      </c>
      <c r="W15" s="70">
        <v>7</v>
      </c>
      <c r="X15" s="70">
        <v>55</v>
      </c>
      <c r="Y15" s="70">
        <v>110</v>
      </c>
      <c r="Z15" s="70">
        <v>222</v>
      </c>
      <c r="AA15" s="70">
        <v>173</v>
      </c>
      <c r="AB15" s="70">
        <v>1123</v>
      </c>
      <c r="AC15" s="70">
        <v>1</v>
      </c>
      <c r="AD15" s="283">
        <v>78</v>
      </c>
    </row>
    <row r="16" spans="1:30" s="280" customFormat="1" ht="17.25" customHeight="1">
      <c r="A16" s="303" t="s">
        <v>373</v>
      </c>
      <c r="B16" s="281">
        <f t="shared" si="2"/>
        <v>146</v>
      </c>
      <c r="C16" s="282">
        <f t="shared" si="2"/>
        <v>766</v>
      </c>
      <c r="D16" s="282">
        <v>0</v>
      </c>
      <c r="E16" s="282">
        <v>0</v>
      </c>
      <c r="F16" s="282">
        <f t="shared" si="3"/>
        <v>12</v>
      </c>
      <c r="G16" s="282">
        <f t="shared" si="3"/>
        <v>72</v>
      </c>
      <c r="H16" s="282">
        <v>0</v>
      </c>
      <c r="I16" s="282">
        <v>0</v>
      </c>
      <c r="J16" s="282">
        <v>4</v>
      </c>
      <c r="K16" s="282">
        <v>30</v>
      </c>
      <c r="L16" s="282">
        <v>8</v>
      </c>
      <c r="M16" s="282">
        <v>42</v>
      </c>
      <c r="N16" s="282"/>
      <c r="O16" s="70">
        <f t="shared" si="4"/>
        <v>134</v>
      </c>
      <c r="P16" s="70">
        <f t="shared" si="4"/>
        <v>694</v>
      </c>
      <c r="Q16" s="70">
        <v>0</v>
      </c>
      <c r="R16" s="70">
        <v>0</v>
      </c>
      <c r="S16" s="70">
        <v>3</v>
      </c>
      <c r="T16" s="70">
        <v>29</v>
      </c>
      <c r="U16" s="70">
        <v>66</v>
      </c>
      <c r="V16" s="70">
        <v>345</v>
      </c>
      <c r="W16" s="70">
        <v>1</v>
      </c>
      <c r="X16" s="70">
        <v>12</v>
      </c>
      <c r="Y16" s="70">
        <v>21</v>
      </c>
      <c r="Z16" s="70">
        <v>33</v>
      </c>
      <c r="AA16" s="70">
        <v>43</v>
      </c>
      <c r="AB16" s="70">
        <v>275</v>
      </c>
      <c r="AC16" s="70">
        <v>0</v>
      </c>
      <c r="AD16" s="283">
        <v>0</v>
      </c>
    </row>
    <row r="17" spans="1:30" s="280" customFormat="1" ht="17.25" customHeight="1">
      <c r="A17" s="303" t="s">
        <v>374</v>
      </c>
      <c r="B17" s="281">
        <f t="shared" si="2"/>
        <v>3</v>
      </c>
      <c r="C17" s="282">
        <f t="shared" si="2"/>
        <v>40</v>
      </c>
      <c r="D17" s="282">
        <v>0</v>
      </c>
      <c r="E17" s="282">
        <v>0</v>
      </c>
      <c r="F17" s="282">
        <f t="shared" si="3"/>
        <v>0</v>
      </c>
      <c r="G17" s="282">
        <f t="shared" si="3"/>
        <v>0</v>
      </c>
      <c r="H17" s="282">
        <v>0</v>
      </c>
      <c r="I17" s="282">
        <v>0</v>
      </c>
      <c r="J17" s="282">
        <v>0</v>
      </c>
      <c r="K17" s="282">
        <v>0</v>
      </c>
      <c r="L17" s="282">
        <v>0</v>
      </c>
      <c r="M17" s="282">
        <v>0</v>
      </c>
      <c r="N17" s="282"/>
      <c r="O17" s="70">
        <f t="shared" si="4"/>
        <v>3</v>
      </c>
      <c r="P17" s="70">
        <f t="shared" si="4"/>
        <v>40</v>
      </c>
      <c r="Q17" s="70">
        <v>0</v>
      </c>
      <c r="R17" s="70">
        <v>0</v>
      </c>
      <c r="S17" s="70">
        <v>1</v>
      </c>
      <c r="T17" s="70">
        <v>29</v>
      </c>
      <c r="U17" s="70">
        <v>1</v>
      </c>
      <c r="V17" s="70">
        <v>10</v>
      </c>
      <c r="W17" s="70">
        <v>0</v>
      </c>
      <c r="X17" s="70">
        <v>0</v>
      </c>
      <c r="Y17" s="70">
        <v>0</v>
      </c>
      <c r="Z17" s="70">
        <v>0</v>
      </c>
      <c r="AA17" s="70">
        <v>1</v>
      </c>
      <c r="AB17" s="70">
        <v>1</v>
      </c>
      <c r="AC17" s="70">
        <v>0</v>
      </c>
      <c r="AD17" s="283">
        <v>0</v>
      </c>
    </row>
    <row r="18" spans="1:30" s="280" customFormat="1" ht="17.25" customHeight="1">
      <c r="A18" s="303" t="s">
        <v>375</v>
      </c>
      <c r="B18" s="281">
        <f t="shared" si="2"/>
        <v>280</v>
      </c>
      <c r="C18" s="282">
        <f t="shared" si="2"/>
        <v>5029</v>
      </c>
      <c r="D18" s="282">
        <v>0</v>
      </c>
      <c r="E18" s="282">
        <v>0</v>
      </c>
      <c r="F18" s="282">
        <f t="shared" si="3"/>
        <v>32</v>
      </c>
      <c r="G18" s="282">
        <f t="shared" si="3"/>
        <v>785</v>
      </c>
      <c r="H18" s="282">
        <v>2</v>
      </c>
      <c r="I18" s="282">
        <v>23</v>
      </c>
      <c r="J18" s="282">
        <v>13</v>
      </c>
      <c r="K18" s="282">
        <v>315</v>
      </c>
      <c r="L18" s="282">
        <v>17</v>
      </c>
      <c r="M18" s="282">
        <v>447</v>
      </c>
      <c r="N18" s="282"/>
      <c r="O18" s="70">
        <f t="shared" si="4"/>
        <v>248</v>
      </c>
      <c r="P18" s="70">
        <f t="shared" si="4"/>
        <v>4244</v>
      </c>
      <c r="Q18" s="70">
        <v>0</v>
      </c>
      <c r="R18" s="70">
        <v>0</v>
      </c>
      <c r="S18" s="70">
        <v>18</v>
      </c>
      <c r="T18" s="70">
        <v>623</v>
      </c>
      <c r="U18" s="70">
        <v>107</v>
      </c>
      <c r="V18" s="70">
        <v>1423</v>
      </c>
      <c r="W18" s="70">
        <v>3</v>
      </c>
      <c r="X18" s="70">
        <v>16</v>
      </c>
      <c r="Y18" s="70">
        <v>36</v>
      </c>
      <c r="Z18" s="70">
        <v>92</v>
      </c>
      <c r="AA18" s="70">
        <v>84</v>
      </c>
      <c r="AB18" s="70">
        <v>2090</v>
      </c>
      <c r="AC18" s="70">
        <v>0</v>
      </c>
      <c r="AD18" s="283">
        <v>0</v>
      </c>
    </row>
    <row r="19" spans="1:30" s="280" customFormat="1" ht="17.25" customHeight="1">
      <c r="A19" s="303" t="s">
        <v>376</v>
      </c>
      <c r="B19" s="281">
        <f t="shared" si="2"/>
        <v>315</v>
      </c>
      <c r="C19" s="282">
        <f t="shared" si="2"/>
        <v>2112</v>
      </c>
      <c r="D19" s="282">
        <v>0</v>
      </c>
      <c r="E19" s="282">
        <v>0</v>
      </c>
      <c r="F19" s="282">
        <f t="shared" si="3"/>
        <v>18</v>
      </c>
      <c r="G19" s="282">
        <f t="shared" si="3"/>
        <v>123</v>
      </c>
      <c r="H19" s="282">
        <v>1</v>
      </c>
      <c r="I19" s="282">
        <v>5</v>
      </c>
      <c r="J19" s="282">
        <v>11</v>
      </c>
      <c r="K19" s="282">
        <v>107</v>
      </c>
      <c r="L19" s="282">
        <v>6</v>
      </c>
      <c r="M19" s="282">
        <v>11</v>
      </c>
      <c r="N19" s="282"/>
      <c r="O19" s="70">
        <f t="shared" si="4"/>
        <v>297</v>
      </c>
      <c r="P19" s="70">
        <f t="shared" si="4"/>
        <v>1989</v>
      </c>
      <c r="Q19" s="70">
        <v>0</v>
      </c>
      <c r="R19" s="70">
        <v>0</v>
      </c>
      <c r="S19" s="70">
        <v>4</v>
      </c>
      <c r="T19" s="70">
        <v>210</v>
      </c>
      <c r="U19" s="70">
        <v>121</v>
      </c>
      <c r="V19" s="70">
        <v>703</v>
      </c>
      <c r="W19" s="70">
        <v>7</v>
      </c>
      <c r="X19" s="70">
        <v>101</v>
      </c>
      <c r="Y19" s="70">
        <v>55</v>
      </c>
      <c r="Z19" s="70">
        <v>99</v>
      </c>
      <c r="AA19" s="70">
        <v>109</v>
      </c>
      <c r="AB19" s="70">
        <v>858</v>
      </c>
      <c r="AC19" s="70">
        <v>1</v>
      </c>
      <c r="AD19" s="283">
        <v>18</v>
      </c>
    </row>
    <row r="20" spans="1:30" s="280" customFormat="1" ht="17.25" customHeight="1">
      <c r="A20" s="303" t="s">
        <v>377</v>
      </c>
      <c r="B20" s="281">
        <f t="shared" si="2"/>
        <v>83</v>
      </c>
      <c r="C20" s="282">
        <f t="shared" si="2"/>
        <v>997</v>
      </c>
      <c r="D20" s="282">
        <v>0</v>
      </c>
      <c r="E20" s="282">
        <v>0</v>
      </c>
      <c r="F20" s="282">
        <f t="shared" si="3"/>
        <v>15</v>
      </c>
      <c r="G20" s="282">
        <f t="shared" si="3"/>
        <v>120</v>
      </c>
      <c r="H20" s="282">
        <v>0</v>
      </c>
      <c r="I20" s="282">
        <v>0</v>
      </c>
      <c r="J20" s="282">
        <v>12</v>
      </c>
      <c r="K20" s="282">
        <v>85</v>
      </c>
      <c r="L20" s="282">
        <v>3</v>
      </c>
      <c r="M20" s="282">
        <v>35</v>
      </c>
      <c r="N20" s="282"/>
      <c r="O20" s="70">
        <f t="shared" si="4"/>
        <v>68</v>
      </c>
      <c r="P20" s="70">
        <f t="shared" si="4"/>
        <v>877</v>
      </c>
      <c r="Q20" s="70">
        <v>0</v>
      </c>
      <c r="R20" s="70">
        <v>0</v>
      </c>
      <c r="S20" s="70">
        <v>5</v>
      </c>
      <c r="T20" s="70">
        <v>274</v>
      </c>
      <c r="U20" s="70">
        <v>18</v>
      </c>
      <c r="V20" s="70">
        <v>144</v>
      </c>
      <c r="W20" s="70">
        <v>0</v>
      </c>
      <c r="X20" s="70">
        <v>0</v>
      </c>
      <c r="Y20" s="70">
        <v>6</v>
      </c>
      <c r="Z20" s="70">
        <v>12</v>
      </c>
      <c r="AA20" s="70">
        <v>39</v>
      </c>
      <c r="AB20" s="70">
        <v>447</v>
      </c>
      <c r="AC20" s="70">
        <v>0</v>
      </c>
      <c r="AD20" s="283">
        <v>0</v>
      </c>
    </row>
    <row r="21" spans="1:30" s="280" customFormat="1" ht="17.25" customHeight="1">
      <c r="A21" s="303" t="s">
        <v>378</v>
      </c>
      <c r="B21" s="281">
        <f t="shared" si="2"/>
        <v>172</v>
      </c>
      <c r="C21" s="282">
        <f t="shared" si="2"/>
        <v>2104</v>
      </c>
      <c r="D21" s="282">
        <v>0</v>
      </c>
      <c r="E21" s="282">
        <v>0</v>
      </c>
      <c r="F21" s="282">
        <f t="shared" si="3"/>
        <v>22</v>
      </c>
      <c r="G21" s="282">
        <f t="shared" si="3"/>
        <v>304</v>
      </c>
      <c r="H21" s="282">
        <v>0</v>
      </c>
      <c r="I21" s="282">
        <v>0</v>
      </c>
      <c r="J21" s="282">
        <v>18</v>
      </c>
      <c r="K21" s="282">
        <v>292</v>
      </c>
      <c r="L21" s="282">
        <v>4</v>
      </c>
      <c r="M21" s="282">
        <v>12</v>
      </c>
      <c r="N21" s="282"/>
      <c r="O21" s="70">
        <f t="shared" si="4"/>
        <v>150</v>
      </c>
      <c r="P21" s="70">
        <f t="shared" si="4"/>
        <v>1800</v>
      </c>
      <c r="Q21" s="70">
        <v>0</v>
      </c>
      <c r="R21" s="70">
        <v>0</v>
      </c>
      <c r="S21" s="70">
        <v>2</v>
      </c>
      <c r="T21" s="70">
        <v>26</v>
      </c>
      <c r="U21" s="70">
        <v>68</v>
      </c>
      <c r="V21" s="70">
        <v>850</v>
      </c>
      <c r="W21" s="70">
        <v>4</v>
      </c>
      <c r="X21" s="70">
        <v>18</v>
      </c>
      <c r="Y21" s="70">
        <v>23</v>
      </c>
      <c r="Z21" s="70">
        <v>42</v>
      </c>
      <c r="AA21" s="70">
        <v>53</v>
      </c>
      <c r="AB21" s="70">
        <v>864</v>
      </c>
      <c r="AC21" s="70">
        <v>0</v>
      </c>
      <c r="AD21" s="283">
        <v>0</v>
      </c>
    </row>
    <row r="22" spans="1:30" s="280" customFormat="1" ht="17.25" customHeight="1">
      <c r="A22" s="303" t="s">
        <v>379</v>
      </c>
      <c r="B22" s="281">
        <f t="shared" si="2"/>
        <v>345</v>
      </c>
      <c r="C22" s="282">
        <f t="shared" si="2"/>
        <v>2946</v>
      </c>
      <c r="D22" s="282">
        <v>0</v>
      </c>
      <c r="E22" s="282">
        <v>0</v>
      </c>
      <c r="F22" s="282">
        <f t="shared" si="3"/>
        <v>48</v>
      </c>
      <c r="G22" s="282">
        <f t="shared" si="3"/>
        <v>446</v>
      </c>
      <c r="H22" s="282">
        <v>0</v>
      </c>
      <c r="I22" s="282">
        <v>0</v>
      </c>
      <c r="J22" s="282">
        <v>39</v>
      </c>
      <c r="K22" s="282">
        <v>403</v>
      </c>
      <c r="L22" s="282">
        <v>9</v>
      </c>
      <c r="M22" s="282">
        <v>43</v>
      </c>
      <c r="N22" s="282"/>
      <c r="O22" s="70">
        <f t="shared" si="4"/>
        <v>297</v>
      </c>
      <c r="P22" s="70">
        <f t="shared" si="4"/>
        <v>2500</v>
      </c>
      <c r="Q22" s="70">
        <v>0</v>
      </c>
      <c r="R22" s="70">
        <v>0</v>
      </c>
      <c r="S22" s="70">
        <v>8</v>
      </c>
      <c r="T22" s="70">
        <v>208</v>
      </c>
      <c r="U22" s="70">
        <v>120</v>
      </c>
      <c r="V22" s="70">
        <v>769</v>
      </c>
      <c r="W22" s="70">
        <v>1</v>
      </c>
      <c r="X22" s="70">
        <v>8</v>
      </c>
      <c r="Y22" s="70">
        <v>32</v>
      </c>
      <c r="Z22" s="70">
        <v>106</v>
      </c>
      <c r="AA22" s="70">
        <v>135</v>
      </c>
      <c r="AB22" s="70">
        <v>1349</v>
      </c>
      <c r="AC22" s="70">
        <v>1</v>
      </c>
      <c r="AD22" s="283">
        <v>60</v>
      </c>
    </row>
    <row r="23" spans="1:30" s="280" customFormat="1" ht="17.25" customHeight="1">
      <c r="A23" s="303" t="s">
        <v>380</v>
      </c>
      <c r="B23" s="281">
        <f t="shared" si="2"/>
        <v>314</v>
      </c>
      <c r="C23" s="282">
        <f>E23+G23+P23</f>
        <v>2541</v>
      </c>
      <c r="D23" s="282">
        <v>0</v>
      </c>
      <c r="E23" s="282">
        <v>0</v>
      </c>
      <c r="F23" s="282">
        <f t="shared" si="3"/>
        <v>58</v>
      </c>
      <c r="G23" s="282">
        <f t="shared" si="3"/>
        <v>636</v>
      </c>
      <c r="H23" s="282">
        <v>0</v>
      </c>
      <c r="I23" s="282">
        <v>0</v>
      </c>
      <c r="J23" s="282">
        <v>46</v>
      </c>
      <c r="K23" s="282">
        <v>467</v>
      </c>
      <c r="L23" s="282">
        <v>12</v>
      </c>
      <c r="M23" s="282">
        <v>169</v>
      </c>
      <c r="N23" s="282"/>
      <c r="O23" s="70">
        <f t="shared" si="4"/>
        <v>256</v>
      </c>
      <c r="P23" s="70">
        <f t="shared" si="4"/>
        <v>1905</v>
      </c>
      <c r="Q23" s="70">
        <v>0</v>
      </c>
      <c r="R23" s="70">
        <v>0</v>
      </c>
      <c r="S23" s="70">
        <v>16</v>
      </c>
      <c r="T23" s="70">
        <v>314</v>
      </c>
      <c r="U23" s="70">
        <v>92</v>
      </c>
      <c r="V23" s="70">
        <v>865</v>
      </c>
      <c r="W23" s="70">
        <v>1</v>
      </c>
      <c r="X23" s="70">
        <v>3</v>
      </c>
      <c r="Y23" s="70">
        <v>52</v>
      </c>
      <c r="Z23" s="70">
        <v>107</v>
      </c>
      <c r="AA23" s="70">
        <v>94</v>
      </c>
      <c r="AB23" s="70">
        <v>576</v>
      </c>
      <c r="AC23" s="70">
        <v>1</v>
      </c>
      <c r="AD23" s="283">
        <v>40</v>
      </c>
    </row>
    <row r="24" spans="1:30" s="280" customFormat="1" ht="17.25" customHeight="1">
      <c r="A24" s="303" t="s">
        <v>381</v>
      </c>
      <c r="B24" s="281">
        <f t="shared" si="2"/>
        <v>164</v>
      </c>
      <c r="C24" s="282">
        <f t="shared" si="2"/>
        <v>1682</v>
      </c>
      <c r="D24" s="282">
        <v>0</v>
      </c>
      <c r="E24" s="282">
        <v>0</v>
      </c>
      <c r="F24" s="282">
        <f t="shared" si="3"/>
        <v>18</v>
      </c>
      <c r="G24" s="282">
        <f t="shared" si="3"/>
        <v>113</v>
      </c>
      <c r="H24" s="282">
        <v>0</v>
      </c>
      <c r="I24" s="282">
        <v>0</v>
      </c>
      <c r="J24" s="282">
        <v>12</v>
      </c>
      <c r="K24" s="282">
        <v>64</v>
      </c>
      <c r="L24" s="282">
        <v>6</v>
      </c>
      <c r="M24" s="282">
        <v>49</v>
      </c>
      <c r="N24" s="282"/>
      <c r="O24" s="70">
        <f t="shared" si="4"/>
        <v>146</v>
      </c>
      <c r="P24" s="70">
        <f t="shared" si="4"/>
        <v>1569</v>
      </c>
      <c r="Q24" s="70">
        <v>0</v>
      </c>
      <c r="R24" s="70">
        <v>0</v>
      </c>
      <c r="S24" s="70">
        <v>6</v>
      </c>
      <c r="T24" s="70">
        <v>107</v>
      </c>
      <c r="U24" s="70">
        <v>69</v>
      </c>
      <c r="V24" s="70">
        <v>828</v>
      </c>
      <c r="W24" s="282">
        <v>0</v>
      </c>
      <c r="X24" s="282">
        <v>0</v>
      </c>
      <c r="Y24" s="70">
        <v>26</v>
      </c>
      <c r="Z24" s="70">
        <v>109</v>
      </c>
      <c r="AA24" s="70">
        <v>45</v>
      </c>
      <c r="AB24" s="70">
        <v>525</v>
      </c>
      <c r="AC24" s="70">
        <v>0</v>
      </c>
      <c r="AD24" s="283">
        <v>0</v>
      </c>
    </row>
    <row r="25" spans="1:30" s="280" customFormat="1" ht="17.25" customHeight="1">
      <c r="A25" s="303" t="s">
        <v>382</v>
      </c>
      <c r="B25" s="281">
        <f t="shared" si="2"/>
        <v>213</v>
      </c>
      <c r="C25" s="282">
        <f t="shared" si="2"/>
        <v>2184</v>
      </c>
      <c r="D25" s="282">
        <v>0</v>
      </c>
      <c r="E25" s="282">
        <v>0</v>
      </c>
      <c r="F25" s="282">
        <f t="shared" si="3"/>
        <v>36</v>
      </c>
      <c r="G25" s="282">
        <f t="shared" si="3"/>
        <v>381</v>
      </c>
      <c r="H25" s="282">
        <v>0</v>
      </c>
      <c r="I25" s="282">
        <v>0</v>
      </c>
      <c r="J25" s="282">
        <v>25</v>
      </c>
      <c r="K25" s="282">
        <v>281</v>
      </c>
      <c r="L25" s="282">
        <v>11</v>
      </c>
      <c r="M25" s="282">
        <v>100</v>
      </c>
      <c r="N25" s="282"/>
      <c r="O25" s="70">
        <f t="shared" si="4"/>
        <v>177</v>
      </c>
      <c r="P25" s="70">
        <f t="shared" si="4"/>
        <v>1803</v>
      </c>
      <c r="Q25" s="70">
        <v>0</v>
      </c>
      <c r="R25" s="70">
        <v>0</v>
      </c>
      <c r="S25" s="70">
        <v>8</v>
      </c>
      <c r="T25" s="70">
        <v>16</v>
      </c>
      <c r="U25" s="70">
        <v>64</v>
      </c>
      <c r="V25" s="70">
        <v>445</v>
      </c>
      <c r="W25" s="70">
        <v>3</v>
      </c>
      <c r="X25" s="70">
        <v>16</v>
      </c>
      <c r="Y25" s="70">
        <v>38</v>
      </c>
      <c r="Z25" s="70">
        <v>76</v>
      </c>
      <c r="AA25" s="70">
        <v>64</v>
      </c>
      <c r="AB25" s="70">
        <v>1250</v>
      </c>
      <c r="AC25" s="70">
        <v>0</v>
      </c>
      <c r="AD25" s="283">
        <v>0</v>
      </c>
    </row>
    <row r="26" spans="1:30" s="280" customFormat="1" ht="17.25" customHeight="1">
      <c r="A26" s="303" t="s">
        <v>383</v>
      </c>
      <c r="B26" s="281">
        <f t="shared" si="2"/>
        <v>91</v>
      </c>
      <c r="C26" s="282">
        <f t="shared" si="2"/>
        <v>3655</v>
      </c>
      <c r="D26" s="282">
        <v>0</v>
      </c>
      <c r="E26" s="282">
        <v>0</v>
      </c>
      <c r="F26" s="282">
        <f t="shared" si="3"/>
        <v>4</v>
      </c>
      <c r="G26" s="282">
        <f t="shared" si="3"/>
        <v>465</v>
      </c>
      <c r="H26" s="282">
        <v>1</v>
      </c>
      <c r="I26" s="282">
        <v>4</v>
      </c>
      <c r="J26" s="282">
        <v>0</v>
      </c>
      <c r="K26" s="282">
        <v>0</v>
      </c>
      <c r="L26" s="282">
        <v>3</v>
      </c>
      <c r="M26" s="282">
        <v>461</v>
      </c>
      <c r="N26" s="282"/>
      <c r="O26" s="70">
        <f t="shared" si="4"/>
        <v>87</v>
      </c>
      <c r="P26" s="70">
        <f t="shared" si="4"/>
        <v>3190</v>
      </c>
      <c r="Q26" s="70">
        <v>0</v>
      </c>
      <c r="R26" s="70">
        <v>0</v>
      </c>
      <c r="S26" s="70">
        <v>19</v>
      </c>
      <c r="T26" s="70">
        <v>523</v>
      </c>
      <c r="U26" s="70">
        <v>56</v>
      </c>
      <c r="V26" s="70">
        <v>2499</v>
      </c>
      <c r="W26" s="70">
        <v>3</v>
      </c>
      <c r="X26" s="70">
        <v>100</v>
      </c>
      <c r="Y26" s="70">
        <v>4</v>
      </c>
      <c r="Z26" s="70">
        <v>13</v>
      </c>
      <c r="AA26" s="70">
        <v>5</v>
      </c>
      <c r="AB26" s="70">
        <v>55</v>
      </c>
      <c r="AC26" s="70">
        <v>0</v>
      </c>
      <c r="AD26" s="283">
        <v>0</v>
      </c>
    </row>
    <row r="27" spans="1:30" s="280" customFormat="1" ht="17.25" customHeight="1" thickBot="1">
      <c r="A27" s="304" t="s">
        <v>68</v>
      </c>
      <c r="B27" s="284">
        <f t="shared" si="2"/>
        <v>95</v>
      </c>
      <c r="C27" s="285">
        <f t="shared" si="2"/>
        <v>1404</v>
      </c>
      <c r="D27" s="285">
        <v>0</v>
      </c>
      <c r="E27" s="285">
        <v>0</v>
      </c>
      <c r="F27" s="285">
        <f t="shared" si="3"/>
        <v>11</v>
      </c>
      <c r="G27" s="285">
        <f t="shared" si="3"/>
        <v>124</v>
      </c>
      <c r="H27" s="285">
        <v>1</v>
      </c>
      <c r="I27" s="285">
        <v>2</v>
      </c>
      <c r="J27" s="285">
        <v>3</v>
      </c>
      <c r="K27" s="285">
        <v>29</v>
      </c>
      <c r="L27" s="285">
        <v>7</v>
      </c>
      <c r="M27" s="285">
        <v>93</v>
      </c>
      <c r="N27" s="285"/>
      <c r="O27" s="74">
        <f t="shared" si="4"/>
        <v>84</v>
      </c>
      <c r="P27" s="74">
        <f t="shared" si="4"/>
        <v>1280</v>
      </c>
      <c r="Q27" s="74">
        <v>0</v>
      </c>
      <c r="R27" s="74">
        <v>0</v>
      </c>
      <c r="S27" s="74">
        <v>12</v>
      </c>
      <c r="T27" s="74">
        <v>343</v>
      </c>
      <c r="U27" s="74">
        <v>54</v>
      </c>
      <c r="V27" s="74">
        <v>789</v>
      </c>
      <c r="W27" s="74">
        <v>4</v>
      </c>
      <c r="X27" s="74">
        <v>15</v>
      </c>
      <c r="Y27" s="74">
        <v>1</v>
      </c>
      <c r="Z27" s="74">
        <v>1</v>
      </c>
      <c r="AA27" s="74">
        <v>13</v>
      </c>
      <c r="AB27" s="74">
        <v>132</v>
      </c>
      <c r="AC27" s="74">
        <v>0</v>
      </c>
      <c r="AD27" s="286">
        <v>0</v>
      </c>
    </row>
    <row r="28" spans="1:30" s="280" customFormat="1" ht="15" customHeight="1">
      <c r="A28" s="287"/>
      <c r="B28" s="287"/>
      <c r="C28" s="287"/>
      <c r="D28" s="287"/>
      <c r="E28" s="287"/>
      <c r="F28" s="287"/>
      <c r="G28" s="287"/>
      <c r="H28" s="287"/>
      <c r="I28" s="287"/>
      <c r="J28" s="287"/>
      <c r="K28" s="287"/>
      <c r="L28" s="287"/>
      <c r="M28" s="287"/>
      <c r="N28" s="287"/>
      <c r="O28" s="287"/>
      <c r="P28" s="287"/>
      <c r="Q28" s="287"/>
      <c r="R28" s="287"/>
      <c r="S28" s="287"/>
      <c r="T28" s="288"/>
      <c r="U28" s="288"/>
      <c r="V28" s="288"/>
      <c r="W28" s="288"/>
      <c r="X28" s="288"/>
      <c r="Y28" s="707" t="s">
        <v>331</v>
      </c>
      <c r="Z28" s="708"/>
      <c r="AA28" s="708"/>
      <c r="AB28" s="708"/>
      <c r="AC28" s="708"/>
      <c r="AD28" s="708"/>
    </row>
    <row r="29" spans="1:30" s="280" customFormat="1" ht="12" customHeight="1">
      <c r="A29" s="287"/>
      <c r="B29" s="287"/>
      <c r="C29" s="287"/>
      <c r="D29" s="287"/>
      <c r="E29" s="287"/>
      <c r="F29" s="287"/>
      <c r="G29" s="287"/>
      <c r="H29" s="287"/>
      <c r="I29" s="287"/>
      <c r="J29" s="287"/>
      <c r="K29" s="287"/>
      <c r="L29" s="287"/>
      <c r="M29" s="287"/>
      <c r="N29" s="287"/>
      <c r="O29" s="287"/>
      <c r="P29" s="287"/>
      <c r="Q29" s="287"/>
      <c r="R29" s="287"/>
      <c r="S29" s="287"/>
      <c r="T29" s="288"/>
      <c r="U29" s="288"/>
      <c r="V29" s="288"/>
      <c r="W29" s="288"/>
      <c r="X29" s="288"/>
      <c r="Y29" s="288"/>
      <c r="Z29" s="288"/>
      <c r="AA29" s="288"/>
      <c r="AB29" s="288"/>
      <c r="AC29" s="288"/>
      <c r="AD29" s="288"/>
    </row>
    <row r="30" spans="1:30" s="280" customFormat="1" ht="15" customHeight="1" thickBot="1">
      <c r="A30" s="288" t="s">
        <v>70</v>
      </c>
      <c r="B30" s="288"/>
      <c r="C30" s="288"/>
      <c r="D30" s="288"/>
      <c r="E30" s="288"/>
      <c r="F30" s="288"/>
      <c r="G30" s="288"/>
      <c r="H30" s="288"/>
      <c r="I30" s="288"/>
      <c r="J30" s="288"/>
      <c r="K30" s="288"/>
      <c r="L30" s="288"/>
      <c r="M30" s="288"/>
      <c r="N30" s="288"/>
      <c r="O30" s="288"/>
      <c r="P30" s="288"/>
      <c r="Q30" s="288"/>
      <c r="R30" s="288"/>
      <c r="S30" s="288"/>
      <c r="T30" s="288"/>
      <c r="U30" s="288"/>
      <c r="V30" s="288"/>
      <c r="W30" s="288"/>
      <c r="X30" s="288"/>
      <c r="Y30" s="288"/>
      <c r="Z30" s="713" t="s">
        <v>356</v>
      </c>
      <c r="AA30" s="713"/>
      <c r="AB30" s="713"/>
      <c r="AC30" s="288"/>
      <c r="AD30" s="288"/>
    </row>
    <row r="31" spans="1:30" s="280" customFormat="1" ht="14.25" customHeight="1">
      <c r="A31" s="676" t="s">
        <v>33</v>
      </c>
      <c r="B31" s="293"/>
      <c r="C31" s="294"/>
      <c r="D31" s="294"/>
      <c r="E31" s="294"/>
      <c r="F31" s="294"/>
      <c r="G31" s="294"/>
      <c r="H31" s="294"/>
      <c r="I31" s="294"/>
      <c r="J31" s="295"/>
      <c r="K31" s="296"/>
      <c r="L31" s="297"/>
      <c r="M31" s="295"/>
      <c r="N31" s="295"/>
      <c r="O31" s="294" t="s">
        <v>71</v>
      </c>
      <c r="P31" s="294"/>
      <c r="Q31" s="295"/>
      <c r="R31" s="295"/>
      <c r="S31" s="294"/>
      <c r="T31" s="294"/>
      <c r="U31" s="294"/>
      <c r="V31" s="295"/>
      <c r="W31" s="295"/>
      <c r="X31" s="295"/>
      <c r="Y31" s="298"/>
      <c r="Z31" s="298"/>
      <c r="AA31" s="294"/>
      <c r="AB31" s="295"/>
      <c r="AC31" s="295"/>
      <c r="AD31" s="299"/>
    </row>
    <row r="32" spans="1:30" s="280" customFormat="1" ht="13.5" customHeight="1">
      <c r="A32" s="677"/>
      <c r="B32" s="281" t="s">
        <v>72</v>
      </c>
      <c r="C32" s="282"/>
      <c r="D32" s="679" t="s">
        <v>389</v>
      </c>
      <c r="E32" s="680"/>
      <c r="F32" s="681"/>
      <c r="G32" s="679" t="s">
        <v>390</v>
      </c>
      <c r="H32" s="680"/>
      <c r="I32" s="680"/>
      <c r="J32" s="289"/>
      <c r="K32" s="290"/>
      <c r="L32" s="685" t="s">
        <v>73</v>
      </c>
      <c r="M32" s="736"/>
      <c r="N32" s="309"/>
      <c r="O32" s="694" t="s">
        <v>348</v>
      </c>
      <c r="P32" s="695"/>
      <c r="Q32" s="705" t="s">
        <v>350</v>
      </c>
      <c r="R32" s="706"/>
      <c r="S32" s="694" t="s">
        <v>363</v>
      </c>
      <c r="T32" s="722"/>
      <c r="U32" s="695"/>
      <c r="V32" s="723" t="s">
        <v>385</v>
      </c>
      <c r="W32" s="724"/>
      <c r="X32" s="724"/>
      <c r="Y32" s="694" t="s">
        <v>353</v>
      </c>
      <c r="Z32" s="722"/>
      <c r="AA32" s="695"/>
      <c r="AB32" s="701" t="s">
        <v>355</v>
      </c>
      <c r="AC32" s="701"/>
      <c r="AD32" s="702"/>
    </row>
    <row r="33" spans="1:30" s="280" customFormat="1" ht="13.5" customHeight="1">
      <c r="A33" s="677"/>
      <c r="B33" s="282"/>
      <c r="C33" s="282"/>
      <c r="D33" s="682"/>
      <c r="E33" s="683"/>
      <c r="F33" s="684"/>
      <c r="G33" s="682"/>
      <c r="H33" s="683"/>
      <c r="I33" s="683"/>
      <c r="J33" s="689" t="s">
        <v>388</v>
      </c>
      <c r="K33" s="690"/>
      <c r="L33" s="685"/>
      <c r="M33" s="736"/>
      <c r="N33" s="598"/>
      <c r="O33" s="692" t="s">
        <v>387</v>
      </c>
      <c r="P33" s="693"/>
      <c r="Q33" s="703" t="s">
        <v>349</v>
      </c>
      <c r="R33" s="693"/>
      <c r="S33" s="692" t="s">
        <v>386</v>
      </c>
      <c r="T33" s="714"/>
      <c r="U33" s="715"/>
      <c r="V33" s="716" t="s">
        <v>359</v>
      </c>
      <c r="W33" s="717"/>
      <c r="X33" s="717"/>
      <c r="Y33" s="692" t="s">
        <v>354</v>
      </c>
      <c r="Z33" s="703"/>
      <c r="AA33" s="693"/>
      <c r="AB33" s="703"/>
      <c r="AC33" s="703"/>
      <c r="AD33" s="704"/>
    </row>
    <row r="34" spans="1:30" s="280" customFormat="1" ht="15" customHeight="1">
      <c r="A34" s="678"/>
      <c r="B34" s="291" t="s">
        <v>21</v>
      </c>
      <c r="C34" s="291" t="s">
        <v>48</v>
      </c>
      <c r="D34" s="291" t="s">
        <v>21</v>
      </c>
      <c r="E34" s="686" t="s">
        <v>48</v>
      </c>
      <c r="F34" s="687"/>
      <c r="G34" s="292" t="s">
        <v>21</v>
      </c>
      <c r="H34" s="688" t="s">
        <v>48</v>
      </c>
      <c r="I34" s="688"/>
      <c r="J34" s="291" t="s">
        <v>21</v>
      </c>
      <c r="K34" s="291" t="s">
        <v>48</v>
      </c>
      <c r="L34" s="291" t="s">
        <v>21</v>
      </c>
      <c r="M34" s="308" t="s">
        <v>48</v>
      </c>
      <c r="N34" s="599"/>
      <c r="O34" s="310" t="s">
        <v>21</v>
      </c>
      <c r="P34" s="311" t="s">
        <v>48</v>
      </c>
      <c r="Q34" s="312" t="s">
        <v>21</v>
      </c>
      <c r="R34" s="313" t="s">
        <v>48</v>
      </c>
      <c r="S34" s="276" t="s">
        <v>21</v>
      </c>
      <c r="T34" s="720" t="s">
        <v>48</v>
      </c>
      <c r="U34" s="720"/>
      <c r="V34" s="314" t="s">
        <v>352</v>
      </c>
      <c r="W34" s="720" t="s">
        <v>48</v>
      </c>
      <c r="X34" s="720"/>
      <c r="Y34" s="276" t="s">
        <v>21</v>
      </c>
      <c r="Z34" s="729" t="s">
        <v>351</v>
      </c>
      <c r="AA34" s="729"/>
      <c r="AB34" s="315" t="s">
        <v>21</v>
      </c>
      <c r="AC34" s="720" t="s">
        <v>48</v>
      </c>
      <c r="AD34" s="721"/>
    </row>
    <row r="35" spans="1:30" s="280" customFormat="1" ht="17.25" customHeight="1">
      <c r="A35" s="305" t="s">
        <v>364</v>
      </c>
      <c r="B35" s="427">
        <f>SUM(B36:B55)</f>
        <v>5238</v>
      </c>
      <c r="C35" s="427">
        <f>SUM(C36:C55)</f>
        <v>53249</v>
      </c>
      <c r="D35" s="427">
        <f>SUM(D36:D55)</f>
        <v>2750</v>
      </c>
      <c r="E35" s="737">
        <f>SUM(E36:E55)</f>
        <v>7923</v>
      </c>
      <c r="F35" s="737"/>
      <c r="G35" s="68">
        <f>SUM(G36:G55)</f>
        <v>2423</v>
      </c>
      <c r="H35" s="738">
        <f>SUM(H36:I55)</f>
        <v>45140</v>
      </c>
      <c r="I35" s="738"/>
      <c r="J35" s="68">
        <f>SUM(J36:J55)</f>
        <v>2151</v>
      </c>
      <c r="K35" s="68">
        <f>SUM(K36:K55)</f>
        <v>38643</v>
      </c>
      <c r="L35" s="68"/>
      <c r="M35" s="68"/>
      <c r="N35" s="282"/>
      <c r="O35" s="70"/>
      <c r="P35" s="70"/>
      <c r="Q35" s="68"/>
      <c r="R35" s="68"/>
      <c r="S35" s="68"/>
      <c r="T35" s="718"/>
      <c r="U35" s="718"/>
      <c r="V35" s="70"/>
      <c r="W35" s="718"/>
      <c r="X35" s="718"/>
      <c r="Y35" s="70"/>
      <c r="Z35" s="718"/>
      <c r="AA35" s="718"/>
      <c r="AB35" s="70"/>
      <c r="AC35" s="718"/>
      <c r="AD35" s="719"/>
    </row>
    <row r="36" spans="1:30" s="280" customFormat="1" ht="17.25" customHeight="1">
      <c r="A36" s="306" t="s">
        <v>49</v>
      </c>
      <c r="B36" s="428">
        <v>204</v>
      </c>
      <c r="C36" s="429">
        <v>1510</v>
      </c>
      <c r="D36" s="429">
        <v>126</v>
      </c>
      <c r="E36" s="725">
        <v>287</v>
      </c>
      <c r="F36" s="725"/>
      <c r="G36" s="70">
        <v>67</v>
      </c>
      <c r="H36" s="726">
        <v>1171</v>
      </c>
      <c r="I36" s="726"/>
      <c r="J36" s="70">
        <v>51</v>
      </c>
      <c r="K36" s="70">
        <v>888</v>
      </c>
      <c r="L36" s="70"/>
      <c r="M36" s="70"/>
      <c r="N36" s="282"/>
      <c r="O36" s="70"/>
      <c r="P36" s="70"/>
      <c r="Q36" s="70"/>
      <c r="R36" s="70"/>
      <c r="S36" s="70"/>
      <c r="T36" s="718"/>
      <c r="U36" s="718"/>
      <c r="V36" s="70"/>
      <c r="W36" s="718"/>
      <c r="X36" s="718"/>
      <c r="Y36" s="70"/>
      <c r="Z36" s="718"/>
      <c r="AA36" s="718"/>
      <c r="AB36" s="70"/>
      <c r="AC36" s="718"/>
      <c r="AD36" s="719"/>
    </row>
    <row r="37" spans="1:30" s="280" customFormat="1" ht="17.25" customHeight="1">
      <c r="A37" s="306" t="s">
        <v>50</v>
      </c>
      <c r="B37" s="428">
        <v>209</v>
      </c>
      <c r="C37" s="429">
        <v>917</v>
      </c>
      <c r="D37" s="429">
        <v>123</v>
      </c>
      <c r="E37" s="725">
        <v>315</v>
      </c>
      <c r="F37" s="725"/>
      <c r="G37" s="70">
        <v>82</v>
      </c>
      <c r="H37" s="726">
        <v>593</v>
      </c>
      <c r="I37" s="726"/>
      <c r="J37" s="70">
        <v>72</v>
      </c>
      <c r="K37" s="70">
        <v>473</v>
      </c>
      <c r="L37" s="70"/>
      <c r="M37" s="70"/>
      <c r="N37" s="282"/>
      <c r="O37" s="70"/>
      <c r="P37" s="70"/>
      <c r="Q37" s="70"/>
      <c r="R37" s="70"/>
      <c r="S37" s="70"/>
      <c r="T37" s="718"/>
      <c r="U37" s="718"/>
      <c r="V37" s="70"/>
      <c r="W37" s="718"/>
      <c r="X37" s="718"/>
      <c r="Y37" s="70"/>
      <c r="Z37" s="718"/>
      <c r="AA37" s="718"/>
      <c r="AB37" s="70"/>
      <c r="AC37" s="718"/>
      <c r="AD37" s="719"/>
    </row>
    <row r="38" spans="1:30" s="280" customFormat="1" ht="17.25" customHeight="1">
      <c r="A38" s="306" t="s">
        <v>51</v>
      </c>
      <c r="B38" s="428">
        <v>463</v>
      </c>
      <c r="C38" s="429">
        <v>4517</v>
      </c>
      <c r="D38" s="429">
        <v>232</v>
      </c>
      <c r="E38" s="725">
        <v>880</v>
      </c>
      <c r="F38" s="725"/>
      <c r="G38" s="70">
        <v>228</v>
      </c>
      <c r="H38" s="726">
        <v>3634</v>
      </c>
      <c r="I38" s="726"/>
      <c r="J38" s="70">
        <v>203</v>
      </c>
      <c r="K38" s="70">
        <v>2288</v>
      </c>
      <c r="L38" s="70"/>
      <c r="M38" s="70"/>
      <c r="N38" s="282"/>
      <c r="O38" s="70"/>
      <c r="P38" s="70"/>
      <c r="Q38" s="70"/>
      <c r="R38" s="70"/>
      <c r="S38" s="70"/>
      <c r="T38" s="718"/>
      <c r="U38" s="718"/>
      <c r="V38" s="70"/>
      <c r="W38" s="718"/>
      <c r="X38" s="718"/>
      <c r="Y38" s="70"/>
      <c r="Z38" s="718"/>
      <c r="AA38" s="718"/>
      <c r="AB38" s="70"/>
      <c r="AC38" s="718"/>
      <c r="AD38" s="719"/>
    </row>
    <row r="39" spans="1:30" s="280" customFormat="1" ht="17.25" customHeight="1">
      <c r="A39" s="306" t="s">
        <v>52</v>
      </c>
      <c r="B39" s="428">
        <v>582</v>
      </c>
      <c r="C39" s="429">
        <v>8697</v>
      </c>
      <c r="D39" s="429">
        <v>242</v>
      </c>
      <c r="E39" s="725">
        <v>783</v>
      </c>
      <c r="F39" s="725"/>
      <c r="G39" s="70">
        <v>334</v>
      </c>
      <c r="H39" s="726">
        <v>7906</v>
      </c>
      <c r="I39" s="726"/>
      <c r="J39" s="70">
        <v>286</v>
      </c>
      <c r="K39" s="70">
        <v>6814</v>
      </c>
      <c r="L39" s="70"/>
      <c r="M39" s="70"/>
      <c r="N39" s="282"/>
      <c r="O39" s="70"/>
      <c r="P39" s="70"/>
      <c r="Q39" s="70"/>
      <c r="R39" s="70"/>
      <c r="S39" s="70"/>
      <c r="T39" s="718"/>
      <c r="U39" s="718"/>
      <c r="V39" s="70"/>
      <c r="W39" s="718"/>
      <c r="X39" s="718"/>
      <c r="Y39" s="70"/>
      <c r="Z39" s="718"/>
      <c r="AA39" s="718"/>
      <c r="AB39" s="70"/>
      <c r="AC39" s="718"/>
      <c r="AD39" s="719"/>
    </row>
    <row r="40" spans="1:30" s="280" customFormat="1" ht="17.25" customHeight="1">
      <c r="A40" s="306" t="s">
        <v>53</v>
      </c>
      <c r="B40" s="428">
        <v>283</v>
      </c>
      <c r="C40" s="429">
        <v>3334</v>
      </c>
      <c r="D40" s="429">
        <v>127</v>
      </c>
      <c r="E40" s="725">
        <v>390</v>
      </c>
      <c r="F40" s="725"/>
      <c r="G40" s="70">
        <v>152</v>
      </c>
      <c r="H40" s="726">
        <v>2914</v>
      </c>
      <c r="I40" s="726"/>
      <c r="J40" s="70">
        <v>130</v>
      </c>
      <c r="K40" s="70">
        <v>2647</v>
      </c>
      <c r="L40" s="70"/>
      <c r="M40" s="70"/>
      <c r="N40" s="282"/>
      <c r="O40" s="70"/>
      <c r="P40" s="70"/>
      <c r="Q40" s="70"/>
      <c r="R40" s="70"/>
      <c r="S40" s="70"/>
      <c r="T40" s="718"/>
      <c r="U40" s="718"/>
      <c r="V40" s="70"/>
      <c r="W40" s="718"/>
      <c r="X40" s="718"/>
      <c r="Y40" s="70"/>
      <c r="Z40" s="718"/>
      <c r="AA40" s="718"/>
      <c r="AB40" s="70"/>
      <c r="AC40" s="718"/>
      <c r="AD40" s="719"/>
    </row>
    <row r="41" spans="1:30" s="280" customFormat="1" ht="17.25" customHeight="1">
      <c r="A41" s="306" t="s">
        <v>54</v>
      </c>
      <c r="B41" s="428">
        <v>481</v>
      </c>
      <c r="C41" s="429">
        <v>5901</v>
      </c>
      <c r="D41" s="429">
        <v>247</v>
      </c>
      <c r="E41" s="725">
        <v>754</v>
      </c>
      <c r="F41" s="725"/>
      <c r="G41" s="70">
        <v>230</v>
      </c>
      <c r="H41" s="726">
        <v>5136</v>
      </c>
      <c r="I41" s="726"/>
      <c r="J41" s="70">
        <v>220</v>
      </c>
      <c r="K41" s="70">
        <v>4824</v>
      </c>
      <c r="L41" s="70"/>
      <c r="M41" s="70"/>
      <c r="N41" s="282"/>
      <c r="O41" s="70"/>
      <c r="P41" s="70"/>
      <c r="Q41" s="70"/>
      <c r="R41" s="70"/>
      <c r="S41" s="70"/>
      <c r="T41" s="718"/>
      <c r="U41" s="718"/>
      <c r="V41" s="70"/>
      <c r="W41" s="718"/>
      <c r="X41" s="718"/>
      <c r="Y41" s="70"/>
      <c r="Z41" s="718"/>
      <c r="AA41" s="718"/>
      <c r="AB41" s="70"/>
      <c r="AC41" s="718"/>
      <c r="AD41" s="719"/>
    </row>
    <row r="42" spans="1:30" s="280" customFormat="1" ht="17.25" customHeight="1">
      <c r="A42" s="306" t="s">
        <v>55</v>
      </c>
      <c r="B42" s="428">
        <v>366</v>
      </c>
      <c r="C42" s="429">
        <v>1735</v>
      </c>
      <c r="D42" s="429">
        <v>280</v>
      </c>
      <c r="E42" s="725">
        <v>690</v>
      </c>
      <c r="F42" s="725"/>
      <c r="G42" s="70">
        <v>83</v>
      </c>
      <c r="H42" s="726">
        <v>1036</v>
      </c>
      <c r="I42" s="726"/>
      <c r="J42" s="70">
        <v>74</v>
      </c>
      <c r="K42" s="70">
        <v>971</v>
      </c>
      <c r="L42" s="70"/>
      <c r="M42" s="70"/>
      <c r="N42" s="282"/>
      <c r="O42" s="70"/>
      <c r="P42" s="70"/>
      <c r="Q42" s="70"/>
      <c r="R42" s="70"/>
      <c r="S42" s="70"/>
      <c r="T42" s="718"/>
      <c r="U42" s="718"/>
      <c r="V42" s="70"/>
      <c r="W42" s="718"/>
      <c r="X42" s="718"/>
      <c r="Y42" s="70"/>
      <c r="Z42" s="718"/>
      <c r="AA42" s="718"/>
      <c r="AB42" s="70"/>
      <c r="AC42" s="718"/>
      <c r="AD42" s="719"/>
    </row>
    <row r="43" spans="1:30" s="280" customFormat="1" ht="17.25" customHeight="1">
      <c r="A43" s="306" t="s">
        <v>56</v>
      </c>
      <c r="B43" s="428">
        <v>462</v>
      </c>
      <c r="C43" s="429">
        <v>2637</v>
      </c>
      <c r="D43" s="429">
        <v>301</v>
      </c>
      <c r="E43" s="725">
        <v>802</v>
      </c>
      <c r="F43" s="725"/>
      <c r="G43" s="70">
        <v>156</v>
      </c>
      <c r="H43" s="726">
        <v>1822</v>
      </c>
      <c r="I43" s="726"/>
      <c r="J43" s="70">
        <v>132</v>
      </c>
      <c r="K43" s="70">
        <v>1439</v>
      </c>
      <c r="L43" s="70"/>
      <c r="M43" s="70"/>
      <c r="N43" s="282"/>
      <c r="O43" s="70"/>
      <c r="P43" s="70"/>
      <c r="Q43" s="70"/>
      <c r="R43" s="70"/>
      <c r="S43" s="70"/>
      <c r="T43" s="718"/>
      <c r="U43" s="718"/>
      <c r="V43" s="70"/>
      <c r="W43" s="718"/>
      <c r="X43" s="718"/>
      <c r="Y43" s="70"/>
      <c r="Z43" s="718"/>
      <c r="AA43" s="718"/>
      <c r="AB43" s="70"/>
      <c r="AC43" s="718"/>
      <c r="AD43" s="719"/>
    </row>
    <row r="44" spans="1:30" s="280" customFormat="1" ht="17.25" customHeight="1">
      <c r="A44" s="306" t="s">
        <v>57</v>
      </c>
      <c r="B44" s="428">
        <v>146</v>
      </c>
      <c r="C44" s="429">
        <v>766</v>
      </c>
      <c r="D44" s="429">
        <v>85</v>
      </c>
      <c r="E44" s="725">
        <v>174</v>
      </c>
      <c r="F44" s="725"/>
      <c r="G44" s="70">
        <v>61</v>
      </c>
      <c r="H44" s="726">
        <v>592</v>
      </c>
      <c r="I44" s="726"/>
      <c r="J44" s="70">
        <v>57</v>
      </c>
      <c r="K44" s="70">
        <v>543</v>
      </c>
      <c r="L44" s="70"/>
      <c r="M44" s="70"/>
      <c r="N44" s="282"/>
      <c r="O44" s="70"/>
      <c r="P44" s="70"/>
      <c r="Q44" s="70"/>
      <c r="R44" s="70"/>
      <c r="S44" s="70"/>
      <c r="T44" s="718"/>
      <c r="U44" s="718"/>
      <c r="V44" s="70"/>
      <c r="W44" s="718"/>
      <c r="X44" s="718"/>
      <c r="Y44" s="70"/>
      <c r="Z44" s="718"/>
      <c r="AA44" s="718"/>
      <c r="AB44" s="70"/>
      <c r="AC44" s="718"/>
      <c r="AD44" s="719"/>
    </row>
    <row r="45" spans="1:30" s="280" customFormat="1" ht="17.25" customHeight="1">
      <c r="A45" s="306" t="s">
        <v>58</v>
      </c>
      <c r="B45" s="428">
        <v>3</v>
      </c>
      <c r="C45" s="429">
        <v>40</v>
      </c>
      <c r="D45" s="429">
        <v>0</v>
      </c>
      <c r="E45" s="725">
        <v>0</v>
      </c>
      <c r="F45" s="725"/>
      <c r="G45" s="70">
        <v>3</v>
      </c>
      <c r="H45" s="726">
        <v>40</v>
      </c>
      <c r="I45" s="726"/>
      <c r="J45" s="70">
        <v>3</v>
      </c>
      <c r="K45" s="70">
        <v>40</v>
      </c>
      <c r="L45" s="70"/>
      <c r="M45" s="70"/>
      <c r="N45" s="282"/>
      <c r="O45" s="70"/>
      <c r="P45" s="70"/>
      <c r="Q45" s="70"/>
      <c r="R45" s="70"/>
      <c r="S45" s="70"/>
      <c r="T45" s="718"/>
      <c r="U45" s="718"/>
      <c r="V45" s="70"/>
      <c r="W45" s="718"/>
      <c r="X45" s="718"/>
      <c r="Y45" s="70"/>
      <c r="Z45" s="718"/>
      <c r="AA45" s="718"/>
      <c r="AB45" s="70"/>
      <c r="AC45" s="718"/>
      <c r="AD45" s="719"/>
    </row>
    <row r="46" spans="1:30" s="280" customFormat="1" ht="17.25" customHeight="1">
      <c r="A46" s="306" t="s">
        <v>59</v>
      </c>
      <c r="B46" s="428">
        <v>277</v>
      </c>
      <c r="C46" s="429">
        <v>4839</v>
      </c>
      <c r="D46" s="429">
        <v>115</v>
      </c>
      <c r="E46" s="725">
        <v>303</v>
      </c>
      <c r="F46" s="725"/>
      <c r="G46" s="70">
        <v>157</v>
      </c>
      <c r="H46" s="726">
        <v>4523</v>
      </c>
      <c r="I46" s="726"/>
      <c r="J46" s="70">
        <v>147</v>
      </c>
      <c r="K46" s="70">
        <v>4273</v>
      </c>
      <c r="L46" s="70"/>
      <c r="M46" s="70"/>
      <c r="N46" s="282"/>
      <c r="O46" s="70"/>
      <c r="P46" s="70"/>
      <c r="Q46" s="70"/>
      <c r="R46" s="70"/>
      <c r="S46" s="70"/>
      <c r="T46" s="718"/>
      <c r="U46" s="718"/>
      <c r="V46" s="70"/>
      <c r="W46" s="718"/>
      <c r="X46" s="718"/>
      <c r="Y46" s="70"/>
      <c r="Z46" s="718"/>
      <c r="AA46" s="718"/>
      <c r="AB46" s="70"/>
      <c r="AC46" s="718"/>
      <c r="AD46" s="719"/>
    </row>
    <row r="47" spans="1:30" s="280" customFormat="1" ht="17.25" customHeight="1">
      <c r="A47" s="306" t="s">
        <v>60</v>
      </c>
      <c r="B47" s="428">
        <v>307</v>
      </c>
      <c r="C47" s="429">
        <v>1833</v>
      </c>
      <c r="D47" s="429">
        <v>198</v>
      </c>
      <c r="E47" s="725">
        <v>473</v>
      </c>
      <c r="F47" s="725"/>
      <c r="G47" s="70">
        <v>104</v>
      </c>
      <c r="H47" s="726">
        <v>1350</v>
      </c>
      <c r="I47" s="726"/>
      <c r="J47" s="70">
        <v>97</v>
      </c>
      <c r="K47" s="70">
        <v>1224</v>
      </c>
      <c r="L47" s="70"/>
      <c r="M47" s="70"/>
      <c r="N47" s="282"/>
      <c r="O47" s="70"/>
      <c r="P47" s="70"/>
      <c r="Q47" s="70"/>
      <c r="R47" s="70"/>
      <c r="S47" s="70"/>
      <c r="T47" s="718"/>
      <c r="U47" s="718"/>
      <c r="V47" s="70"/>
      <c r="W47" s="718"/>
      <c r="X47" s="718"/>
      <c r="Y47" s="70"/>
      <c r="Z47" s="718"/>
      <c r="AA47" s="718"/>
      <c r="AB47" s="70"/>
      <c r="AC47" s="718"/>
      <c r="AD47" s="719"/>
    </row>
    <row r="48" spans="1:30" s="280" customFormat="1" ht="17.25" customHeight="1">
      <c r="A48" s="306" t="s">
        <v>61</v>
      </c>
      <c r="B48" s="428">
        <v>81</v>
      </c>
      <c r="C48" s="429">
        <v>954</v>
      </c>
      <c r="D48" s="429">
        <v>36</v>
      </c>
      <c r="E48" s="725">
        <v>161</v>
      </c>
      <c r="F48" s="725"/>
      <c r="G48" s="70">
        <v>41</v>
      </c>
      <c r="H48" s="726">
        <v>783</v>
      </c>
      <c r="I48" s="726"/>
      <c r="J48" s="70">
        <v>35</v>
      </c>
      <c r="K48" s="70">
        <v>615</v>
      </c>
      <c r="L48" s="70"/>
      <c r="M48" s="70"/>
      <c r="N48" s="282"/>
      <c r="O48" s="70"/>
      <c r="P48" s="70"/>
      <c r="Q48" s="70"/>
      <c r="R48" s="70"/>
      <c r="S48" s="70"/>
      <c r="T48" s="718"/>
      <c r="U48" s="718"/>
      <c r="V48" s="70"/>
      <c r="W48" s="718"/>
      <c r="X48" s="718"/>
      <c r="Y48" s="70"/>
      <c r="Z48" s="718"/>
      <c r="AA48" s="718"/>
      <c r="AB48" s="70"/>
      <c r="AC48" s="718"/>
      <c r="AD48" s="719"/>
    </row>
    <row r="49" spans="1:30" s="280" customFormat="1" ht="17.25" customHeight="1">
      <c r="A49" s="306" t="s">
        <v>62</v>
      </c>
      <c r="B49" s="428">
        <v>169</v>
      </c>
      <c r="C49" s="429">
        <v>1991</v>
      </c>
      <c r="D49" s="429">
        <v>84</v>
      </c>
      <c r="E49" s="725">
        <v>295</v>
      </c>
      <c r="F49" s="725"/>
      <c r="G49" s="70">
        <v>83</v>
      </c>
      <c r="H49" s="726">
        <v>1694</v>
      </c>
      <c r="I49" s="726"/>
      <c r="J49" s="70">
        <v>73</v>
      </c>
      <c r="K49" s="70">
        <v>1082</v>
      </c>
      <c r="L49" s="70"/>
      <c r="M49" s="70"/>
      <c r="N49" s="282"/>
      <c r="O49" s="70"/>
      <c r="P49" s="70"/>
      <c r="Q49" s="70"/>
      <c r="R49" s="70"/>
      <c r="S49" s="70"/>
      <c r="T49" s="718"/>
      <c r="U49" s="718"/>
      <c r="V49" s="70"/>
      <c r="W49" s="718"/>
      <c r="X49" s="718"/>
      <c r="Y49" s="70"/>
      <c r="Z49" s="718"/>
      <c r="AA49" s="718"/>
      <c r="AB49" s="70"/>
      <c r="AC49" s="718"/>
      <c r="AD49" s="719"/>
    </row>
    <row r="50" spans="1:30" s="280" customFormat="1" ht="17.25" customHeight="1">
      <c r="A50" s="306" t="s">
        <v>63</v>
      </c>
      <c r="B50" s="428">
        <v>342</v>
      </c>
      <c r="C50" s="429">
        <v>2853</v>
      </c>
      <c r="D50" s="429">
        <v>196</v>
      </c>
      <c r="E50" s="725">
        <v>593</v>
      </c>
      <c r="F50" s="725"/>
      <c r="G50" s="70">
        <v>144</v>
      </c>
      <c r="H50" s="726">
        <v>2258</v>
      </c>
      <c r="I50" s="726"/>
      <c r="J50" s="70">
        <v>121</v>
      </c>
      <c r="K50" s="70">
        <v>1724</v>
      </c>
      <c r="L50" s="70"/>
      <c r="M50" s="70"/>
      <c r="N50" s="282"/>
      <c r="O50" s="70"/>
      <c r="P50" s="70"/>
      <c r="Q50" s="70"/>
      <c r="R50" s="70"/>
      <c r="S50" s="70"/>
      <c r="T50" s="718"/>
      <c r="U50" s="718"/>
      <c r="V50" s="70"/>
      <c r="W50" s="718"/>
      <c r="X50" s="718"/>
      <c r="Y50" s="70"/>
      <c r="Z50" s="718"/>
      <c r="AA50" s="718"/>
      <c r="AB50" s="70"/>
      <c r="AC50" s="718"/>
      <c r="AD50" s="719"/>
    </row>
    <row r="51" spans="1:30" s="280" customFormat="1" ht="17.25" customHeight="1">
      <c r="A51" s="306" t="s">
        <v>64</v>
      </c>
      <c r="B51" s="428">
        <v>311</v>
      </c>
      <c r="C51" s="429">
        <v>2441</v>
      </c>
      <c r="D51" s="429">
        <v>160</v>
      </c>
      <c r="E51" s="725">
        <v>425</v>
      </c>
      <c r="F51" s="725"/>
      <c r="G51" s="70">
        <v>147</v>
      </c>
      <c r="H51" s="726">
        <v>2006</v>
      </c>
      <c r="I51" s="726"/>
      <c r="J51" s="70">
        <v>134</v>
      </c>
      <c r="K51" s="70">
        <v>1663</v>
      </c>
      <c r="L51" s="70"/>
      <c r="M51" s="70"/>
      <c r="N51" s="282"/>
      <c r="O51" s="70"/>
      <c r="P51" s="70"/>
      <c r="Q51" s="70"/>
      <c r="R51" s="70"/>
      <c r="S51" s="70"/>
      <c r="T51" s="718"/>
      <c r="U51" s="718"/>
      <c r="V51" s="70"/>
      <c r="W51" s="718"/>
      <c r="X51" s="718"/>
      <c r="Y51" s="70"/>
      <c r="Z51" s="718"/>
      <c r="AA51" s="718"/>
      <c r="AB51" s="70"/>
      <c r="AC51" s="718"/>
      <c r="AD51" s="719"/>
    </row>
    <row r="52" spans="1:30" s="280" customFormat="1" ht="17.25" customHeight="1">
      <c r="A52" s="306" t="s">
        <v>65</v>
      </c>
      <c r="B52" s="428">
        <v>159</v>
      </c>
      <c r="C52" s="429">
        <v>1409</v>
      </c>
      <c r="D52" s="429">
        <v>70</v>
      </c>
      <c r="E52" s="725">
        <v>216</v>
      </c>
      <c r="F52" s="725"/>
      <c r="G52" s="70">
        <v>87</v>
      </c>
      <c r="H52" s="726">
        <v>1191</v>
      </c>
      <c r="I52" s="726"/>
      <c r="J52" s="70">
        <v>76</v>
      </c>
      <c r="K52" s="70">
        <v>1060</v>
      </c>
      <c r="L52" s="70"/>
      <c r="M52" s="70"/>
      <c r="N52" s="282"/>
      <c r="O52" s="70"/>
      <c r="P52" s="70"/>
      <c r="Q52" s="70"/>
      <c r="R52" s="70"/>
      <c r="S52" s="70"/>
      <c r="T52" s="718"/>
      <c r="U52" s="718"/>
      <c r="V52" s="70"/>
      <c r="W52" s="718"/>
      <c r="X52" s="718"/>
      <c r="Y52" s="70"/>
      <c r="Z52" s="718"/>
      <c r="AA52" s="718"/>
      <c r="AB52" s="70"/>
      <c r="AC52" s="718"/>
      <c r="AD52" s="719"/>
    </row>
    <row r="53" spans="1:30" s="280" customFormat="1" ht="17.25" customHeight="1">
      <c r="A53" s="306" t="s">
        <v>66</v>
      </c>
      <c r="B53" s="428">
        <v>209</v>
      </c>
      <c r="C53" s="429">
        <v>1834</v>
      </c>
      <c r="D53" s="429">
        <v>121</v>
      </c>
      <c r="E53" s="725">
        <v>363</v>
      </c>
      <c r="F53" s="725"/>
      <c r="G53" s="70">
        <v>87</v>
      </c>
      <c r="H53" s="726">
        <v>1469</v>
      </c>
      <c r="I53" s="726"/>
      <c r="J53" s="70">
        <v>78</v>
      </c>
      <c r="K53" s="70">
        <v>1176</v>
      </c>
      <c r="L53" s="70"/>
      <c r="M53" s="70"/>
      <c r="N53" s="282"/>
      <c r="O53" s="70"/>
      <c r="P53" s="70"/>
      <c r="Q53" s="70"/>
      <c r="R53" s="70"/>
      <c r="S53" s="70"/>
      <c r="T53" s="718"/>
      <c r="U53" s="718"/>
      <c r="V53" s="70"/>
      <c r="W53" s="718"/>
      <c r="X53" s="718"/>
      <c r="Y53" s="70"/>
      <c r="Z53" s="718"/>
      <c r="AA53" s="718"/>
      <c r="AB53" s="70"/>
      <c r="AC53" s="718"/>
      <c r="AD53" s="719"/>
    </row>
    <row r="54" spans="1:30" s="280" customFormat="1" ht="17.25" customHeight="1">
      <c r="A54" s="306" t="s">
        <v>67</v>
      </c>
      <c r="B54" s="428">
        <v>91</v>
      </c>
      <c r="C54" s="429">
        <v>3655</v>
      </c>
      <c r="D54" s="429">
        <v>0</v>
      </c>
      <c r="E54" s="725">
        <v>0</v>
      </c>
      <c r="F54" s="725"/>
      <c r="G54" s="70">
        <v>91</v>
      </c>
      <c r="H54" s="726">
        <v>3655</v>
      </c>
      <c r="I54" s="726"/>
      <c r="J54" s="70">
        <v>88</v>
      </c>
      <c r="K54" s="70">
        <v>3646</v>
      </c>
      <c r="L54" s="70"/>
      <c r="M54" s="70"/>
      <c r="N54" s="282"/>
      <c r="O54" s="70"/>
      <c r="P54" s="70"/>
      <c r="Q54" s="70"/>
      <c r="R54" s="70"/>
      <c r="S54" s="70"/>
      <c r="T54" s="718"/>
      <c r="U54" s="718"/>
      <c r="V54" s="70"/>
      <c r="W54" s="718"/>
      <c r="X54" s="718"/>
      <c r="Y54" s="70"/>
      <c r="Z54" s="718"/>
      <c r="AA54" s="718"/>
      <c r="AB54" s="70"/>
      <c r="AC54" s="718"/>
      <c r="AD54" s="719"/>
    </row>
    <row r="55" spans="1:30" s="280" customFormat="1" ht="17.25" customHeight="1" thickBot="1">
      <c r="A55" s="307" t="s">
        <v>68</v>
      </c>
      <c r="B55" s="430">
        <v>93</v>
      </c>
      <c r="C55" s="430">
        <v>1386</v>
      </c>
      <c r="D55" s="430">
        <v>7</v>
      </c>
      <c r="E55" s="731">
        <v>19</v>
      </c>
      <c r="F55" s="731"/>
      <c r="G55" s="300">
        <v>86</v>
      </c>
      <c r="H55" s="732">
        <v>1367</v>
      </c>
      <c r="I55" s="732"/>
      <c r="J55" s="300">
        <v>74</v>
      </c>
      <c r="K55" s="300">
        <v>1253</v>
      </c>
      <c r="L55" s="300"/>
      <c r="M55" s="300"/>
      <c r="N55" s="301"/>
      <c r="O55" s="300"/>
      <c r="P55" s="300"/>
      <c r="Q55" s="300"/>
      <c r="R55" s="300"/>
      <c r="S55" s="300"/>
      <c r="T55" s="733"/>
      <c r="U55" s="733"/>
      <c r="V55" s="300"/>
      <c r="W55" s="733"/>
      <c r="X55" s="733"/>
      <c r="Y55" s="300"/>
      <c r="Z55" s="733"/>
      <c r="AA55" s="733"/>
      <c r="AB55" s="300"/>
      <c r="AC55" s="733"/>
      <c r="AD55" s="735"/>
    </row>
    <row r="56" spans="1:30" ht="13.5" customHeight="1">
      <c r="A56" s="734" t="s">
        <v>556</v>
      </c>
      <c r="B56" s="734"/>
      <c r="C56" s="734"/>
      <c r="D56" s="734"/>
      <c r="E56" s="734"/>
      <c r="F56" s="734"/>
      <c r="G56" s="734"/>
      <c r="H56" s="734"/>
      <c r="I56" s="734"/>
      <c r="J56" s="734"/>
      <c r="K56" s="734"/>
      <c r="L56" s="734"/>
      <c r="M56" s="734"/>
      <c r="N56" s="195"/>
      <c r="O56" s="11"/>
      <c r="P56" s="277"/>
      <c r="Q56" s="277"/>
      <c r="R56" s="277"/>
      <c r="S56" s="277"/>
      <c r="T56" s="277"/>
      <c r="U56" s="277"/>
      <c r="V56" s="277"/>
      <c r="W56" s="277"/>
      <c r="X56" s="277"/>
      <c r="Y56" s="730" t="s">
        <v>538</v>
      </c>
      <c r="Z56" s="655"/>
      <c r="AA56" s="655"/>
      <c r="AB56" s="655"/>
      <c r="AC56" s="655"/>
      <c r="AD56" s="655"/>
    </row>
  </sheetData>
  <sheetProtection selectLockedCells="1" selectUnlockedCells="1"/>
  <mergeCells count="174">
    <mergeCell ref="AC54:AD54"/>
    <mergeCell ref="A56:M56"/>
    <mergeCell ref="Y56:AD56"/>
    <mergeCell ref="E55:F55"/>
    <mergeCell ref="H55:I55"/>
    <mergeCell ref="T55:U55"/>
    <mergeCell ref="W55:X55"/>
    <mergeCell ref="Z55:AA55"/>
    <mergeCell ref="AC55:AD55"/>
    <mergeCell ref="E53:F53"/>
    <mergeCell ref="H53:I53"/>
    <mergeCell ref="T53:U53"/>
    <mergeCell ref="W53:X53"/>
    <mergeCell ref="E54:F54"/>
    <mergeCell ref="H54:I54"/>
    <mergeCell ref="T54:U54"/>
    <mergeCell ref="W54:X54"/>
    <mergeCell ref="Z50:AA50"/>
    <mergeCell ref="Z53:AA53"/>
    <mergeCell ref="Z54:AA54"/>
    <mergeCell ref="AC50:AD50"/>
    <mergeCell ref="E51:F51"/>
    <mergeCell ref="H51:I51"/>
    <mergeCell ref="T51:U51"/>
    <mergeCell ref="W51:X51"/>
    <mergeCell ref="E50:F50"/>
    <mergeCell ref="H50:I50"/>
    <mergeCell ref="T50:U50"/>
    <mergeCell ref="W50:X50"/>
    <mergeCell ref="E49:F49"/>
    <mergeCell ref="H49:I49"/>
    <mergeCell ref="T49:U49"/>
    <mergeCell ref="W49:X49"/>
    <mergeCell ref="T52:U52"/>
    <mergeCell ref="W52:X52"/>
    <mergeCell ref="E52:F52"/>
    <mergeCell ref="H52:I52"/>
    <mergeCell ref="Z49:AA49"/>
    <mergeCell ref="AC53:AD53"/>
    <mergeCell ref="Z51:AA51"/>
    <mergeCell ref="AC51:AD51"/>
    <mergeCell ref="Z52:AA52"/>
    <mergeCell ref="AC52:AD52"/>
    <mergeCell ref="Z46:AA46"/>
    <mergeCell ref="AC46:AD46"/>
    <mergeCell ref="E48:F48"/>
    <mergeCell ref="H48:I48"/>
    <mergeCell ref="E46:F46"/>
    <mergeCell ref="H46:I46"/>
    <mergeCell ref="T46:U46"/>
    <mergeCell ref="W46:X46"/>
    <mergeCell ref="E47:F47"/>
    <mergeCell ref="H47:I47"/>
    <mergeCell ref="AC49:AD49"/>
    <mergeCell ref="T47:U47"/>
    <mergeCell ref="W47:X47"/>
    <mergeCell ref="T48:U48"/>
    <mergeCell ref="W48:X48"/>
    <mergeCell ref="Z47:AA47"/>
    <mergeCell ref="AC47:AD47"/>
    <mergeCell ref="Z48:AA48"/>
    <mergeCell ref="AC48:AD48"/>
    <mergeCell ref="E45:F45"/>
    <mergeCell ref="H45:I45"/>
    <mergeCell ref="T45:U45"/>
    <mergeCell ref="W45:X45"/>
    <mergeCell ref="Z45:AA45"/>
    <mergeCell ref="AC45:AD45"/>
    <mergeCell ref="E44:F44"/>
    <mergeCell ref="H44:I44"/>
    <mergeCell ref="T44:U44"/>
    <mergeCell ref="W44:X44"/>
    <mergeCell ref="T41:U41"/>
    <mergeCell ref="W41:X41"/>
    <mergeCell ref="Z40:AA40"/>
    <mergeCell ref="AC40:AD40"/>
    <mergeCell ref="T42:U42"/>
    <mergeCell ref="W42:X42"/>
    <mergeCell ref="T43:U43"/>
    <mergeCell ref="W43:X43"/>
    <mergeCell ref="Z44:AA44"/>
    <mergeCell ref="AC44:AD44"/>
    <mergeCell ref="E39:F39"/>
    <mergeCell ref="H39:I39"/>
    <mergeCell ref="T39:U39"/>
    <mergeCell ref="W39:X39"/>
    <mergeCell ref="Z39:AA39"/>
    <mergeCell ref="AC39:AD39"/>
    <mergeCell ref="T38:U38"/>
    <mergeCell ref="W38:X38"/>
    <mergeCell ref="Z43:AA43"/>
    <mergeCell ref="AC43:AD43"/>
    <mergeCell ref="Z42:AA42"/>
    <mergeCell ref="AC42:AD42"/>
    <mergeCell ref="E41:F41"/>
    <mergeCell ref="H41:I41"/>
    <mergeCell ref="E42:F42"/>
    <mergeCell ref="H42:I42"/>
    <mergeCell ref="E40:F40"/>
    <mergeCell ref="H40:I40"/>
    <mergeCell ref="E43:F43"/>
    <mergeCell ref="H43:I43"/>
    <mergeCell ref="T40:U40"/>
    <mergeCell ref="W40:X40"/>
    <mergeCell ref="Z41:AA41"/>
    <mergeCell ref="AC41:AD41"/>
    <mergeCell ref="E37:F37"/>
    <mergeCell ref="H37:I37"/>
    <mergeCell ref="T37:U37"/>
    <mergeCell ref="W37:X37"/>
    <mergeCell ref="Z37:AA37"/>
    <mergeCell ref="AC37:AD37"/>
    <mergeCell ref="Z34:AA34"/>
    <mergeCell ref="AC34:AD34"/>
    <mergeCell ref="E38:F38"/>
    <mergeCell ref="H38:I38"/>
    <mergeCell ref="Z35:AA35"/>
    <mergeCell ref="AC35:AD35"/>
    <mergeCell ref="T35:U35"/>
    <mergeCell ref="W35:X35"/>
    <mergeCell ref="Z36:AA36"/>
    <mergeCell ref="AC36:AD36"/>
    <mergeCell ref="T36:U36"/>
    <mergeCell ref="W36:X36"/>
    <mergeCell ref="E35:F35"/>
    <mergeCell ref="H35:I35"/>
    <mergeCell ref="E36:F36"/>
    <mergeCell ref="H36:I36"/>
    <mergeCell ref="Z38:AA38"/>
    <mergeCell ref="AC38:AD38"/>
    <mergeCell ref="AB32:AD33"/>
    <mergeCell ref="J33:K33"/>
    <mergeCell ref="O33:P33"/>
    <mergeCell ref="Q33:R33"/>
    <mergeCell ref="S33:U33"/>
    <mergeCell ref="V33:X33"/>
    <mergeCell ref="Y33:AA33"/>
    <mergeCell ref="O32:P32"/>
    <mergeCell ref="Q32:R32"/>
    <mergeCell ref="S32:U32"/>
    <mergeCell ref="V32:X32"/>
    <mergeCell ref="Y32:AA32"/>
    <mergeCell ref="A31:A34"/>
    <mergeCell ref="D32:F33"/>
    <mergeCell ref="G32:I33"/>
    <mergeCell ref="L32:M33"/>
    <mergeCell ref="E34:F34"/>
    <mergeCell ref="H34:I34"/>
    <mergeCell ref="T34:U34"/>
    <mergeCell ref="W34:X34"/>
    <mergeCell ref="Y4:Z5"/>
    <mergeCell ref="AA4:AB5"/>
    <mergeCell ref="Y28:AD28"/>
    <mergeCell ref="Z30:AB30"/>
    <mergeCell ref="S5:T5"/>
    <mergeCell ref="U5:V5"/>
    <mergeCell ref="W5:X5"/>
    <mergeCell ref="W4:X4"/>
    <mergeCell ref="A2:L2"/>
    <mergeCell ref="A3:A6"/>
    <mergeCell ref="B3:C5"/>
    <mergeCell ref="D3:E5"/>
    <mergeCell ref="F3:M3"/>
    <mergeCell ref="L4:M5"/>
    <mergeCell ref="O3:AD3"/>
    <mergeCell ref="F4:G5"/>
    <mergeCell ref="H4:I5"/>
    <mergeCell ref="J4:K5"/>
    <mergeCell ref="O4:P5"/>
    <mergeCell ref="Q4:R4"/>
    <mergeCell ref="S4:T4"/>
    <mergeCell ref="U4:V4"/>
    <mergeCell ref="AC4:AD5"/>
    <mergeCell ref="Q5:R5"/>
  </mergeCells>
  <phoneticPr fontId="18"/>
  <printOptions horizontalCentered="1"/>
  <pageMargins left="0.59055118110236227" right="0.59055118110236227" top="0.59055118110236227" bottom="0.59055118110236227" header="0.39370078740157483" footer="0.39370078740157483"/>
  <pageSetup paperSize="9" scale="85" firstPageNumber="64" orientation="portrait" useFirstPageNumber="1" verticalDpi="300" r:id="rId1"/>
  <headerFooter alignWithMargins="0">
    <oddHeader>&amp;R事業所</oddHeader>
    <oddFooter>&amp;C&amp;11&amp;A</oddFooter>
  </headerFooter>
  <drawing r:id="rId2"/>
</worksheet>
</file>

<file path=xl/worksheets/sheet4.xml><?xml version="1.0" encoding="utf-8"?>
<worksheet xmlns="http://schemas.openxmlformats.org/spreadsheetml/2006/main" xmlns:r="http://schemas.openxmlformats.org/officeDocument/2006/relationships">
  <dimension ref="A1:V48"/>
  <sheetViews>
    <sheetView view="pageBreakPreview" topLeftCell="A28" zoomScaleNormal="100" zoomScaleSheetLayoutView="100" workbookViewId="0">
      <pane xSplit="2" topLeftCell="C1" activePane="topRight" state="frozen"/>
      <selection activeCell="A26" sqref="A26"/>
      <selection pane="topRight" activeCell="C7" sqref="C7"/>
    </sheetView>
  </sheetViews>
  <sheetFormatPr defaultRowHeight="18.95" customHeight="1"/>
  <cols>
    <col min="1" max="1" width="3.5703125" style="28" customWidth="1"/>
    <col min="2" max="2" width="22.85546875" style="28" customWidth="1"/>
    <col min="3" max="12" width="11.140625" style="28" customWidth="1"/>
    <col min="13" max="13" width="3.5703125" style="28" customWidth="1"/>
    <col min="14" max="16" width="4" style="28" customWidth="1"/>
    <col min="17" max="17" width="18.5703125" style="28" customWidth="1"/>
    <col min="18" max="19" width="11.140625" style="28" customWidth="1"/>
    <col min="20" max="22" width="9.140625" style="28"/>
    <col min="23" max="16384" width="9.140625" style="1"/>
  </cols>
  <sheetData>
    <row r="1" spans="1:22" ht="5.0999999999999996" customHeight="1"/>
    <row r="2" spans="1:22" ht="15" customHeight="1" thickBot="1">
      <c r="A2" s="1" t="s">
        <v>454</v>
      </c>
      <c r="B2" s="1"/>
      <c r="C2" s="1"/>
      <c r="D2" s="1"/>
      <c r="E2" s="1"/>
      <c r="F2" s="1"/>
      <c r="M2" s="655" t="s">
        <v>74</v>
      </c>
      <c r="N2" s="655"/>
      <c r="O2" s="655"/>
      <c r="P2" s="655"/>
      <c r="Q2" s="655"/>
      <c r="S2" s="4"/>
    </row>
    <row r="3" spans="1:22" ht="15" customHeight="1">
      <c r="A3" s="453"/>
      <c r="B3" s="454"/>
      <c r="C3" s="779" t="s">
        <v>443</v>
      </c>
      <c r="D3" s="780"/>
      <c r="E3" s="780"/>
      <c r="F3" s="780"/>
      <c r="G3" s="780"/>
      <c r="H3" s="780"/>
      <c r="I3" s="780"/>
      <c r="J3" s="780"/>
      <c r="K3" s="780"/>
      <c r="L3" s="780"/>
      <c r="M3" s="780"/>
      <c r="N3" s="780"/>
      <c r="O3" s="780"/>
      <c r="P3" s="780"/>
      <c r="Q3" s="780"/>
      <c r="R3" s="780"/>
      <c r="S3" s="781"/>
      <c r="U3" s="1"/>
      <c r="V3" s="1"/>
    </row>
    <row r="4" spans="1:22" ht="15" customHeight="1">
      <c r="A4" s="777" t="s">
        <v>75</v>
      </c>
      <c r="B4" s="778"/>
      <c r="C4" s="670" t="s">
        <v>76</v>
      </c>
      <c r="D4" s="670"/>
      <c r="E4" s="670" t="s">
        <v>77</v>
      </c>
      <c r="F4" s="670"/>
      <c r="G4" s="670" t="s">
        <v>78</v>
      </c>
      <c r="H4" s="670"/>
      <c r="I4" s="670" t="s">
        <v>18</v>
      </c>
      <c r="J4" s="670"/>
      <c r="K4" s="670" t="s">
        <v>19</v>
      </c>
      <c r="L4" s="670"/>
      <c r="M4" s="782" t="s">
        <v>79</v>
      </c>
      <c r="N4" s="783"/>
      <c r="O4" s="783"/>
      <c r="P4" s="783"/>
      <c r="Q4" s="783"/>
      <c r="R4" s="783"/>
      <c r="S4" s="784"/>
      <c r="U4" s="1"/>
      <c r="V4" s="1"/>
    </row>
    <row r="5" spans="1:22" ht="15" customHeight="1">
      <c r="A5" s="455"/>
      <c r="B5" s="31"/>
      <c r="C5" s="7" t="s">
        <v>80</v>
      </c>
      <c r="D5" s="7" t="s">
        <v>22</v>
      </c>
      <c r="E5" s="7" t="s">
        <v>80</v>
      </c>
      <c r="F5" s="7" t="s">
        <v>22</v>
      </c>
      <c r="G5" s="7" t="s">
        <v>80</v>
      </c>
      <c r="H5" s="33" t="s">
        <v>22</v>
      </c>
      <c r="I5" s="34" t="s">
        <v>80</v>
      </c>
      <c r="J5" s="7" t="s">
        <v>22</v>
      </c>
      <c r="K5" s="33" t="s">
        <v>80</v>
      </c>
      <c r="L5" s="77" t="s">
        <v>22</v>
      </c>
      <c r="M5" s="785" t="s">
        <v>442</v>
      </c>
      <c r="N5" s="786"/>
      <c r="O5" s="786"/>
      <c r="P5" s="786"/>
      <c r="Q5" s="787"/>
      <c r="R5" s="33" t="s">
        <v>80</v>
      </c>
      <c r="S5" s="456" t="s">
        <v>22</v>
      </c>
      <c r="U5" s="1"/>
      <c r="V5" s="1"/>
    </row>
    <row r="6" spans="1:22" s="460" customFormat="1" ht="16.5" customHeight="1">
      <c r="A6" s="772" t="s">
        <v>347</v>
      </c>
      <c r="B6" s="776"/>
      <c r="C6" s="231">
        <f t="shared" ref="C6:L6" si="0">C7+C8+C12</f>
        <v>4286</v>
      </c>
      <c r="D6" s="231">
        <f t="shared" si="0"/>
        <v>35523</v>
      </c>
      <c r="E6" s="231">
        <f t="shared" si="0"/>
        <v>4986</v>
      </c>
      <c r="F6" s="231">
        <f t="shared" si="0"/>
        <v>45973</v>
      </c>
      <c r="G6" s="231">
        <f t="shared" si="0"/>
        <v>6095</v>
      </c>
      <c r="H6" s="231">
        <f t="shared" si="0"/>
        <v>52838</v>
      </c>
      <c r="I6" s="231">
        <f t="shared" si="0"/>
        <v>5704</v>
      </c>
      <c r="J6" s="231">
        <f t="shared" si="0"/>
        <v>51850</v>
      </c>
      <c r="K6" s="231">
        <f t="shared" si="0"/>
        <v>5486</v>
      </c>
      <c r="L6" s="464">
        <f t="shared" si="0"/>
        <v>52615</v>
      </c>
      <c r="M6" s="754" t="s">
        <v>439</v>
      </c>
      <c r="N6" s="754"/>
      <c r="O6" s="754"/>
      <c r="P6" s="754"/>
      <c r="Q6" s="755"/>
      <c r="R6" s="56">
        <f>R7+R8+R12</f>
        <v>5324</v>
      </c>
      <c r="S6" s="467">
        <f>S7+S8+S12</f>
        <v>56570</v>
      </c>
      <c r="T6" s="64"/>
    </row>
    <row r="7" spans="1:22" s="460" customFormat="1" ht="16.5" customHeight="1">
      <c r="A7" s="788" t="s">
        <v>472</v>
      </c>
      <c r="B7" s="789"/>
      <c r="C7" s="452">
        <v>0</v>
      </c>
      <c r="D7" s="452">
        <v>0</v>
      </c>
      <c r="E7" s="452">
        <v>1</v>
      </c>
      <c r="F7" s="452">
        <v>3</v>
      </c>
      <c r="G7" s="452">
        <v>5</v>
      </c>
      <c r="H7" s="452">
        <v>78</v>
      </c>
      <c r="I7" s="452">
        <v>3</v>
      </c>
      <c r="J7" s="452">
        <v>14</v>
      </c>
      <c r="K7" s="452">
        <v>3</v>
      </c>
      <c r="L7" s="465">
        <v>20</v>
      </c>
      <c r="M7" s="790" t="s">
        <v>444</v>
      </c>
      <c r="N7" s="791"/>
      <c r="O7" s="791"/>
      <c r="P7" s="791"/>
      <c r="Q7" s="792"/>
      <c r="R7" s="50">
        <v>2</v>
      </c>
      <c r="S7" s="468">
        <v>13</v>
      </c>
      <c r="T7" s="64"/>
    </row>
    <row r="8" spans="1:22" s="460" customFormat="1" ht="16.5" customHeight="1">
      <c r="A8" s="759" t="s">
        <v>473</v>
      </c>
      <c r="B8" s="318" t="s">
        <v>82</v>
      </c>
      <c r="C8" s="451">
        <f t="shared" ref="C8:K8" si="1">SUM(C9:C11)</f>
        <v>503</v>
      </c>
      <c r="D8" s="451">
        <f t="shared" si="1"/>
        <v>7427</v>
      </c>
      <c r="E8" s="451">
        <f t="shared" si="1"/>
        <v>607</v>
      </c>
      <c r="F8" s="451">
        <f t="shared" si="1"/>
        <v>8707</v>
      </c>
      <c r="G8" s="451">
        <f t="shared" si="1"/>
        <v>728</v>
      </c>
      <c r="H8" s="451">
        <f t="shared" si="1"/>
        <v>9136</v>
      </c>
      <c r="I8" s="451">
        <f t="shared" si="1"/>
        <v>644</v>
      </c>
      <c r="J8" s="451">
        <f t="shared" si="1"/>
        <v>7908</v>
      </c>
      <c r="K8" s="451">
        <f t="shared" si="1"/>
        <v>581</v>
      </c>
      <c r="L8" s="466">
        <f>SUM(L9:L11)</f>
        <v>7321</v>
      </c>
      <c r="M8" s="748" t="s">
        <v>453</v>
      </c>
      <c r="N8" s="753" t="s">
        <v>439</v>
      </c>
      <c r="O8" s="754"/>
      <c r="P8" s="754"/>
      <c r="Q8" s="755"/>
      <c r="R8" s="58">
        <f>SUM(R9:R11)</f>
        <v>552</v>
      </c>
      <c r="S8" s="469">
        <f>SUM(S9:S11)</f>
        <v>7419</v>
      </c>
      <c r="T8" s="64"/>
    </row>
    <row r="9" spans="1:22" s="460" customFormat="1" ht="16.5" customHeight="1">
      <c r="A9" s="760"/>
      <c r="B9" s="262" t="s">
        <v>83</v>
      </c>
      <c r="C9" s="461">
        <v>1</v>
      </c>
      <c r="D9" s="452">
        <v>11</v>
      </c>
      <c r="E9" s="452">
        <v>1</v>
      </c>
      <c r="F9" s="452">
        <v>34</v>
      </c>
      <c r="G9" s="452">
        <v>2</v>
      </c>
      <c r="H9" s="452">
        <v>6</v>
      </c>
      <c r="I9" s="452">
        <v>3</v>
      </c>
      <c r="J9" s="452">
        <v>21</v>
      </c>
      <c r="K9" s="452">
        <v>3</v>
      </c>
      <c r="L9" s="465">
        <v>22</v>
      </c>
      <c r="M9" s="748"/>
      <c r="N9" s="745" t="s">
        <v>445</v>
      </c>
      <c r="O9" s="746"/>
      <c r="P9" s="746"/>
      <c r="Q9" s="747"/>
      <c r="R9" s="50">
        <v>7</v>
      </c>
      <c r="S9" s="468">
        <v>43</v>
      </c>
      <c r="T9" s="64"/>
    </row>
    <row r="10" spans="1:22" s="460" customFormat="1" ht="16.5" customHeight="1">
      <c r="A10" s="760"/>
      <c r="B10" s="262" t="s">
        <v>84</v>
      </c>
      <c r="C10" s="461">
        <v>309</v>
      </c>
      <c r="D10" s="452">
        <v>4185</v>
      </c>
      <c r="E10" s="452">
        <v>399</v>
      </c>
      <c r="F10" s="452">
        <v>5173</v>
      </c>
      <c r="G10" s="452">
        <v>497</v>
      </c>
      <c r="H10" s="452">
        <v>5505</v>
      </c>
      <c r="I10" s="452">
        <v>441</v>
      </c>
      <c r="J10" s="452">
        <v>4998</v>
      </c>
      <c r="K10" s="452">
        <v>425</v>
      </c>
      <c r="L10" s="465">
        <v>4590</v>
      </c>
      <c r="M10" s="748"/>
      <c r="N10" s="745" t="s">
        <v>446</v>
      </c>
      <c r="O10" s="746"/>
      <c r="P10" s="746"/>
      <c r="Q10" s="747"/>
      <c r="R10" s="50">
        <v>392</v>
      </c>
      <c r="S10" s="468">
        <v>4466</v>
      </c>
      <c r="T10" s="64"/>
    </row>
    <row r="11" spans="1:22" s="460" customFormat="1" ht="16.5" customHeight="1">
      <c r="A11" s="761"/>
      <c r="B11" s="317" t="s">
        <v>85</v>
      </c>
      <c r="C11" s="461">
        <v>193</v>
      </c>
      <c r="D11" s="452">
        <v>3231</v>
      </c>
      <c r="E11" s="452">
        <v>207</v>
      </c>
      <c r="F11" s="452">
        <v>3500</v>
      </c>
      <c r="G11" s="452">
        <v>229</v>
      </c>
      <c r="H11" s="452">
        <v>3625</v>
      </c>
      <c r="I11" s="452">
        <v>200</v>
      </c>
      <c r="J11" s="452">
        <v>2889</v>
      </c>
      <c r="K11" s="452">
        <v>153</v>
      </c>
      <c r="L11" s="465">
        <v>2709</v>
      </c>
      <c r="M11" s="749"/>
      <c r="N11" s="790" t="s">
        <v>447</v>
      </c>
      <c r="O11" s="791"/>
      <c r="P11" s="791"/>
      <c r="Q11" s="792"/>
      <c r="R11" s="50">
        <v>153</v>
      </c>
      <c r="S11" s="468">
        <v>2910</v>
      </c>
      <c r="T11" s="64"/>
    </row>
    <row r="12" spans="1:22" s="460" customFormat="1" ht="16.5" customHeight="1">
      <c r="A12" s="756" t="s">
        <v>474</v>
      </c>
      <c r="B12" s="512" t="s">
        <v>82</v>
      </c>
      <c r="C12" s="451">
        <f t="shared" ref="C12:L12" si="2">SUM(C13:C23)</f>
        <v>3783</v>
      </c>
      <c r="D12" s="451">
        <f t="shared" si="2"/>
        <v>28096</v>
      </c>
      <c r="E12" s="451">
        <f t="shared" si="2"/>
        <v>4378</v>
      </c>
      <c r="F12" s="451">
        <f t="shared" si="2"/>
        <v>37263</v>
      </c>
      <c r="G12" s="451">
        <f t="shared" si="2"/>
        <v>5362</v>
      </c>
      <c r="H12" s="451">
        <f t="shared" si="2"/>
        <v>43624</v>
      </c>
      <c r="I12" s="451">
        <f t="shared" si="2"/>
        <v>5057</v>
      </c>
      <c r="J12" s="451">
        <f t="shared" si="2"/>
        <v>43928</v>
      </c>
      <c r="K12" s="451">
        <f t="shared" si="2"/>
        <v>4902</v>
      </c>
      <c r="L12" s="466">
        <f t="shared" si="2"/>
        <v>45274</v>
      </c>
      <c r="M12" s="794" t="s">
        <v>462</v>
      </c>
      <c r="N12" s="753" t="s">
        <v>439</v>
      </c>
      <c r="O12" s="754"/>
      <c r="P12" s="754"/>
      <c r="Q12" s="755"/>
      <c r="R12" s="58">
        <f>SUM(R13:R23)</f>
        <v>4770</v>
      </c>
      <c r="S12" s="469">
        <f>SUM(S13:S23)</f>
        <v>49138</v>
      </c>
      <c r="T12" s="64"/>
    </row>
    <row r="13" spans="1:22" s="460" customFormat="1" ht="16.5" customHeight="1">
      <c r="A13" s="757"/>
      <c r="B13" s="513" t="s">
        <v>86</v>
      </c>
      <c r="C13" s="452">
        <v>3</v>
      </c>
      <c r="D13" s="452">
        <v>675</v>
      </c>
      <c r="E13" s="452">
        <v>3</v>
      </c>
      <c r="F13" s="452">
        <v>700</v>
      </c>
      <c r="G13" s="452">
        <v>3</v>
      </c>
      <c r="H13" s="452">
        <v>926</v>
      </c>
      <c r="I13" s="452">
        <v>6</v>
      </c>
      <c r="J13" s="452">
        <v>978</v>
      </c>
      <c r="K13" s="452">
        <v>5</v>
      </c>
      <c r="L13" s="465">
        <v>1174</v>
      </c>
      <c r="M13" s="794"/>
      <c r="N13" s="745" t="s">
        <v>448</v>
      </c>
      <c r="O13" s="746"/>
      <c r="P13" s="746"/>
      <c r="Q13" s="747"/>
      <c r="R13" s="50">
        <v>4</v>
      </c>
      <c r="S13" s="468">
        <v>1146</v>
      </c>
      <c r="T13" s="64"/>
    </row>
    <row r="14" spans="1:22" s="460" customFormat="1" ht="16.5" customHeight="1">
      <c r="A14" s="757"/>
      <c r="B14" s="513" t="s">
        <v>87</v>
      </c>
      <c r="C14" s="452">
        <v>84</v>
      </c>
      <c r="D14" s="452">
        <v>1769</v>
      </c>
      <c r="E14" s="452">
        <v>101</v>
      </c>
      <c r="F14" s="452">
        <v>2202</v>
      </c>
      <c r="G14" s="452">
        <v>139</v>
      </c>
      <c r="H14" s="452">
        <v>3108</v>
      </c>
      <c r="I14" s="452">
        <v>165</v>
      </c>
      <c r="J14" s="452">
        <v>4278</v>
      </c>
      <c r="K14" s="452">
        <v>180</v>
      </c>
      <c r="L14" s="465">
        <v>4310</v>
      </c>
      <c r="M14" s="794"/>
      <c r="N14" s="745" t="s">
        <v>449</v>
      </c>
      <c r="O14" s="746"/>
      <c r="P14" s="746"/>
      <c r="Q14" s="747"/>
      <c r="R14" s="50">
        <v>193</v>
      </c>
      <c r="S14" s="468">
        <v>5768</v>
      </c>
      <c r="T14" s="64"/>
    </row>
    <row r="15" spans="1:22" s="460" customFormat="1" ht="16.5" customHeight="1">
      <c r="A15" s="757"/>
      <c r="B15" s="513" t="s">
        <v>88</v>
      </c>
      <c r="C15" s="452">
        <v>2237</v>
      </c>
      <c r="D15" s="452">
        <v>13284</v>
      </c>
      <c r="E15" s="452">
        <v>2442</v>
      </c>
      <c r="F15" s="452">
        <v>18178</v>
      </c>
      <c r="G15" s="452">
        <v>2635</v>
      </c>
      <c r="H15" s="452">
        <v>20692</v>
      </c>
      <c r="I15" s="452">
        <v>2360</v>
      </c>
      <c r="J15" s="452">
        <v>19401</v>
      </c>
      <c r="K15" s="452">
        <v>2154</v>
      </c>
      <c r="L15" s="465">
        <v>19649</v>
      </c>
      <c r="M15" s="794"/>
      <c r="N15" s="750" t="s">
        <v>450</v>
      </c>
      <c r="O15" s="751"/>
      <c r="P15" s="751"/>
      <c r="Q15" s="752"/>
      <c r="R15" s="473">
        <v>1299</v>
      </c>
      <c r="S15" s="474">
        <v>15455</v>
      </c>
      <c r="T15" s="64"/>
    </row>
    <row r="16" spans="1:22" s="460" customFormat="1" ht="16.5" customHeight="1">
      <c r="A16" s="757"/>
      <c r="B16" s="513" t="s">
        <v>89</v>
      </c>
      <c r="C16" s="452">
        <v>52</v>
      </c>
      <c r="D16" s="452">
        <v>602</v>
      </c>
      <c r="E16" s="452">
        <v>76</v>
      </c>
      <c r="F16" s="452">
        <v>1015</v>
      </c>
      <c r="G16" s="452">
        <v>120</v>
      </c>
      <c r="H16" s="452">
        <v>1441</v>
      </c>
      <c r="I16" s="452">
        <v>108</v>
      </c>
      <c r="J16" s="452">
        <v>1002</v>
      </c>
      <c r="K16" s="452">
        <v>87</v>
      </c>
      <c r="L16" s="465">
        <v>860</v>
      </c>
      <c r="M16" s="794"/>
      <c r="N16" s="745" t="s">
        <v>451</v>
      </c>
      <c r="O16" s="746"/>
      <c r="P16" s="746"/>
      <c r="Q16" s="747"/>
      <c r="R16" s="473">
        <v>90</v>
      </c>
      <c r="S16" s="474">
        <v>1004</v>
      </c>
      <c r="T16" s="64"/>
    </row>
    <row r="17" spans="1:22" s="460" customFormat="1" ht="16.5" customHeight="1">
      <c r="A17" s="757"/>
      <c r="B17" s="513" t="s">
        <v>44</v>
      </c>
      <c r="C17" s="452">
        <v>198</v>
      </c>
      <c r="D17" s="452">
        <v>568</v>
      </c>
      <c r="E17" s="452">
        <v>275</v>
      </c>
      <c r="F17" s="452">
        <v>867</v>
      </c>
      <c r="G17" s="452">
        <v>663</v>
      </c>
      <c r="H17" s="452">
        <v>1220</v>
      </c>
      <c r="I17" s="452">
        <v>632</v>
      </c>
      <c r="J17" s="452">
        <v>1147</v>
      </c>
      <c r="K17" s="452">
        <v>672</v>
      </c>
      <c r="L17" s="465">
        <v>1277</v>
      </c>
      <c r="M17" s="794"/>
      <c r="N17" s="750" t="s">
        <v>452</v>
      </c>
      <c r="O17" s="751"/>
      <c r="P17" s="751"/>
      <c r="Q17" s="752"/>
      <c r="R17" s="473">
        <v>688</v>
      </c>
      <c r="S17" s="474">
        <v>1814</v>
      </c>
      <c r="T17" s="64"/>
    </row>
    <row r="18" spans="1:22" s="460" customFormat="1" ht="16.5" customHeight="1">
      <c r="A18" s="757"/>
      <c r="B18" s="513" t="s">
        <v>90</v>
      </c>
      <c r="C18" s="452">
        <v>1186</v>
      </c>
      <c r="D18" s="452">
        <v>10307</v>
      </c>
      <c r="E18" s="452">
        <v>1465</v>
      </c>
      <c r="F18" s="452">
        <v>13340</v>
      </c>
      <c r="G18" s="452">
        <v>1786</v>
      </c>
      <c r="H18" s="452">
        <v>15267</v>
      </c>
      <c r="I18" s="452">
        <v>1768</v>
      </c>
      <c r="J18" s="452">
        <v>16044</v>
      </c>
      <c r="K18" s="452">
        <v>1786</v>
      </c>
      <c r="L18" s="465">
        <v>16987</v>
      </c>
      <c r="M18" s="794"/>
      <c r="N18" s="739" t="s">
        <v>463</v>
      </c>
      <c r="O18" s="740"/>
      <c r="P18" s="740"/>
      <c r="Q18" s="741"/>
      <c r="R18" s="337">
        <v>278</v>
      </c>
      <c r="S18" s="584">
        <v>2048</v>
      </c>
      <c r="T18" s="64"/>
    </row>
    <row r="19" spans="1:22" s="460" customFormat="1" ht="16.5" customHeight="1">
      <c r="A19" s="757"/>
      <c r="B19" s="514"/>
      <c r="I19" s="583"/>
      <c r="J19" s="583"/>
      <c r="K19" s="583"/>
      <c r="L19" s="583"/>
      <c r="M19" s="794"/>
      <c r="N19" s="745" t="s">
        <v>464</v>
      </c>
      <c r="O19" s="746"/>
      <c r="P19" s="746"/>
      <c r="Q19" s="747"/>
      <c r="R19" s="50">
        <v>719</v>
      </c>
      <c r="S19" s="468">
        <v>4506</v>
      </c>
      <c r="T19" s="64"/>
    </row>
    <row r="20" spans="1:22" s="460" customFormat="1" ht="16.5" customHeight="1">
      <c r="A20" s="757"/>
      <c r="B20" s="515"/>
      <c r="C20" s="452"/>
      <c r="D20" s="452"/>
      <c r="E20" s="452"/>
      <c r="F20" s="452"/>
      <c r="G20" s="452"/>
      <c r="H20" s="452"/>
      <c r="I20" s="452"/>
      <c r="J20" s="452"/>
      <c r="K20" s="452"/>
      <c r="L20" s="465"/>
      <c r="M20" s="794"/>
      <c r="N20" s="745" t="s">
        <v>455</v>
      </c>
      <c r="O20" s="746"/>
      <c r="P20" s="746"/>
      <c r="Q20" s="747"/>
      <c r="R20" s="50">
        <v>285</v>
      </c>
      <c r="S20" s="468">
        <v>2797</v>
      </c>
      <c r="T20" s="64"/>
    </row>
    <row r="21" spans="1:22" s="460" customFormat="1" ht="16.5" customHeight="1">
      <c r="A21" s="757"/>
      <c r="B21" s="515"/>
      <c r="C21" s="452"/>
      <c r="D21" s="452"/>
      <c r="E21" s="452"/>
      <c r="F21" s="452"/>
      <c r="G21" s="452"/>
      <c r="H21" s="452"/>
      <c r="I21" s="452"/>
      <c r="J21" s="452"/>
      <c r="K21" s="452"/>
      <c r="L21" s="465"/>
      <c r="M21" s="794"/>
      <c r="N21" s="745" t="s">
        <v>456</v>
      </c>
      <c r="O21" s="746"/>
      <c r="P21" s="746"/>
      <c r="Q21" s="747"/>
      <c r="R21" s="50">
        <v>369</v>
      </c>
      <c r="S21" s="468">
        <v>6682</v>
      </c>
      <c r="T21" s="64"/>
    </row>
    <row r="22" spans="1:22" s="460" customFormat="1" ht="16.5" customHeight="1">
      <c r="A22" s="757"/>
      <c r="B22" s="515"/>
      <c r="C22" s="452"/>
      <c r="D22" s="452"/>
      <c r="E22" s="452"/>
      <c r="F22" s="452"/>
      <c r="G22" s="452"/>
      <c r="H22" s="452"/>
      <c r="I22" s="452"/>
      <c r="J22" s="452"/>
      <c r="K22" s="452"/>
      <c r="L22" s="465"/>
      <c r="M22" s="794"/>
      <c r="N22" s="745" t="s">
        <v>457</v>
      </c>
      <c r="O22" s="746"/>
      <c r="P22" s="746"/>
      <c r="Q22" s="747"/>
      <c r="R22" s="50">
        <v>831</v>
      </c>
      <c r="S22" s="468">
        <v>6778</v>
      </c>
      <c r="T22" s="64"/>
    </row>
    <row r="23" spans="1:22" s="460" customFormat="1" ht="16.5" customHeight="1" thickBot="1">
      <c r="A23" s="758"/>
      <c r="B23" s="516" t="s">
        <v>91</v>
      </c>
      <c r="C23" s="463">
        <v>23</v>
      </c>
      <c r="D23" s="463">
        <v>891</v>
      </c>
      <c r="E23" s="463">
        <v>16</v>
      </c>
      <c r="F23" s="463">
        <v>961</v>
      </c>
      <c r="G23" s="463">
        <v>16</v>
      </c>
      <c r="H23" s="463">
        <v>970</v>
      </c>
      <c r="I23" s="463">
        <v>18</v>
      </c>
      <c r="J23" s="463">
        <v>1078</v>
      </c>
      <c r="K23" s="463">
        <v>18</v>
      </c>
      <c r="L23" s="472">
        <v>1017</v>
      </c>
      <c r="M23" s="795"/>
      <c r="N23" s="742" t="s">
        <v>465</v>
      </c>
      <c r="O23" s="743"/>
      <c r="P23" s="743"/>
      <c r="Q23" s="744"/>
      <c r="R23" s="470">
        <v>14</v>
      </c>
      <c r="S23" s="471">
        <v>1140</v>
      </c>
      <c r="T23" s="64"/>
    </row>
    <row r="24" spans="1:22" ht="15" customHeight="1">
      <c r="A24" s="1"/>
      <c r="B24" s="1"/>
      <c r="C24" s="1"/>
      <c r="D24" s="1"/>
      <c r="E24" s="1"/>
      <c r="F24" s="1"/>
      <c r="G24" s="1"/>
      <c r="H24" s="1"/>
      <c r="I24" s="536"/>
      <c r="J24" s="536"/>
      <c r="K24" s="536"/>
      <c r="L24" s="207"/>
      <c r="M24" s="585" t="s">
        <v>460</v>
      </c>
      <c r="N24" s="585"/>
      <c r="O24" s="585"/>
      <c r="P24" s="585"/>
      <c r="Q24" s="585"/>
      <c r="R24" s="585"/>
      <c r="S24" s="585" t="s">
        <v>69</v>
      </c>
      <c r="U24" s="1"/>
      <c r="V24" s="1"/>
    </row>
    <row r="25" spans="1:22" ht="15" customHeight="1">
      <c r="A25" s="1"/>
      <c r="B25" s="1"/>
      <c r="C25" s="1"/>
      <c r="D25" s="1"/>
      <c r="E25" s="1"/>
      <c r="F25" s="1"/>
      <c r="G25" s="1"/>
      <c r="H25" s="1"/>
      <c r="I25" s="536"/>
      <c r="J25" s="536"/>
      <c r="K25" s="536"/>
      <c r="L25" s="207"/>
      <c r="M25" s="207"/>
      <c r="N25" s="207"/>
      <c r="O25" s="207"/>
      <c r="P25" s="207"/>
      <c r="Q25" s="765" t="s">
        <v>461</v>
      </c>
      <c r="R25" s="765"/>
      <c r="S25" s="765"/>
    </row>
    <row r="26" spans="1:22" ht="15" customHeight="1" thickBot="1">
      <c r="A26" s="1" t="s">
        <v>467</v>
      </c>
      <c r="B26" s="1"/>
      <c r="C26" s="1"/>
      <c r="D26" s="1"/>
      <c r="E26" s="1"/>
      <c r="F26" s="1"/>
      <c r="G26" s="1"/>
      <c r="H26" s="1"/>
      <c r="I26" s="536"/>
      <c r="J26" s="536"/>
      <c r="K26" s="536"/>
      <c r="L26" s="536"/>
      <c r="M26" s="536"/>
      <c r="N26" s="536"/>
      <c r="O26" s="536"/>
      <c r="P26" s="536"/>
      <c r="Q26" s="536"/>
      <c r="R26" s="207"/>
      <c r="S26" s="210" t="s">
        <v>74</v>
      </c>
    </row>
    <row r="27" spans="1:22" ht="15" customHeight="1">
      <c r="A27" s="453"/>
      <c r="B27" s="475"/>
      <c r="C27" s="476"/>
      <c r="D27" s="477"/>
      <c r="E27" s="478" t="s">
        <v>92</v>
      </c>
      <c r="F27" s="477"/>
      <c r="G27" s="479"/>
      <c r="H27" s="479"/>
      <c r="I27" s="477"/>
      <c r="J27" s="477"/>
      <c r="K27" s="478" t="s">
        <v>93</v>
      </c>
      <c r="L27" s="477"/>
      <c r="M27" s="477"/>
      <c r="N27" s="477"/>
      <c r="O27" s="477"/>
      <c r="P27" s="477"/>
      <c r="Q27" s="480"/>
      <c r="R27" s="657" t="s">
        <v>94</v>
      </c>
      <c r="S27" s="658"/>
    </row>
    <row r="28" spans="1:22" ht="15" customHeight="1">
      <c r="A28" s="777" t="s">
        <v>95</v>
      </c>
      <c r="B28" s="793"/>
      <c r="C28" s="675" t="s">
        <v>34</v>
      </c>
      <c r="D28" s="675"/>
      <c r="E28" s="675" t="s">
        <v>96</v>
      </c>
      <c r="F28" s="675"/>
      <c r="G28" s="675" t="s">
        <v>97</v>
      </c>
      <c r="H28" s="675"/>
      <c r="I28" s="769" t="s">
        <v>98</v>
      </c>
      <c r="J28" s="769"/>
      <c r="K28" s="675" t="s">
        <v>99</v>
      </c>
      <c r="L28" s="675"/>
      <c r="M28" s="674" t="s">
        <v>100</v>
      </c>
      <c r="N28" s="768"/>
      <c r="O28" s="768"/>
      <c r="P28" s="768"/>
      <c r="Q28" s="769"/>
      <c r="R28" s="675" t="s">
        <v>80</v>
      </c>
      <c r="S28" s="770" t="s">
        <v>22</v>
      </c>
    </row>
    <row r="29" spans="1:22" ht="15" customHeight="1">
      <c r="A29" s="457"/>
      <c r="B29" s="317"/>
      <c r="C29" s="7" t="s">
        <v>80</v>
      </c>
      <c r="D29" s="7" t="s">
        <v>22</v>
      </c>
      <c r="E29" s="7" t="s">
        <v>80</v>
      </c>
      <c r="F29" s="7" t="s">
        <v>22</v>
      </c>
      <c r="G29" s="7" t="s">
        <v>80</v>
      </c>
      <c r="H29" s="33" t="s">
        <v>22</v>
      </c>
      <c r="I29" s="34" t="s">
        <v>80</v>
      </c>
      <c r="J29" s="7" t="s">
        <v>22</v>
      </c>
      <c r="K29" s="7" t="s">
        <v>80</v>
      </c>
      <c r="L29" s="7" t="s">
        <v>22</v>
      </c>
      <c r="M29" s="674" t="s">
        <v>80</v>
      </c>
      <c r="N29" s="768"/>
      <c r="O29" s="768"/>
      <c r="P29" s="769"/>
      <c r="Q29" s="33" t="s">
        <v>22</v>
      </c>
      <c r="R29" s="675"/>
      <c r="S29" s="770"/>
    </row>
    <row r="30" spans="1:22" ht="20.100000000000001" customHeight="1">
      <c r="A30" s="772" t="s">
        <v>81</v>
      </c>
      <c r="B30" s="773"/>
      <c r="C30" s="39">
        <f t="shared" ref="C30:M30" si="3">C31+C32+C36</f>
        <v>5238</v>
      </c>
      <c r="D30" s="40">
        <f t="shared" si="3"/>
        <v>53249</v>
      </c>
      <c r="E30" s="9">
        <f t="shared" si="3"/>
        <v>3147</v>
      </c>
      <c r="F30" s="9">
        <f t="shared" si="3"/>
        <v>6078</v>
      </c>
      <c r="G30" s="41">
        <f t="shared" si="3"/>
        <v>946</v>
      </c>
      <c r="H30" s="41">
        <f t="shared" si="3"/>
        <v>6169</v>
      </c>
      <c r="I30" s="41">
        <f t="shared" si="3"/>
        <v>568</v>
      </c>
      <c r="J30" s="41">
        <f t="shared" si="3"/>
        <v>7618</v>
      </c>
      <c r="K30" s="41">
        <f t="shared" si="3"/>
        <v>214</v>
      </c>
      <c r="L30" s="41">
        <f t="shared" si="3"/>
        <v>5115</v>
      </c>
      <c r="M30" s="771">
        <f t="shared" si="3"/>
        <v>350</v>
      </c>
      <c r="N30" s="771"/>
      <c r="O30" s="771"/>
      <c r="P30" s="771"/>
      <c r="Q30" s="41">
        <f>Q31+Q32+Q36</f>
        <v>28269</v>
      </c>
      <c r="R30" s="41">
        <f>R31+R32+R36</f>
        <v>86</v>
      </c>
      <c r="S30" s="481">
        <f>S31+S32+S36</f>
        <v>3321</v>
      </c>
    </row>
    <row r="31" spans="1:22" ht="18" customHeight="1">
      <c r="A31" s="766" t="s">
        <v>35</v>
      </c>
      <c r="B31" s="767"/>
      <c r="C31" s="42">
        <v>2</v>
      </c>
      <c r="D31" s="21">
        <v>13</v>
      </c>
      <c r="E31" s="17">
        <v>1</v>
      </c>
      <c r="F31" s="17">
        <v>2</v>
      </c>
      <c r="G31" s="491">
        <v>0</v>
      </c>
      <c r="H31" s="491">
        <v>0</v>
      </c>
      <c r="I31" s="44">
        <v>1</v>
      </c>
      <c r="J31" s="44">
        <v>11</v>
      </c>
      <c r="K31" s="44">
        <v>0</v>
      </c>
      <c r="L31" s="44">
        <v>0</v>
      </c>
      <c r="M31" s="763">
        <v>0</v>
      </c>
      <c r="N31" s="763"/>
      <c r="O31" s="763"/>
      <c r="P31" s="763"/>
      <c r="Q31" s="44">
        <v>0</v>
      </c>
      <c r="R31" s="45">
        <v>0</v>
      </c>
      <c r="S31" s="482">
        <v>0</v>
      </c>
    </row>
    <row r="32" spans="1:22" ht="18" customHeight="1">
      <c r="A32" s="759" t="s">
        <v>475</v>
      </c>
      <c r="B32" s="316" t="s">
        <v>82</v>
      </c>
      <c r="C32" s="13">
        <f t="shared" ref="C32:H32" si="4">SUM(C33:C35)</f>
        <v>552</v>
      </c>
      <c r="D32" s="14">
        <f t="shared" si="4"/>
        <v>7419</v>
      </c>
      <c r="E32" s="14">
        <f t="shared" si="4"/>
        <v>227</v>
      </c>
      <c r="F32" s="14">
        <f t="shared" si="4"/>
        <v>531</v>
      </c>
      <c r="G32" s="46">
        <f t="shared" si="4"/>
        <v>140</v>
      </c>
      <c r="H32" s="46">
        <f t="shared" si="4"/>
        <v>922</v>
      </c>
      <c r="I32" s="46">
        <f>SUM(I33:I35)</f>
        <v>100</v>
      </c>
      <c r="J32" s="46">
        <f>SUM(J33:J35)</f>
        <v>1352</v>
      </c>
      <c r="K32" s="46">
        <f>SUM(K33:K35)</f>
        <v>29</v>
      </c>
      <c r="L32" s="46">
        <f>SUM(L33:L35)</f>
        <v>707</v>
      </c>
      <c r="M32" s="764">
        <f>SUM(M33:M35)</f>
        <v>56</v>
      </c>
      <c r="N32" s="764"/>
      <c r="O32" s="764"/>
      <c r="P32" s="764"/>
      <c r="Q32" s="46">
        <f>SUM(Q33:Q35)</f>
        <v>3907</v>
      </c>
      <c r="R32" s="47">
        <v>0</v>
      </c>
      <c r="S32" s="482">
        <v>0</v>
      </c>
    </row>
    <row r="33" spans="1:22" ht="18" customHeight="1">
      <c r="A33" s="760"/>
      <c r="B33" s="262" t="s">
        <v>83</v>
      </c>
      <c r="C33" s="16">
        <v>7</v>
      </c>
      <c r="D33" s="17">
        <v>43</v>
      </c>
      <c r="E33" s="17">
        <v>3</v>
      </c>
      <c r="F33" s="17">
        <v>8</v>
      </c>
      <c r="G33" s="493">
        <v>3</v>
      </c>
      <c r="H33" s="493">
        <v>19</v>
      </c>
      <c r="I33" s="43">
        <v>1</v>
      </c>
      <c r="J33" s="43">
        <v>16</v>
      </c>
      <c r="K33" s="45">
        <v>0</v>
      </c>
      <c r="L33" s="45">
        <v>0</v>
      </c>
      <c r="M33" s="763">
        <v>0</v>
      </c>
      <c r="N33" s="763"/>
      <c r="O33" s="763"/>
      <c r="P33" s="763"/>
      <c r="Q33" s="45">
        <v>0</v>
      </c>
      <c r="R33" s="45">
        <v>0</v>
      </c>
      <c r="S33" s="482">
        <v>0</v>
      </c>
    </row>
    <row r="34" spans="1:22" ht="18" customHeight="1">
      <c r="A34" s="760"/>
      <c r="B34" s="262" t="s">
        <v>84</v>
      </c>
      <c r="C34" s="16">
        <v>392</v>
      </c>
      <c r="D34" s="17">
        <v>4466</v>
      </c>
      <c r="E34" s="17">
        <v>154</v>
      </c>
      <c r="F34" s="17">
        <v>368</v>
      </c>
      <c r="G34" s="493">
        <v>111</v>
      </c>
      <c r="H34" s="493">
        <v>741</v>
      </c>
      <c r="I34" s="43">
        <v>71</v>
      </c>
      <c r="J34" s="43">
        <v>922</v>
      </c>
      <c r="K34" s="43">
        <v>21</v>
      </c>
      <c r="L34" s="43">
        <v>516</v>
      </c>
      <c r="M34" s="762">
        <v>35</v>
      </c>
      <c r="N34" s="762"/>
      <c r="O34" s="762"/>
      <c r="P34" s="762"/>
      <c r="Q34" s="43">
        <v>1919</v>
      </c>
      <c r="R34" s="45">
        <v>0</v>
      </c>
      <c r="S34" s="482">
        <v>0</v>
      </c>
    </row>
    <row r="35" spans="1:22" ht="18" customHeight="1">
      <c r="A35" s="761"/>
      <c r="B35" s="317" t="s">
        <v>85</v>
      </c>
      <c r="C35" s="16">
        <v>153</v>
      </c>
      <c r="D35" s="17">
        <v>2910</v>
      </c>
      <c r="E35" s="17">
        <v>70</v>
      </c>
      <c r="F35" s="17">
        <v>155</v>
      </c>
      <c r="G35" s="493">
        <v>26</v>
      </c>
      <c r="H35" s="493">
        <v>162</v>
      </c>
      <c r="I35" s="43">
        <v>28</v>
      </c>
      <c r="J35" s="43">
        <v>414</v>
      </c>
      <c r="K35" s="43">
        <v>8</v>
      </c>
      <c r="L35" s="43">
        <v>191</v>
      </c>
      <c r="M35" s="762">
        <v>21</v>
      </c>
      <c r="N35" s="762"/>
      <c r="O35" s="762"/>
      <c r="P35" s="762"/>
      <c r="Q35" s="43">
        <v>1988</v>
      </c>
      <c r="R35" s="45">
        <v>0</v>
      </c>
      <c r="S35" s="482">
        <v>0</v>
      </c>
    </row>
    <row r="36" spans="1:22" ht="18" customHeight="1">
      <c r="A36" s="756" t="s">
        <v>476</v>
      </c>
      <c r="B36" s="263" t="s">
        <v>82</v>
      </c>
      <c r="C36" s="49">
        <f t="shared" ref="C36:M36" si="5">SUM(C37:C47)</f>
        <v>4684</v>
      </c>
      <c r="D36" s="14">
        <f t="shared" si="5"/>
        <v>45817</v>
      </c>
      <c r="E36" s="14">
        <f t="shared" si="5"/>
        <v>2919</v>
      </c>
      <c r="F36" s="14">
        <f t="shared" si="5"/>
        <v>5545</v>
      </c>
      <c r="G36" s="46">
        <f t="shared" si="5"/>
        <v>806</v>
      </c>
      <c r="H36" s="46">
        <f t="shared" si="5"/>
        <v>5247</v>
      </c>
      <c r="I36" s="46">
        <f t="shared" si="5"/>
        <v>467</v>
      </c>
      <c r="J36" s="46">
        <f t="shared" si="5"/>
        <v>6255</v>
      </c>
      <c r="K36" s="46">
        <f t="shared" si="5"/>
        <v>185</v>
      </c>
      <c r="L36" s="46">
        <f t="shared" si="5"/>
        <v>4408</v>
      </c>
      <c r="M36" s="764">
        <f t="shared" si="5"/>
        <v>294</v>
      </c>
      <c r="N36" s="764"/>
      <c r="O36" s="764"/>
      <c r="P36" s="764"/>
      <c r="Q36" s="46">
        <f>SUM(Q37:Q47)</f>
        <v>24362</v>
      </c>
      <c r="R36" s="46">
        <f>SUM(R37:R47)</f>
        <v>86</v>
      </c>
      <c r="S36" s="483">
        <f>SUM(S37:S47)</f>
        <v>3321</v>
      </c>
    </row>
    <row r="37" spans="1:22" ht="18" customHeight="1">
      <c r="A37" s="757"/>
      <c r="B37" s="262" t="s">
        <v>86</v>
      </c>
      <c r="C37" s="16">
        <v>3</v>
      </c>
      <c r="D37" s="17">
        <v>1101</v>
      </c>
      <c r="E37" s="50">
        <v>0</v>
      </c>
      <c r="F37" s="50">
        <v>0</v>
      </c>
      <c r="G37" s="492">
        <v>0</v>
      </c>
      <c r="H37" s="492">
        <v>0</v>
      </c>
      <c r="I37" s="45">
        <v>0</v>
      </c>
      <c r="J37" s="45">
        <v>0</v>
      </c>
      <c r="K37" s="45">
        <v>0</v>
      </c>
      <c r="L37" s="45">
        <v>0</v>
      </c>
      <c r="M37" s="762">
        <v>3</v>
      </c>
      <c r="N37" s="762"/>
      <c r="O37" s="762"/>
      <c r="P37" s="762"/>
      <c r="Q37" s="43">
        <v>1101</v>
      </c>
      <c r="R37" s="43">
        <v>1</v>
      </c>
      <c r="S37" s="484">
        <v>45</v>
      </c>
    </row>
    <row r="38" spans="1:22" ht="18" customHeight="1">
      <c r="A38" s="757"/>
      <c r="B38" s="262" t="s">
        <v>87</v>
      </c>
      <c r="C38" s="16">
        <v>193</v>
      </c>
      <c r="D38" s="17">
        <v>5768</v>
      </c>
      <c r="E38" s="17">
        <v>70</v>
      </c>
      <c r="F38" s="17">
        <v>133</v>
      </c>
      <c r="G38" s="493">
        <v>27</v>
      </c>
      <c r="H38" s="493">
        <v>182</v>
      </c>
      <c r="I38" s="43">
        <v>25</v>
      </c>
      <c r="J38" s="43">
        <v>355</v>
      </c>
      <c r="K38" s="43">
        <v>20</v>
      </c>
      <c r="L38" s="43">
        <v>483</v>
      </c>
      <c r="M38" s="762">
        <v>49</v>
      </c>
      <c r="N38" s="762"/>
      <c r="O38" s="762"/>
      <c r="P38" s="762"/>
      <c r="Q38" s="43">
        <v>4615</v>
      </c>
      <c r="R38" s="45">
        <v>0</v>
      </c>
      <c r="S38" s="482">
        <v>0</v>
      </c>
    </row>
    <row r="39" spans="1:22" ht="18" customHeight="1">
      <c r="A39" s="757"/>
      <c r="B39" s="267" t="s">
        <v>477</v>
      </c>
      <c r="C39" s="16">
        <v>1299</v>
      </c>
      <c r="D39" s="17">
        <v>15455</v>
      </c>
      <c r="E39" s="17">
        <v>673</v>
      </c>
      <c r="F39" s="17">
        <v>1412</v>
      </c>
      <c r="G39" s="493">
        <v>270</v>
      </c>
      <c r="H39" s="493">
        <v>1773</v>
      </c>
      <c r="I39" s="43">
        <v>167</v>
      </c>
      <c r="J39" s="43">
        <v>2243</v>
      </c>
      <c r="K39" s="43">
        <v>61</v>
      </c>
      <c r="L39" s="43">
        <v>1444</v>
      </c>
      <c r="M39" s="762">
        <v>122</v>
      </c>
      <c r="N39" s="762"/>
      <c r="O39" s="762"/>
      <c r="P39" s="762"/>
      <c r="Q39" s="43">
        <v>8583</v>
      </c>
      <c r="R39" s="45">
        <v>0</v>
      </c>
      <c r="S39" s="482">
        <v>0</v>
      </c>
    </row>
    <row r="40" spans="1:22" ht="18" customHeight="1">
      <c r="A40" s="757"/>
      <c r="B40" s="262" t="s">
        <v>89</v>
      </c>
      <c r="C40" s="16">
        <v>90</v>
      </c>
      <c r="D40" s="17">
        <v>1004</v>
      </c>
      <c r="E40" s="17">
        <v>39</v>
      </c>
      <c r="F40" s="17">
        <v>88</v>
      </c>
      <c r="G40" s="493">
        <v>16</v>
      </c>
      <c r="H40" s="493">
        <v>115</v>
      </c>
      <c r="I40" s="43">
        <v>20</v>
      </c>
      <c r="J40" s="43">
        <v>254</v>
      </c>
      <c r="K40" s="43">
        <v>10</v>
      </c>
      <c r="L40" s="43">
        <v>230</v>
      </c>
      <c r="M40" s="762">
        <v>5</v>
      </c>
      <c r="N40" s="762"/>
      <c r="O40" s="762"/>
      <c r="P40" s="762"/>
      <c r="Q40" s="43">
        <v>317</v>
      </c>
      <c r="R40" s="45">
        <v>0</v>
      </c>
      <c r="S40" s="482">
        <v>0</v>
      </c>
    </row>
    <row r="41" spans="1:22" ht="18" customHeight="1">
      <c r="A41" s="757"/>
      <c r="B41" s="262" t="s">
        <v>44</v>
      </c>
      <c r="C41" s="16">
        <v>688</v>
      </c>
      <c r="D41" s="17">
        <v>1814</v>
      </c>
      <c r="E41" s="17">
        <v>615</v>
      </c>
      <c r="F41" s="17">
        <v>922</v>
      </c>
      <c r="G41" s="493">
        <v>45</v>
      </c>
      <c r="H41" s="493">
        <v>287</v>
      </c>
      <c r="I41" s="43">
        <v>21</v>
      </c>
      <c r="J41" s="43">
        <v>284</v>
      </c>
      <c r="K41" s="45">
        <v>4</v>
      </c>
      <c r="L41" s="45">
        <v>88</v>
      </c>
      <c r="M41" s="762">
        <v>2</v>
      </c>
      <c r="N41" s="762"/>
      <c r="O41" s="762"/>
      <c r="P41" s="762"/>
      <c r="Q41" s="43">
        <v>233</v>
      </c>
      <c r="R41" s="45">
        <v>0</v>
      </c>
      <c r="S41" s="482">
        <v>0</v>
      </c>
    </row>
    <row r="42" spans="1:22" ht="18" customHeight="1">
      <c r="A42" s="757"/>
      <c r="B42" s="612" t="s">
        <v>468</v>
      </c>
      <c r="C42" s="16">
        <v>276</v>
      </c>
      <c r="D42" s="17">
        <v>2034</v>
      </c>
      <c r="E42" s="17">
        <v>171</v>
      </c>
      <c r="F42" s="17">
        <v>390</v>
      </c>
      <c r="G42" s="493">
        <v>55</v>
      </c>
      <c r="H42" s="493">
        <v>367</v>
      </c>
      <c r="I42" s="43">
        <v>25</v>
      </c>
      <c r="J42" s="43">
        <v>336</v>
      </c>
      <c r="K42" s="43">
        <v>10</v>
      </c>
      <c r="L42" s="43">
        <v>236</v>
      </c>
      <c r="M42" s="762">
        <v>14</v>
      </c>
      <c r="N42" s="762"/>
      <c r="O42" s="762"/>
      <c r="P42" s="762"/>
      <c r="Q42" s="43">
        <v>705</v>
      </c>
      <c r="R42" s="43">
        <v>2</v>
      </c>
      <c r="S42" s="484">
        <v>14</v>
      </c>
    </row>
    <row r="43" spans="1:22" ht="18" customHeight="1">
      <c r="A43" s="757"/>
      <c r="B43" s="267" t="s">
        <v>464</v>
      </c>
      <c r="C43" s="16">
        <v>716</v>
      </c>
      <c r="D43" s="17">
        <v>4410</v>
      </c>
      <c r="E43" s="17">
        <v>484</v>
      </c>
      <c r="F43" s="17">
        <v>1016</v>
      </c>
      <c r="G43" s="493">
        <v>140</v>
      </c>
      <c r="H43" s="493">
        <v>896</v>
      </c>
      <c r="I43" s="43">
        <v>54</v>
      </c>
      <c r="J43" s="43">
        <v>721</v>
      </c>
      <c r="K43" s="43">
        <v>22</v>
      </c>
      <c r="L43" s="43">
        <v>538</v>
      </c>
      <c r="M43" s="762">
        <v>16</v>
      </c>
      <c r="N43" s="762"/>
      <c r="O43" s="762"/>
      <c r="P43" s="762"/>
      <c r="Q43" s="43">
        <v>1239</v>
      </c>
      <c r="R43" s="43">
        <v>3</v>
      </c>
      <c r="S43" s="484">
        <v>96</v>
      </c>
    </row>
    <row r="44" spans="1:22" ht="18" customHeight="1">
      <c r="A44" s="757"/>
      <c r="B44" s="267" t="s">
        <v>478</v>
      </c>
      <c r="C44" s="16">
        <v>242</v>
      </c>
      <c r="D44" s="17">
        <v>1110</v>
      </c>
      <c r="E44" s="17">
        <v>189</v>
      </c>
      <c r="F44" s="17">
        <v>300</v>
      </c>
      <c r="G44" s="493">
        <v>30</v>
      </c>
      <c r="H44" s="493">
        <v>195</v>
      </c>
      <c r="I44" s="43">
        <v>13</v>
      </c>
      <c r="J44" s="43">
        <v>159</v>
      </c>
      <c r="K44" s="43">
        <v>3</v>
      </c>
      <c r="L44" s="43">
        <v>73</v>
      </c>
      <c r="M44" s="762">
        <v>7</v>
      </c>
      <c r="N44" s="762"/>
      <c r="O44" s="762"/>
      <c r="P44" s="762"/>
      <c r="Q44" s="43">
        <v>383</v>
      </c>
      <c r="R44" s="43">
        <v>43</v>
      </c>
      <c r="S44" s="484">
        <v>1687</v>
      </c>
    </row>
    <row r="45" spans="1:22" ht="18" customHeight="1">
      <c r="A45" s="757"/>
      <c r="B45" s="267" t="s">
        <v>479</v>
      </c>
      <c r="C45" s="16">
        <v>351</v>
      </c>
      <c r="D45" s="17">
        <v>6373</v>
      </c>
      <c r="E45" s="17">
        <v>96</v>
      </c>
      <c r="F45" s="17">
        <v>231</v>
      </c>
      <c r="G45" s="493">
        <v>123</v>
      </c>
      <c r="H45" s="493">
        <v>801</v>
      </c>
      <c r="I45" s="43">
        <v>62</v>
      </c>
      <c r="J45" s="43">
        <v>814</v>
      </c>
      <c r="K45" s="43">
        <v>31</v>
      </c>
      <c r="L45" s="43">
        <v>742</v>
      </c>
      <c r="M45" s="762">
        <v>39</v>
      </c>
      <c r="N45" s="762"/>
      <c r="O45" s="762"/>
      <c r="P45" s="762"/>
      <c r="Q45" s="43">
        <v>3785</v>
      </c>
      <c r="R45" s="43">
        <v>18</v>
      </c>
      <c r="S45" s="484">
        <v>309</v>
      </c>
    </row>
    <row r="46" spans="1:22" ht="18" customHeight="1">
      <c r="A46" s="757"/>
      <c r="B46" s="267" t="s">
        <v>480</v>
      </c>
      <c r="C46" s="16">
        <v>826</v>
      </c>
      <c r="D46" s="17">
        <v>6748</v>
      </c>
      <c r="E46" s="17">
        <v>582</v>
      </c>
      <c r="F46" s="17">
        <v>1053</v>
      </c>
      <c r="G46" s="493">
        <v>100</v>
      </c>
      <c r="H46" s="493">
        <v>631</v>
      </c>
      <c r="I46" s="43">
        <v>80</v>
      </c>
      <c r="J46" s="43">
        <v>1089</v>
      </c>
      <c r="K46" s="43">
        <v>24</v>
      </c>
      <c r="L46" s="43">
        <v>574</v>
      </c>
      <c r="M46" s="762">
        <v>37</v>
      </c>
      <c r="N46" s="762"/>
      <c r="O46" s="762"/>
      <c r="P46" s="762"/>
      <c r="Q46" s="43">
        <v>3401</v>
      </c>
      <c r="R46" s="43">
        <v>5</v>
      </c>
      <c r="S46" s="484">
        <v>30</v>
      </c>
    </row>
    <row r="47" spans="1:22" s="38" customFormat="1" ht="18" customHeight="1" thickBot="1">
      <c r="A47" s="758"/>
      <c r="B47" s="485" t="s">
        <v>91</v>
      </c>
      <c r="C47" s="486">
        <v>0</v>
      </c>
      <c r="D47" s="487">
        <v>0</v>
      </c>
      <c r="E47" s="487">
        <v>0</v>
      </c>
      <c r="F47" s="487">
        <v>0</v>
      </c>
      <c r="G47" s="494">
        <v>0</v>
      </c>
      <c r="H47" s="494">
        <v>0</v>
      </c>
      <c r="I47" s="488">
        <v>0</v>
      </c>
      <c r="J47" s="488">
        <v>0</v>
      </c>
      <c r="K47" s="488">
        <v>0</v>
      </c>
      <c r="L47" s="488">
        <v>0</v>
      </c>
      <c r="M47" s="775">
        <v>0</v>
      </c>
      <c r="N47" s="775"/>
      <c r="O47" s="775"/>
      <c r="P47" s="775"/>
      <c r="Q47" s="488">
        <v>0</v>
      </c>
      <c r="R47" s="489">
        <v>14</v>
      </c>
      <c r="S47" s="490">
        <v>1140</v>
      </c>
      <c r="T47" s="37"/>
      <c r="U47" s="37"/>
      <c r="V47" s="37"/>
    </row>
    <row r="48" spans="1:22" ht="15" customHeight="1">
      <c r="G48" s="25"/>
      <c r="H48" s="25"/>
      <c r="I48" s="588"/>
      <c r="J48" s="588"/>
      <c r="K48" s="588"/>
      <c r="L48" s="589"/>
      <c r="M48" s="588"/>
      <c r="N48" s="588"/>
      <c r="O48" s="588"/>
      <c r="P48" s="588"/>
      <c r="Q48" s="765" t="s">
        <v>440</v>
      </c>
      <c r="R48" s="774"/>
      <c r="S48" s="774"/>
    </row>
  </sheetData>
  <sheetProtection selectLockedCells="1" selectUnlockedCells="1"/>
  <mergeCells count="69">
    <mergeCell ref="A7:B7"/>
    <mergeCell ref="C28:D28"/>
    <mergeCell ref="E28:F28"/>
    <mergeCell ref="M7:Q7"/>
    <mergeCell ref="M6:Q6"/>
    <mergeCell ref="G28:H28"/>
    <mergeCell ref="K28:L28"/>
    <mergeCell ref="A28:B28"/>
    <mergeCell ref="A8:A11"/>
    <mergeCell ref="N14:Q14"/>
    <mergeCell ref="N13:Q13"/>
    <mergeCell ref="N12:Q12"/>
    <mergeCell ref="N11:Q11"/>
    <mergeCell ref="N9:Q9"/>
    <mergeCell ref="A12:A23"/>
    <mergeCell ref="M12:M23"/>
    <mergeCell ref="I4:J4"/>
    <mergeCell ref="A6:B6"/>
    <mergeCell ref="K4:L4"/>
    <mergeCell ref="M2:Q2"/>
    <mergeCell ref="A4:B4"/>
    <mergeCell ref="C4:D4"/>
    <mergeCell ref="E4:F4"/>
    <mergeCell ref="G4:H4"/>
    <mergeCell ref="C3:S3"/>
    <mergeCell ref="M4:S4"/>
    <mergeCell ref="M5:Q5"/>
    <mergeCell ref="Q48:S48"/>
    <mergeCell ref="M47:P47"/>
    <mergeCell ref="M45:P45"/>
    <mergeCell ref="M41:P41"/>
    <mergeCell ref="M44:P44"/>
    <mergeCell ref="M46:P46"/>
    <mergeCell ref="M43:P43"/>
    <mergeCell ref="Q25:S25"/>
    <mergeCell ref="M37:P37"/>
    <mergeCell ref="A31:B31"/>
    <mergeCell ref="M28:Q28"/>
    <mergeCell ref="R27:S27"/>
    <mergeCell ref="I28:J28"/>
    <mergeCell ref="R28:R29"/>
    <mergeCell ref="S28:S29"/>
    <mergeCell ref="M29:P29"/>
    <mergeCell ref="M31:P31"/>
    <mergeCell ref="M30:P30"/>
    <mergeCell ref="A30:B30"/>
    <mergeCell ref="A36:A47"/>
    <mergeCell ref="A32:A35"/>
    <mergeCell ref="M34:P34"/>
    <mergeCell ref="M33:P33"/>
    <mergeCell ref="M32:P32"/>
    <mergeCell ref="M35:P35"/>
    <mergeCell ref="M38:P38"/>
    <mergeCell ref="M42:P42"/>
    <mergeCell ref="M40:P40"/>
    <mergeCell ref="M39:P39"/>
    <mergeCell ref="M36:P36"/>
    <mergeCell ref="N18:Q18"/>
    <mergeCell ref="N23:Q23"/>
    <mergeCell ref="N19:Q19"/>
    <mergeCell ref="N21:Q21"/>
    <mergeCell ref="M8:M11"/>
    <mergeCell ref="N10:Q10"/>
    <mergeCell ref="N20:Q20"/>
    <mergeCell ref="N16:Q16"/>
    <mergeCell ref="N15:Q15"/>
    <mergeCell ref="N17:Q17"/>
    <mergeCell ref="N8:Q8"/>
    <mergeCell ref="N22:Q22"/>
  </mergeCells>
  <phoneticPr fontId="18"/>
  <printOptions horizontalCentered="1"/>
  <pageMargins left="0.59055118110236227" right="0.59055118110236227" top="0.59055118110236227" bottom="0.59055118110236227" header="0.39370078740157483" footer="0.39370078740157483"/>
  <pageSetup paperSize="9" firstPageNumber="66" orientation="portrait" useFirstPageNumber="1" horizontalDpi="300" verticalDpi="300" r:id="rId1"/>
  <headerFooter alignWithMargins="0">
    <oddHeader>&amp;L事業所</oddHeader>
    <oddFooter>&amp;C&amp;11&amp;A</oddFooter>
  </headerFooter>
</worksheet>
</file>

<file path=xl/worksheets/sheet5.xml><?xml version="1.0" encoding="utf-8"?>
<worksheet xmlns="http://schemas.openxmlformats.org/spreadsheetml/2006/main" xmlns:r="http://schemas.openxmlformats.org/officeDocument/2006/relationships">
  <dimension ref="A1:V48"/>
  <sheetViews>
    <sheetView view="pageBreakPreview" topLeftCell="A28" zoomScaleNormal="100" zoomScaleSheetLayoutView="100" workbookViewId="0">
      <pane xSplit="2" topLeftCell="I1" activePane="topRight" state="frozen"/>
      <selection activeCell="A26" sqref="A26"/>
      <selection pane="topRight" activeCell="S14" sqref="S14"/>
    </sheetView>
  </sheetViews>
  <sheetFormatPr defaultRowHeight="18.95" customHeight="1"/>
  <cols>
    <col min="1" max="1" width="3.5703125" style="207" customWidth="1"/>
    <col min="2" max="2" width="22.85546875" style="207" customWidth="1"/>
    <col min="3" max="12" width="11.140625" style="207" customWidth="1"/>
    <col min="13" max="13" width="3.5703125" style="207" customWidth="1"/>
    <col min="14" max="16" width="4" style="207" customWidth="1"/>
    <col min="17" max="17" width="18.5703125" style="207" customWidth="1"/>
    <col min="18" max="19" width="11.140625" style="207" customWidth="1"/>
    <col min="20" max="22" width="9.140625" style="207"/>
    <col min="23" max="16384" width="9.140625" style="536"/>
  </cols>
  <sheetData>
    <row r="1" spans="1:22" ht="5.0999999999999996" customHeight="1"/>
    <row r="2" spans="1:22" ht="15" customHeight="1" thickBot="1">
      <c r="A2" s="536" t="s">
        <v>454</v>
      </c>
      <c r="B2" s="536"/>
      <c r="C2" s="536"/>
      <c r="D2" s="536"/>
      <c r="E2" s="536"/>
      <c r="F2" s="536"/>
      <c r="M2" s="774" t="s">
        <v>74</v>
      </c>
      <c r="N2" s="774"/>
      <c r="O2" s="774"/>
      <c r="P2" s="774"/>
      <c r="Q2" s="774"/>
      <c r="S2" s="210"/>
    </row>
    <row r="3" spans="1:22" ht="15" customHeight="1">
      <c r="A3" s="453"/>
      <c r="B3" s="454"/>
      <c r="C3" s="779" t="s">
        <v>443</v>
      </c>
      <c r="D3" s="780"/>
      <c r="E3" s="780"/>
      <c r="F3" s="780"/>
      <c r="G3" s="780"/>
      <c r="H3" s="780"/>
      <c r="I3" s="780"/>
      <c r="J3" s="780"/>
      <c r="K3" s="780"/>
      <c r="L3" s="780"/>
      <c r="M3" s="780"/>
      <c r="N3" s="780"/>
      <c r="O3" s="780"/>
      <c r="P3" s="780"/>
      <c r="Q3" s="780"/>
      <c r="R3" s="780"/>
      <c r="S3" s="781"/>
      <c r="U3" s="536"/>
      <c r="V3" s="536"/>
    </row>
    <row r="4" spans="1:22" ht="15" customHeight="1">
      <c r="A4" s="777" t="s">
        <v>75</v>
      </c>
      <c r="B4" s="778"/>
      <c r="C4" s="670" t="s">
        <v>76</v>
      </c>
      <c r="D4" s="670"/>
      <c r="E4" s="670" t="s">
        <v>77</v>
      </c>
      <c r="F4" s="670"/>
      <c r="G4" s="670" t="s">
        <v>78</v>
      </c>
      <c r="H4" s="670"/>
      <c r="I4" s="670" t="s">
        <v>18</v>
      </c>
      <c r="J4" s="670"/>
      <c r="K4" s="670" t="s">
        <v>19</v>
      </c>
      <c r="L4" s="670"/>
      <c r="M4" s="782" t="s">
        <v>79</v>
      </c>
      <c r="N4" s="783"/>
      <c r="O4" s="783"/>
      <c r="P4" s="783"/>
      <c r="Q4" s="783"/>
      <c r="R4" s="783"/>
      <c r="S4" s="784"/>
      <c r="U4" s="536"/>
      <c r="V4" s="536"/>
    </row>
    <row r="5" spans="1:22" ht="15" customHeight="1">
      <c r="A5" s="455"/>
      <c r="B5" s="31"/>
      <c r="C5" s="7" t="s">
        <v>80</v>
      </c>
      <c r="D5" s="7" t="s">
        <v>22</v>
      </c>
      <c r="E5" s="7" t="s">
        <v>80</v>
      </c>
      <c r="F5" s="7" t="s">
        <v>22</v>
      </c>
      <c r="G5" s="7" t="s">
        <v>80</v>
      </c>
      <c r="H5" s="33" t="s">
        <v>22</v>
      </c>
      <c r="I5" s="34" t="s">
        <v>80</v>
      </c>
      <c r="J5" s="7" t="s">
        <v>22</v>
      </c>
      <c r="K5" s="33" t="s">
        <v>80</v>
      </c>
      <c r="L5" s="77" t="s">
        <v>22</v>
      </c>
      <c r="M5" s="785" t="s">
        <v>442</v>
      </c>
      <c r="N5" s="786"/>
      <c r="O5" s="786"/>
      <c r="P5" s="786"/>
      <c r="Q5" s="787"/>
      <c r="R5" s="33" t="s">
        <v>80</v>
      </c>
      <c r="S5" s="456" t="s">
        <v>22</v>
      </c>
      <c r="U5" s="536"/>
      <c r="V5" s="536"/>
    </row>
    <row r="6" spans="1:22" s="583" customFormat="1" ht="16.5" customHeight="1">
      <c r="A6" s="772" t="s">
        <v>347</v>
      </c>
      <c r="B6" s="776"/>
      <c r="C6" s="231">
        <f t="shared" ref="C6:H6" si="0">C7+C8+C12</f>
        <v>4286</v>
      </c>
      <c r="D6" s="231">
        <f t="shared" si="0"/>
        <v>35523</v>
      </c>
      <c r="E6" s="231">
        <f t="shared" si="0"/>
        <v>4986</v>
      </c>
      <c r="F6" s="231">
        <f t="shared" si="0"/>
        <v>45973</v>
      </c>
      <c r="G6" s="231">
        <f t="shared" si="0"/>
        <v>6095</v>
      </c>
      <c r="H6" s="231">
        <f t="shared" si="0"/>
        <v>52838</v>
      </c>
      <c r="I6" s="231">
        <f>I7+I8+I12</f>
        <v>5704</v>
      </c>
      <c r="J6" s="231">
        <f>J7+J8+J12</f>
        <v>51850</v>
      </c>
      <c r="K6" s="231">
        <f>K7+K8+K12</f>
        <v>5486</v>
      </c>
      <c r="L6" s="464">
        <f>L7+L8+L12</f>
        <v>52615</v>
      </c>
      <c r="M6" s="754" t="s">
        <v>439</v>
      </c>
      <c r="N6" s="754"/>
      <c r="O6" s="754"/>
      <c r="P6" s="754"/>
      <c r="Q6" s="755"/>
      <c r="R6" s="56">
        <f>R7+R8+R12</f>
        <v>5324</v>
      </c>
      <c r="S6" s="467">
        <f>S7+S8+S12</f>
        <v>56570</v>
      </c>
      <c r="T6" s="582"/>
    </row>
    <row r="7" spans="1:22" s="583" customFormat="1" ht="16.5" customHeight="1">
      <c r="A7" s="788" t="s">
        <v>391</v>
      </c>
      <c r="B7" s="789"/>
      <c r="C7" s="452">
        <v>0</v>
      </c>
      <c r="D7" s="452">
        <v>0</v>
      </c>
      <c r="E7" s="452">
        <v>1</v>
      </c>
      <c r="F7" s="452">
        <v>3</v>
      </c>
      <c r="G7" s="452">
        <v>5</v>
      </c>
      <c r="H7" s="452">
        <v>78</v>
      </c>
      <c r="I7" s="452">
        <v>3</v>
      </c>
      <c r="J7" s="452">
        <v>14</v>
      </c>
      <c r="K7" s="452">
        <v>3</v>
      </c>
      <c r="L7" s="465">
        <v>20</v>
      </c>
      <c r="M7" s="790" t="s">
        <v>444</v>
      </c>
      <c r="N7" s="791"/>
      <c r="O7" s="791"/>
      <c r="P7" s="791"/>
      <c r="Q7" s="792"/>
      <c r="R7" s="50">
        <v>2</v>
      </c>
      <c r="S7" s="468">
        <v>13</v>
      </c>
      <c r="T7" s="582"/>
    </row>
    <row r="8" spans="1:22" s="583" customFormat="1" ht="16.5" customHeight="1">
      <c r="A8" s="759" t="s">
        <v>458</v>
      </c>
      <c r="B8" s="318" t="s">
        <v>82</v>
      </c>
      <c r="C8" s="451">
        <f t="shared" ref="C8:H8" si="1">SUM(C9:C11)</f>
        <v>503</v>
      </c>
      <c r="D8" s="451">
        <f t="shared" si="1"/>
        <v>7427</v>
      </c>
      <c r="E8" s="451">
        <f t="shared" si="1"/>
        <v>607</v>
      </c>
      <c r="F8" s="451">
        <f t="shared" si="1"/>
        <v>8707</v>
      </c>
      <c r="G8" s="451">
        <f t="shared" si="1"/>
        <v>728</v>
      </c>
      <c r="H8" s="451">
        <f t="shared" si="1"/>
        <v>9136</v>
      </c>
      <c r="I8" s="451">
        <f>SUM(I9:I11)</f>
        <v>644</v>
      </c>
      <c r="J8" s="451">
        <f>SUM(J9:J11)</f>
        <v>7908</v>
      </c>
      <c r="K8" s="451">
        <f>SUM(K9:K11)</f>
        <v>581</v>
      </c>
      <c r="L8" s="466">
        <f>SUM(L9:L11)</f>
        <v>7321</v>
      </c>
      <c r="M8" s="748" t="s">
        <v>453</v>
      </c>
      <c r="N8" s="753" t="s">
        <v>439</v>
      </c>
      <c r="O8" s="754"/>
      <c r="P8" s="754"/>
      <c r="Q8" s="755"/>
      <c r="R8" s="58">
        <f>SUM(R9:R11)</f>
        <v>552</v>
      </c>
      <c r="S8" s="469">
        <f>SUM(S9:S11)</f>
        <v>7419</v>
      </c>
      <c r="T8" s="582"/>
    </row>
    <row r="9" spans="1:22" s="583" customFormat="1" ht="16.5" customHeight="1">
      <c r="A9" s="760"/>
      <c r="B9" s="262" t="s">
        <v>83</v>
      </c>
      <c r="C9" s="461">
        <v>1</v>
      </c>
      <c r="D9" s="452">
        <v>11</v>
      </c>
      <c r="E9" s="452">
        <v>1</v>
      </c>
      <c r="F9" s="452">
        <v>34</v>
      </c>
      <c r="G9" s="452">
        <v>2</v>
      </c>
      <c r="H9" s="452">
        <v>6</v>
      </c>
      <c r="I9" s="452">
        <v>3</v>
      </c>
      <c r="J9" s="452">
        <v>21</v>
      </c>
      <c r="K9" s="452">
        <v>3</v>
      </c>
      <c r="L9" s="465">
        <v>22</v>
      </c>
      <c r="M9" s="748"/>
      <c r="N9" s="745" t="s">
        <v>445</v>
      </c>
      <c r="O9" s="746"/>
      <c r="P9" s="746"/>
      <c r="Q9" s="747"/>
      <c r="R9" s="50">
        <v>7</v>
      </c>
      <c r="S9" s="468">
        <v>43</v>
      </c>
      <c r="T9" s="582"/>
    </row>
    <row r="10" spans="1:22" s="583" customFormat="1" ht="16.5" customHeight="1">
      <c r="A10" s="760"/>
      <c r="B10" s="262" t="s">
        <v>84</v>
      </c>
      <c r="C10" s="461">
        <v>309</v>
      </c>
      <c r="D10" s="452">
        <v>4185</v>
      </c>
      <c r="E10" s="452">
        <v>399</v>
      </c>
      <c r="F10" s="452">
        <v>5173</v>
      </c>
      <c r="G10" s="452">
        <v>497</v>
      </c>
      <c r="H10" s="452">
        <v>5505</v>
      </c>
      <c r="I10" s="452">
        <v>441</v>
      </c>
      <c r="J10" s="452">
        <v>4998</v>
      </c>
      <c r="K10" s="452">
        <v>425</v>
      </c>
      <c r="L10" s="465">
        <v>4590</v>
      </c>
      <c r="M10" s="748"/>
      <c r="N10" s="745" t="s">
        <v>446</v>
      </c>
      <c r="O10" s="746"/>
      <c r="P10" s="746"/>
      <c r="Q10" s="747"/>
      <c r="R10" s="50">
        <v>392</v>
      </c>
      <c r="S10" s="468">
        <v>4466</v>
      </c>
      <c r="T10" s="582"/>
    </row>
    <row r="11" spans="1:22" s="583" customFormat="1" ht="16.5" customHeight="1">
      <c r="A11" s="761"/>
      <c r="B11" s="317" t="s">
        <v>85</v>
      </c>
      <c r="C11" s="461">
        <v>193</v>
      </c>
      <c r="D11" s="452">
        <v>3231</v>
      </c>
      <c r="E11" s="452">
        <v>207</v>
      </c>
      <c r="F11" s="452">
        <v>3500</v>
      </c>
      <c r="G11" s="452">
        <v>229</v>
      </c>
      <c r="H11" s="452">
        <v>3625</v>
      </c>
      <c r="I11" s="452">
        <v>200</v>
      </c>
      <c r="J11" s="452">
        <v>2889</v>
      </c>
      <c r="K11" s="452">
        <v>153</v>
      </c>
      <c r="L11" s="465">
        <v>2709</v>
      </c>
      <c r="M11" s="749"/>
      <c r="N11" s="790" t="s">
        <v>447</v>
      </c>
      <c r="O11" s="791"/>
      <c r="P11" s="791"/>
      <c r="Q11" s="792"/>
      <c r="R11" s="50">
        <v>153</v>
      </c>
      <c r="S11" s="468">
        <v>2910</v>
      </c>
      <c r="T11" s="582"/>
    </row>
    <row r="12" spans="1:22" s="583" customFormat="1" ht="16.5" customHeight="1">
      <c r="A12" s="756" t="s">
        <v>459</v>
      </c>
      <c r="B12" s="512" t="s">
        <v>82</v>
      </c>
      <c r="C12" s="451">
        <f t="shared" ref="C12:H12" si="2">SUM(C13:C23)</f>
        <v>3783</v>
      </c>
      <c r="D12" s="451">
        <f t="shared" si="2"/>
        <v>28096</v>
      </c>
      <c r="E12" s="451">
        <f t="shared" si="2"/>
        <v>4378</v>
      </c>
      <c r="F12" s="451">
        <f t="shared" si="2"/>
        <v>37263</v>
      </c>
      <c r="G12" s="451">
        <f t="shared" si="2"/>
        <v>5362</v>
      </c>
      <c r="H12" s="451">
        <f t="shared" si="2"/>
        <v>43624</v>
      </c>
      <c r="I12" s="451">
        <f>SUM(I13:I23)</f>
        <v>5057</v>
      </c>
      <c r="J12" s="451">
        <f>SUM(J13:J23)</f>
        <v>43928</v>
      </c>
      <c r="K12" s="451">
        <f>SUM(K13:K23)</f>
        <v>4902</v>
      </c>
      <c r="L12" s="466">
        <f>SUM(L13:L23)</f>
        <v>45274</v>
      </c>
      <c r="M12" s="794" t="s">
        <v>462</v>
      </c>
      <c r="N12" s="753" t="s">
        <v>439</v>
      </c>
      <c r="O12" s="754"/>
      <c r="P12" s="754"/>
      <c r="Q12" s="755"/>
      <c r="R12" s="58">
        <f>SUM(R13:R23)</f>
        <v>4770</v>
      </c>
      <c r="S12" s="469">
        <f>SUM(S13:S23)</f>
        <v>49138</v>
      </c>
      <c r="T12" s="582"/>
    </row>
    <row r="13" spans="1:22" s="583" customFormat="1" ht="16.5" customHeight="1">
      <c r="A13" s="757"/>
      <c r="B13" s="513" t="s">
        <v>86</v>
      </c>
      <c r="C13" s="452">
        <v>3</v>
      </c>
      <c r="D13" s="452">
        <v>675</v>
      </c>
      <c r="E13" s="452">
        <v>3</v>
      </c>
      <c r="F13" s="452">
        <v>700</v>
      </c>
      <c r="G13" s="452">
        <v>3</v>
      </c>
      <c r="H13" s="452">
        <v>926</v>
      </c>
      <c r="I13" s="452">
        <v>6</v>
      </c>
      <c r="J13" s="452">
        <v>978</v>
      </c>
      <c r="K13" s="452">
        <v>5</v>
      </c>
      <c r="L13" s="465">
        <v>1174</v>
      </c>
      <c r="M13" s="794"/>
      <c r="N13" s="745" t="s">
        <v>448</v>
      </c>
      <c r="O13" s="746"/>
      <c r="P13" s="746"/>
      <c r="Q13" s="747"/>
      <c r="R13" s="50">
        <v>4</v>
      </c>
      <c r="S13" s="468">
        <v>1146</v>
      </c>
      <c r="T13" s="582"/>
    </row>
    <row r="14" spans="1:22" s="583" customFormat="1" ht="16.5" customHeight="1">
      <c r="A14" s="757"/>
      <c r="B14" s="513" t="s">
        <v>87</v>
      </c>
      <c r="C14" s="452">
        <v>84</v>
      </c>
      <c r="D14" s="452">
        <v>1769</v>
      </c>
      <c r="E14" s="452">
        <v>101</v>
      </c>
      <c r="F14" s="452">
        <v>2202</v>
      </c>
      <c r="G14" s="452">
        <v>139</v>
      </c>
      <c r="H14" s="452">
        <v>3108</v>
      </c>
      <c r="I14" s="452">
        <v>165</v>
      </c>
      <c r="J14" s="452">
        <v>4278</v>
      </c>
      <c r="K14" s="452">
        <v>180</v>
      </c>
      <c r="L14" s="465">
        <v>4310</v>
      </c>
      <c r="M14" s="794"/>
      <c r="N14" s="745" t="s">
        <v>449</v>
      </c>
      <c r="O14" s="746"/>
      <c r="P14" s="746"/>
      <c r="Q14" s="747"/>
      <c r="R14" s="50">
        <v>193</v>
      </c>
      <c r="S14" s="468">
        <v>5768</v>
      </c>
      <c r="T14" s="582"/>
    </row>
    <row r="15" spans="1:22" s="583" customFormat="1" ht="16.5" customHeight="1">
      <c r="A15" s="757"/>
      <c r="B15" s="513" t="s">
        <v>88</v>
      </c>
      <c r="C15" s="452">
        <v>2237</v>
      </c>
      <c r="D15" s="452">
        <v>13284</v>
      </c>
      <c r="E15" s="452">
        <v>2442</v>
      </c>
      <c r="F15" s="452">
        <v>18178</v>
      </c>
      <c r="G15" s="452">
        <v>2635</v>
      </c>
      <c r="H15" s="452">
        <v>20692</v>
      </c>
      <c r="I15" s="452">
        <v>2360</v>
      </c>
      <c r="J15" s="452">
        <v>19401</v>
      </c>
      <c r="K15" s="452">
        <v>2154</v>
      </c>
      <c r="L15" s="465">
        <v>19649</v>
      </c>
      <c r="M15" s="794"/>
      <c r="N15" s="750" t="s">
        <v>450</v>
      </c>
      <c r="O15" s="751"/>
      <c r="P15" s="751"/>
      <c r="Q15" s="752"/>
      <c r="R15" s="473">
        <v>1299</v>
      </c>
      <c r="S15" s="474">
        <v>15455</v>
      </c>
      <c r="T15" s="582"/>
    </row>
    <row r="16" spans="1:22" s="583" customFormat="1" ht="16.5" customHeight="1">
      <c r="A16" s="757"/>
      <c r="B16" s="513" t="s">
        <v>89</v>
      </c>
      <c r="C16" s="452">
        <v>52</v>
      </c>
      <c r="D16" s="452">
        <v>602</v>
      </c>
      <c r="E16" s="452">
        <v>76</v>
      </c>
      <c r="F16" s="452">
        <v>1015</v>
      </c>
      <c r="G16" s="452">
        <v>120</v>
      </c>
      <c r="H16" s="452">
        <v>1441</v>
      </c>
      <c r="I16" s="452">
        <v>108</v>
      </c>
      <c r="J16" s="452">
        <v>1002</v>
      </c>
      <c r="K16" s="452">
        <v>87</v>
      </c>
      <c r="L16" s="465">
        <v>860</v>
      </c>
      <c r="M16" s="794"/>
      <c r="N16" s="745" t="s">
        <v>451</v>
      </c>
      <c r="O16" s="746"/>
      <c r="P16" s="746"/>
      <c r="Q16" s="747"/>
      <c r="R16" s="473">
        <v>90</v>
      </c>
      <c r="S16" s="474">
        <v>1004</v>
      </c>
      <c r="T16" s="582"/>
    </row>
    <row r="17" spans="1:22" s="583" customFormat="1" ht="16.5" customHeight="1">
      <c r="A17" s="757"/>
      <c r="B17" s="513" t="s">
        <v>44</v>
      </c>
      <c r="C17" s="452">
        <v>198</v>
      </c>
      <c r="D17" s="452">
        <v>568</v>
      </c>
      <c r="E17" s="452">
        <v>275</v>
      </c>
      <c r="F17" s="452">
        <v>867</v>
      </c>
      <c r="G17" s="452">
        <v>663</v>
      </c>
      <c r="H17" s="452">
        <v>1220</v>
      </c>
      <c r="I17" s="452">
        <v>632</v>
      </c>
      <c r="J17" s="452">
        <v>1147</v>
      </c>
      <c r="K17" s="452">
        <v>672</v>
      </c>
      <c r="L17" s="465">
        <v>1277</v>
      </c>
      <c r="M17" s="794"/>
      <c r="N17" s="750" t="s">
        <v>452</v>
      </c>
      <c r="O17" s="751"/>
      <c r="P17" s="751"/>
      <c r="Q17" s="752"/>
      <c r="R17" s="473">
        <v>688</v>
      </c>
      <c r="S17" s="474">
        <v>1814</v>
      </c>
      <c r="T17" s="582"/>
    </row>
    <row r="18" spans="1:22" s="583" customFormat="1" ht="16.5" customHeight="1">
      <c r="A18" s="757"/>
      <c r="B18" s="513" t="s">
        <v>90</v>
      </c>
      <c r="C18" s="452">
        <v>1186</v>
      </c>
      <c r="D18" s="452">
        <v>10307</v>
      </c>
      <c r="E18" s="452">
        <v>1465</v>
      </c>
      <c r="F18" s="452">
        <v>13340</v>
      </c>
      <c r="G18" s="452">
        <v>1786</v>
      </c>
      <c r="H18" s="452">
        <v>15267</v>
      </c>
      <c r="I18" s="452">
        <v>1768</v>
      </c>
      <c r="J18" s="452">
        <v>16044</v>
      </c>
      <c r="K18" s="452">
        <v>1786</v>
      </c>
      <c r="L18" s="465">
        <v>16987</v>
      </c>
      <c r="M18" s="794"/>
      <c r="N18" s="739" t="s">
        <v>463</v>
      </c>
      <c r="O18" s="740"/>
      <c r="P18" s="740"/>
      <c r="Q18" s="741"/>
      <c r="R18" s="337">
        <v>278</v>
      </c>
      <c r="S18" s="584">
        <v>2048</v>
      </c>
      <c r="T18" s="582"/>
    </row>
    <row r="19" spans="1:22" s="583" customFormat="1" ht="16.5" customHeight="1">
      <c r="A19" s="757"/>
      <c r="B19" s="514"/>
      <c r="C19" s="460"/>
      <c r="D19" s="460"/>
      <c r="E19" s="460"/>
      <c r="F19" s="460"/>
      <c r="G19" s="460"/>
      <c r="H19" s="460"/>
      <c r="M19" s="794"/>
      <c r="N19" s="745" t="s">
        <v>464</v>
      </c>
      <c r="O19" s="746"/>
      <c r="P19" s="746"/>
      <c r="Q19" s="747"/>
      <c r="R19" s="50">
        <v>719</v>
      </c>
      <c r="S19" s="468">
        <v>4506</v>
      </c>
      <c r="T19" s="582"/>
    </row>
    <row r="20" spans="1:22" s="583" customFormat="1" ht="16.5" customHeight="1">
      <c r="A20" s="757"/>
      <c r="B20" s="515"/>
      <c r="C20" s="452"/>
      <c r="D20" s="452"/>
      <c r="E20" s="452"/>
      <c r="F20" s="452"/>
      <c r="G20" s="452"/>
      <c r="H20" s="452"/>
      <c r="I20" s="452"/>
      <c r="J20" s="452"/>
      <c r="K20" s="452"/>
      <c r="L20" s="465"/>
      <c r="M20" s="794"/>
      <c r="N20" s="745" t="s">
        <v>455</v>
      </c>
      <c r="O20" s="746"/>
      <c r="P20" s="746"/>
      <c r="Q20" s="747"/>
      <c r="R20" s="50">
        <v>285</v>
      </c>
      <c r="S20" s="468">
        <v>2797</v>
      </c>
      <c r="T20" s="582"/>
    </row>
    <row r="21" spans="1:22" s="583" customFormat="1" ht="16.5" customHeight="1">
      <c r="A21" s="757"/>
      <c r="B21" s="515"/>
      <c r="C21" s="452"/>
      <c r="D21" s="452"/>
      <c r="E21" s="452"/>
      <c r="F21" s="452"/>
      <c r="G21" s="452"/>
      <c r="H21" s="452"/>
      <c r="I21" s="452"/>
      <c r="J21" s="452"/>
      <c r="K21" s="452"/>
      <c r="L21" s="465"/>
      <c r="M21" s="794"/>
      <c r="N21" s="745" t="s">
        <v>456</v>
      </c>
      <c r="O21" s="746"/>
      <c r="P21" s="746"/>
      <c r="Q21" s="747"/>
      <c r="R21" s="50">
        <v>369</v>
      </c>
      <c r="S21" s="468">
        <v>6682</v>
      </c>
      <c r="T21" s="582"/>
    </row>
    <row r="22" spans="1:22" s="583" customFormat="1" ht="16.5" customHeight="1">
      <c r="A22" s="757"/>
      <c r="B22" s="515"/>
      <c r="C22" s="452"/>
      <c r="D22" s="452"/>
      <c r="E22" s="452"/>
      <c r="F22" s="452"/>
      <c r="G22" s="452"/>
      <c r="H22" s="452"/>
      <c r="I22" s="452"/>
      <c r="J22" s="452"/>
      <c r="K22" s="452"/>
      <c r="L22" s="465"/>
      <c r="M22" s="794"/>
      <c r="N22" s="745" t="s">
        <v>457</v>
      </c>
      <c r="O22" s="746"/>
      <c r="P22" s="746"/>
      <c r="Q22" s="747"/>
      <c r="R22" s="50">
        <v>831</v>
      </c>
      <c r="S22" s="468">
        <v>6778</v>
      </c>
      <c r="T22" s="582"/>
    </row>
    <row r="23" spans="1:22" s="583" customFormat="1" ht="16.5" customHeight="1" thickBot="1">
      <c r="A23" s="758"/>
      <c r="B23" s="516" t="s">
        <v>91</v>
      </c>
      <c r="C23" s="463">
        <v>23</v>
      </c>
      <c r="D23" s="463">
        <v>891</v>
      </c>
      <c r="E23" s="463">
        <v>16</v>
      </c>
      <c r="F23" s="463">
        <v>961</v>
      </c>
      <c r="G23" s="463">
        <v>16</v>
      </c>
      <c r="H23" s="463">
        <v>970</v>
      </c>
      <c r="I23" s="463">
        <v>18</v>
      </c>
      <c r="J23" s="463">
        <v>1078</v>
      </c>
      <c r="K23" s="463">
        <v>18</v>
      </c>
      <c r="L23" s="472">
        <v>1017</v>
      </c>
      <c r="M23" s="795"/>
      <c r="N23" s="742" t="s">
        <v>465</v>
      </c>
      <c r="O23" s="743"/>
      <c r="P23" s="743"/>
      <c r="Q23" s="744"/>
      <c r="R23" s="470">
        <v>14</v>
      </c>
      <c r="S23" s="471">
        <v>1140</v>
      </c>
      <c r="T23" s="582"/>
    </row>
    <row r="24" spans="1:22" ht="15" customHeight="1">
      <c r="A24" s="1"/>
      <c r="B24" s="1"/>
      <c r="C24" s="1"/>
      <c r="D24" s="1"/>
      <c r="E24" s="1"/>
      <c r="F24" s="1"/>
      <c r="G24" s="1"/>
      <c r="H24" s="1"/>
      <c r="I24" s="536"/>
      <c r="J24" s="536"/>
      <c r="K24" s="536"/>
      <c r="M24" s="585" t="s">
        <v>460</v>
      </c>
      <c r="N24" s="585"/>
      <c r="O24" s="585"/>
      <c r="P24" s="585"/>
      <c r="Q24" s="585"/>
      <c r="R24" s="585"/>
      <c r="S24" s="585" t="s">
        <v>69</v>
      </c>
      <c r="U24" s="536"/>
      <c r="V24" s="536"/>
    </row>
    <row r="25" spans="1:22" ht="15" customHeight="1">
      <c r="A25" s="1"/>
      <c r="B25" s="1"/>
      <c r="C25" s="1"/>
      <c r="D25" s="1"/>
      <c r="E25" s="1"/>
      <c r="F25" s="1"/>
      <c r="G25" s="1"/>
      <c r="H25" s="1"/>
      <c r="I25" s="536"/>
      <c r="J25" s="536"/>
      <c r="K25" s="536"/>
      <c r="Q25" s="765" t="s">
        <v>461</v>
      </c>
      <c r="R25" s="765"/>
      <c r="S25" s="765"/>
    </row>
    <row r="26" spans="1:22" ht="15" customHeight="1" thickBot="1">
      <c r="A26" s="1" t="s">
        <v>467</v>
      </c>
      <c r="B26" s="1"/>
      <c r="C26" s="1"/>
      <c r="D26" s="1"/>
      <c r="E26" s="1"/>
      <c r="F26" s="1"/>
      <c r="G26" s="1"/>
      <c r="H26" s="1"/>
      <c r="I26" s="536"/>
      <c r="J26" s="536"/>
      <c r="K26" s="536"/>
      <c r="L26" s="536"/>
      <c r="M26" s="536"/>
      <c r="N26" s="536"/>
      <c r="O26" s="536"/>
      <c r="P26" s="536"/>
      <c r="Q26" s="536"/>
      <c r="S26" s="210" t="s">
        <v>74</v>
      </c>
    </row>
    <row r="27" spans="1:22" ht="15" customHeight="1">
      <c r="A27" s="453"/>
      <c r="B27" s="475"/>
      <c r="C27" s="476"/>
      <c r="D27" s="477"/>
      <c r="E27" s="478" t="s">
        <v>92</v>
      </c>
      <c r="F27" s="477"/>
      <c r="G27" s="479"/>
      <c r="H27" s="479"/>
      <c r="I27" s="477"/>
      <c r="J27" s="477"/>
      <c r="K27" s="478" t="s">
        <v>93</v>
      </c>
      <c r="L27" s="477"/>
      <c r="M27" s="477"/>
      <c r="N27" s="477"/>
      <c r="O27" s="477"/>
      <c r="P27" s="477"/>
      <c r="Q27" s="480"/>
      <c r="R27" s="657" t="s">
        <v>94</v>
      </c>
      <c r="S27" s="658"/>
    </row>
    <row r="28" spans="1:22" ht="15" customHeight="1">
      <c r="A28" s="777" t="s">
        <v>95</v>
      </c>
      <c r="B28" s="793"/>
      <c r="C28" s="675" t="s">
        <v>34</v>
      </c>
      <c r="D28" s="675"/>
      <c r="E28" s="675" t="s">
        <v>96</v>
      </c>
      <c r="F28" s="675"/>
      <c r="G28" s="675" t="s">
        <v>97</v>
      </c>
      <c r="H28" s="675"/>
      <c r="I28" s="769" t="s">
        <v>98</v>
      </c>
      <c r="J28" s="769"/>
      <c r="K28" s="675" t="s">
        <v>99</v>
      </c>
      <c r="L28" s="675"/>
      <c r="M28" s="674" t="s">
        <v>100</v>
      </c>
      <c r="N28" s="768"/>
      <c r="O28" s="768"/>
      <c r="P28" s="768"/>
      <c r="Q28" s="769"/>
      <c r="R28" s="675" t="s">
        <v>80</v>
      </c>
      <c r="S28" s="770" t="s">
        <v>22</v>
      </c>
    </row>
    <row r="29" spans="1:22" ht="15" customHeight="1">
      <c r="A29" s="457"/>
      <c r="B29" s="317"/>
      <c r="C29" s="7" t="s">
        <v>80</v>
      </c>
      <c r="D29" s="7" t="s">
        <v>22</v>
      </c>
      <c r="E29" s="7" t="s">
        <v>80</v>
      </c>
      <c r="F29" s="7" t="s">
        <v>22</v>
      </c>
      <c r="G29" s="7" t="s">
        <v>80</v>
      </c>
      <c r="H29" s="33" t="s">
        <v>22</v>
      </c>
      <c r="I29" s="34" t="s">
        <v>80</v>
      </c>
      <c r="J29" s="7" t="s">
        <v>22</v>
      </c>
      <c r="K29" s="7" t="s">
        <v>80</v>
      </c>
      <c r="L29" s="7" t="s">
        <v>22</v>
      </c>
      <c r="M29" s="674" t="s">
        <v>80</v>
      </c>
      <c r="N29" s="768"/>
      <c r="O29" s="768"/>
      <c r="P29" s="769"/>
      <c r="Q29" s="33" t="s">
        <v>22</v>
      </c>
      <c r="R29" s="675"/>
      <c r="S29" s="770"/>
    </row>
    <row r="30" spans="1:22" ht="20.100000000000001" customHeight="1">
      <c r="A30" s="772" t="s">
        <v>81</v>
      </c>
      <c r="B30" s="773"/>
      <c r="C30" s="39">
        <f t="shared" ref="C30:H30" si="3">C31+C32+C36</f>
        <v>5238</v>
      </c>
      <c r="D30" s="40">
        <f t="shared" si="3"/>
        <v>53249</v>
      </c>
      <c r="E30" s="9">
        <f t="shared" si="3"/>
        <v>3147</v>
      </c>
      <c r="F30" s="9">
        <f t="shared" si="3"/>
        <v>6078</v>
      </c>
      <c r="G30" s="41">
        <f t="shared" si="3"/>
        <v>946</v>
      </c>
      <c r="H30" s="41">
        <f t="shared" si="3"/>
        <v>6169</v>
      </c>
      <c r="I30" s="41">
        <f>I31+I32+I36</f>
        <v>568</v>
      </c>
      <c r="J30" s="41">
        <f>J31+J32+J36</f>
        <v>7618</v>
      </c>
      <c r="K30" s="41">
        <f>K31+K32+K36</f>
        <v>214</v>
      </c>
      <c r="L30" s="41">
        <f>L31+L32+L36</f>
        <v>5115</v>
      </c>
      <c r="M30" s="771">
        <f>M31+M32+M36</f>
        <v>350</v>
      </c>
      <c r="N30" s="771"/>
      <c r="O30" s="771"/>
      <c r="P30" s="771"/>
      <c r="Q30" s="41">
        <f>Q31+Q32+Q36</f>
        <v>28269</v>
      </c>
      <c r="R30" s="41">
        <f>R31+R32+R36</f>
        <v>86</v>
      </c>
      <c r="S30" s="481">
        <f>S31+S32+S36</f>
        <v>3321</v>
      </c>
    </row>
    <row r="31" spans="1:22" ht="18" customHeight="1">
      <c r="A31" s="766" t="s">
        <v>35</v>
      </c>
      <c r="B31" s="767"/>
      <c r="C31" s="42">
        <v>2</v>
      </c>
      <c r="D31" s="21">
        <v>13</v>
      </c>
      <c r="E31" s="17">
        <v>1</v>
      </c>
      <c r="F31" s="17">
        <v>2</v>
      </c>
      <c r="G31" s="491">
        <v>0</v>
      </c>
      <c r="H31" s="491">
        <v>0</v>
      </c>
      <c r="I31" s="44">
        <v>1</v>
      </c>
      <c r="J31" s="44">
        <v>11</v>
      </c>
      <c r="K31" s="44">
        <v>0</v>
      </c>
      <c r="L31" s="44">
        <v>0</v>
      </c>
      <c r="M31" s="763">
        <v>0</v>
      </c>
      <c r="N31" s="763"/>
      <c r="O31" s="763"/>
      <c r="P31" s="763"/>
      <c r="Q31" s="44">
        <v>0</v>
      </c>
      <c r="R31" s="45">
        <v>0</v>
      </c>
      <c r="S31" s="482">
        <v>0</v>
      </c>
    </row>
    <row r="32" spans="1:22" ht="18" customHeight="1">
      <c r="A32" s="759" t="s">
        <v>458</v>
      </c>
      <c r="B32" s="316" t="s">
        <v>82</v>
      </c>
      <c r="C32" s="13">
        <f t="shared" ref="C32:H32" si="4">SUM(C33:C35)</f>
        <v>552</v>
      </c>
      <c r="D32" s="14">
        <f t="shared" si="4"/>
        <v>7419</v>
      </c>
      <c r="E32" s="14">
        <f t="shared" si="4"/>
        <v>227</v>
      </c>
      <c r="F32" s="14">
        <f t="shared" si="4"/>
        <v>531</v>
      </c>
      <c r="G32" s="46">
        <f t="shared" si="4"/>
        <v>140</v>
      </c>
      <c r="H32" s="46">
        <f t="shared" si="4"/>
        <v>922</v>
      </c>
      <c r="I32" s="46">
        <f>SUM(I33:I35)</f>
        <v>100</v>
      </c>
      <c r="J32" s="46">
        <f>SUM(J33:J35)</f>
        <v>1352</v>
      </c>
      <c r="K32" s="46">
        <f>SUM(K33:K35)</f>
        <v>29</v>
      </c>
      <c r="L32" s="46">
        <f>SUM(L33:L35)</f>
        <v>707</v>
      </c>
      <c r="M32" s="764">
        <f>SUM(M33:M35)</f>
        <v>56</v>
      </c>
      <c r="N32" s="764"/>
      <c r="O32" s="764"/>
      <c r="P32" s="764"/>
      <c r="Q32" s="46">
        <f>SUM(Q33:Q35)</f>
        <v>3907</v>
      </c>
      <c r="R32" s="47">
        <v>0</v>
      </c>
      <c r="S32" s="482">
        <v>0</v>
      </c>
    </row>
    <row r="33" spans="1:22" ht="18" customHeight="1">
      <c r="A33" s="760"/>
      <c r="B33" s="262" t="s">
        <v>83</v>
      </c>
      <c r="C33" s="16">
        <v>7</v>
      </c>
      <c r="D33" s="17">
        <v>43</v>
      </c>
      <c r="E33" s="17">
        <v>3</v>
      </c>
      <c r="F33" s="17">
        <v>8</v>
      </c>
      <c r="G33" s="493">
        <v>3</v>
      </c>
      <c r="H33" s="493">
        <v>19</v>
      </c>
      <c r="I33" s="43">
        <v>1</v>
      </c>
      <c r="J33" s="43">
        <v>16</v>
      </c>
      <c r="K33" s="45">
        <v>0</v>
      </c>
      <c r="L33" s="45">
        <v>0</v>
      </c>
      <c r="M33" s="763">
        <v>0</v>
      </c>
      <c r="N33" s="763"/>
      <c r="O33" s="763"/>
      <c r="P33" s="763"/>
      <c r="Q33" s="45">
        <v>0</v>
      </c>
      <c r="R33" s="45">
        <v>0</v>
      </c>
      <c r="S33" s="482">
        <v>0</v>
      </c>
    </row>
    <row r="34" spans="1:22" ht="18" customHeight="1">
      <c r="A34" s="760"/>
      <c r="B34" s="262" t="s">
        <v>84</v>
      </c>
      <c r="C34" s="16">
        <v>392</v>
      </c>
      <c r="D34" s="17">
        <v>4466</v>
      </c>
      <c r="E34" s="17">
        <v>154</v>
      </c>
      <c r="F34" s="17">
        <v>368</v>
      </c>
      <c r="G34" s="493">
        <v>111</v>
      </c>
      <c r="H34" s="493">
        <v>741</v>
      </c>
      <c r="I34" s="43">
        <v>71</v>
      </c>
      <c r="J34" s="43">
        <v>922</v>
      </c>
      <c r="K34" s="43">
        <v>21</v>
      </c>
      <c r="L34" s="43">
        <v>516</v>
      </c>
      <c r="M34" s="762">
        <v>35</v>
      </c>
      <c r="N34" s="762"/>
      <c r="O34" s="762"/>
      <c r="P34" s="762"/>
      <c r="Q34" s="43">
        <v>1919</v>
      </c>
      <c r="R34" s="45">
        <v>0</v>
      </c>
      <c r="S34" s="482">
        <v>0</v>
      </c>
    </row>
    <row r="35" spans="1:22" ht="18" customHeight="1">
      <c r="A35" s="761"/>
      <c r="B35" s="317" t="s">
        <v>85</v>
      </c>
      <c r="C35" s="16">
        <v>153</v>
      </c>
      <c r="D35" s="17">
        <v>2910</v>
      </c>
      <c r="E35" s="17">
        <v>70</v>
      </c>
      <c r="F35" s="17">
        <v>155</v>
      </c>
      <c r="G35" s="493">
        <v>26</v>
      </c>
      <c r="H35" s="493">
        <v>162</v>
      </c>
      <c r="I35" s="43">
        <v>28</v>
      </c>
      <c r="J35" s="43">
        <v>414</v>
      </c>
      <c r="K35" s="43">
        <v>8</v>
      </c>
      <c r="L35" s="43">
        <v>191</v>
      </c>
      <c r="M35" s="762">
        <v>21</v>
      </c>
      <c r="N35" s="762"/>
      <c r="O35" s="762"/>
      <c r="P35" s="762"/>
      <c r="Q35" s="43">
        <v>1988</v>
      </c>
      <c r="R35" s="45">
        <v>0</v>
      </c>
      <c r="S35" s="482">
        <v>0</v>
      </c>
    </row>
    <row r="36" spans="1:22" ht="18" customHeight="1">
      <c r="A36" s="756" t="s">
        <v>459</v>
      </c>
      <c r="B36" s="263" t="s">
        <v>82</v>
      </c>
      <c r="C36" s="49">
        <f t="shared" ref="C36:H36" si="5">SUM(C37:C47)</f>
        <v>4684</v>
      </c>
      <c r="D36" s="14">
        <f t="shared" si="5"/>
        <v>45817</v>
      </c>
      <c r="E36" s="14">
        <f t="shared" si="5"/>
        <v>2919</v>
      </c>
      <c r="F36" s="14">
        <f t="shared" si="5"/>
        <v>5545</v>
      </c>
      <c r="G36" s="46">
        <f t="shared" si="5"/>
        <v>806</v>
      </c>
      <c r="H36" s="46">
        <f t="shared" si="5"/>
        <v>5247</v>
      </c>
      <c r="I36" s="46">
        <f>SUM(I37:I47)</f>
        <v>467</v>
      </c>
      <c r="J36" s="46">
        <f>SUM(J37:J47)</f>
        <v>6255</v>
      </c>
      <c r="K36" s="46">
        <f>SUM(K37:K47)</f>
        <v>185</v>
      </c>
      <c r="L36" s="46">
        <f>SUM(L37:L47)</f>
        <v>4408</v>
      </c>
      <c r="M36" s="764">
        <f>SUM(M37:M47)</f>
        <v>294</v>
      </c>
      <c r="N36" s="764"/>
      <c r="O36" s="764"/>
      <c r="P36" s="764"/>
      <c r="Q36" s="46">
        <f>SUM(Q37:Q47)</f>
        <v>24362</v>
      </c>
      <c r="R36" s="46">
        <f>SUM(R37:R47)</f>
        <v>86</v>
      </c>
      <c r="S36" s="483">
        <f>SUM(S37:S47)</f>
        <v>3321</v>
      </c>
    </row>
    <row r="37" spans="1:22" ht="18" customHeight="1">
      <c r="A37" s="757"/>
      <c r="B37" s="262" t="s">
        <v>86</v>
      </c>
      <c r="C37" s="16">
        <v>3</v>
      </c>
      <c r="D37" s="17">
        <v>1101</v>
      </c>
      <c r="E37" s="50">
        <v>0</v>
      </c>
      <c r="F37" s="50">
        <v>0</v>
      </c>
      <c r="G37" s="492">
        <v>0</v>
      </c>
      <c r="H37" s="492">
        <v>0</v>
      </c>
      <c r="I37" s="45">
        <v>0</v>
      </c>
      <c r="J37" s="45">
        <v>0</v>
      </c>
      <c r="K37" s="45">
        <v>0</v>
      </c>
      <c r="L37" s="45">
        <v>0</v>
      </c>
      <c r="M37" s="762">
        <v>3</v>
      </c>
      <c r="N37" s="762"/>
      <c r="O37" s="762"/>
      <c r="P37" s="762"/>
      <c r="Q37" s="43">
        <v>1101</v>
      </c>
      <c r="R37" s="43">
        <v>1</v>
      </c>
      <c r="S37" s="484">
        <v>45</v>
      </c>
    </row>
    <row r="38" spans="1:22" ht="18" customHeight="1">
      <c r="A38" s="757"/>
      <c r="B38" s="262" t="s">
        <v>87</v>
      </c>
      <c r="C38" s="16">
        <v>193</v>
      </c>
      <c r="D38" s="17">
        <v>5768</v>
      </c>
      <c r="E38" s="17">
        <v>70</v>
      </c>
      <c r="F38" s="17">
        <v>133</v>
      </c>
      <c r="G38" s="493">
        <v>27</v>
      </c>
      <c r="H38" s="493">
        <v>182</v>
      </c>
      <c r="I38" s="43">
        <v>25</v>
      </c>
      <c r="J38" s="43">
        <v>355</v>
      </c>
      <c r="K38" s="43">
        <v>20</v>
      </c>
      <c r="L38" s="43">
        <v>483</v>
      </c>
      <c r="M38" s="762">
        <v>49</v>
      </c>
      <c r="N38" s="762"/>
      <c r="O38" s="762"/>
      <c r="P38" s="762"/>
      <c r="Q38" s="43">
        <v>4615</v>
      </c>
      <c r="R38" s="45">
        <v>0</v>
      </c>
      <c r="S38" s="482">
        <v>0</v>
      </c>
    </row>
    <row r="39" spans="1:22" ht="18" customHeight="1">
      <c r="A39" s="757"/>
      <c r="B39" s="267" t="s">
        <v>466</v>
      </c>
      <c r="C39" s="16">
        <v>1299</v>
      </c>
      <c r="D39" s="17">
        <v>15455</v>
      </c>
      <c r="E39" s="17">
        <v>673</v>
      </c>
      <c r="F39" s="17">
        <v>1412</v>
      </c>
      <c r="G39" s="493">
        <v>270</v>
      </c>
      <c r="H39" s="493">
        <v>1773</v>
      </c>
      <c r="I39" s="43">
        <v>167</v>
      </c>
      <c r="J39" s="43">
        <v>2243</v>
      </c>
      <c r="K39" s="43">
        <v>61</v>
      </c>
      <c r="L39" s="43">
        <v>1444</v>
      </c>
      <c r="M39" s="762">
        <v>122</v>
      </c>
      <c r="N39" s="762"/>
      <c r="O39" s="762"/>
      <c r="P39" s="762"/>
      <c r="Q39" s="43">
        <v>8583</v>
      </c>
      <c r="R39" s="45">
        <v>0</v>
      </c>
      <c r="S39" s="482">
        <v>0</v>
      </c>
    </row>
    <row r="40" spans="1:22" ht="18" customHeight="1">
      <c r="A40" s="757"/>
      <c r="B40" s="262" t="s">
        <v>89</v>
      </c>
      <c r="C40" s="16">
        <v>90</v>
      </c>
      <c r="D40" s="17">
        <v>1004</v>
      </c>
      <c r="E40" s="17">
        <v>39</v>
      </c>
      <c r="F40" s="17">
        <v>88</v>
      </c>
      <c r="G40" s="493">
        <v>16</v>
      </c>
      <c r="H40" s="493">
        <v>115</v>
      </c>
      <c r="I40" s="43">
        <v>20</v>
      </c>
      <c r="J40" s="43">
        <v>254</v>
      </c>
      <c r="K40" s="43">
        <v>10</v>
      </c>
      <c r="L40" s="43">
        <v>230</v>
      </c>
      <c r="M40" s="762">
        <v>5</v>
      </c>
      <c r="N40" s="762"/>
      <c r="O40" s="762"/>
      <c r="P40" s="762"/>
      <c r="Q40" s="43">
        <v>317</v>
      </c>
      <c r="R40" s="45">
        <v>0</v>
      </c>
      <c r="S40" s="482">
        <v>0</v>
      </c>
    </row>
    <row r="41" spans="1:22" ht="18" customHeight="1">
      <c r="A41" s="757"/>
      <c r="B41" s="262" t="s">
        <v>44</v>
      </c>
      <c r="C41" s="16">
        <v>688</v>
      </c>
      <c r="D41" s="17">
        <v>1814</v>
      </c>
      <c r="E41" s="17">
        <v>615</v>
      </c>
      <c r="F41" s="17">
        <v>922</v>
      </c>
      <c r="G41" s="493">
        <v>45</v>
      </c>
      <c r="H41" s="493">
        <v>287</v>
      </c>
      <c r="I41" s="43">
        <v>21</v>
      </c>
      <c r="J41" s="43">
        <v>284</v>
      </c>
      <c r="K41" s="45">
        <v>4</v>
      </c>
      <c r="L41" s="45">
        <v>88</v>
      </c>
      <c r="M41" s="762">
        <v>2</v>
      </c>
      <c r="N41" s="762"/>
      <c r="O41" s="762"/>
      <c r="P41" s="762"/>
      <c r="Q41" s="43">
        <v>233</v>
      </c>
      <c r="R41" s="45">
        <v>0</v>
      </c>
      <c r="S41" s="482">
        <v>0</v>
      </c>
    </row>
    <row r="42" spans="1:22" ht="18" customHeight="1">
      <c r="A42" s="757"/>
      <c r="B42" s="612" t="s">
        <v>468</v>
      </c>
      <c r="C42" s="16">
        <v>276</v>
      </c>
      <c r="D42" s="17">
        <v>2034</v>
      </c>
      <c r="E42" s="17">
        <v>171</v>
      </c>
      <c r="F42" s="17">
        <v>390</v>
      </c>
      <c r="G42" s="493">
        <v>55</v>
      </c>
      <c r="H42" s="493">
        <v>367</v>
      </c>
      <c r="I42" s="43">
        <v>25</v>
      </c>
      <c r="J42" s="43">
        <v>336</v>
      </c>
      <c r="K42" s="43">
        <v>10</v>
      </c>
      <c r="L42" s="43">
        <v>236</v>
      </c>
      <c r="M42" s="762">
        <v>14</v>
      </c>
      <c r="N42" s="762"/>
      <c r="O42" s="762"/>
      <c r="P42" s="762"/>
      <c r="Q42" s="43">
        <v>705</v>
      </c>
      <c r="R42" s="43">
        <v>2</v>
      </c>
      <c r="S42" s="484">
        <v>14</v>
      </c>
    </row>
    <row r="43" spans="1:22" ht="18" customHeight="1">
      <c r="A43" s="757"/>
      <c r="B43" s="267" t="s">
        <v>464</v>
      </c>
      <c r="C43" s="16">
        <v>716</v>
      </c>
      <c r="D43" s="17">
        <v>4410</v>
      </c>
      <c r="E43" s="17">
        <v>484</v>
      </c>
      <c r="F43" s="17">
        <v>1016</v>
      </c>
      <c r="G43" s="493">
        <v>140</v>
      </c>
      <c r="H43" s="493">
        <v>896</v>
      </c>
      <c r="I43" s="43">
        <v>54</v>
      </c>
      <c r="J43" s="43">
        <v>721</v>
      </c>
      <c r="K43" s="43">
        <v>22</v>
      </c>
      <c r="L43" s="43">
        <v>538</v>
      </c>
      <c r="M43" s="762">
        <v>16</v>
      </c>
      <c r="N43" s="762"/>
      <c r="O43" s="762"/>
      <c r="P43" s="762"/>
      <c r="Q43" s="43">
        <v>1239</v>
      </c>
      <c r="R43" s="43">
        <v>3</v>
      </c>
      <c r="S43" s="484">
        <v>96</v>
      </c>
    </row>
    <row r="44" spans="1:22" ht="18" customHeight="1">
      <c r="A44" s="757"/>
      <c r="B44" s="267" t="s">
        <v>469</v>
      </c>
      <c r="C44" s="16">
        <v>242</v>
      </c>
      <c r="D44" s="17">
        <v>1110</v>
      </c>
      <c r="E44" s="17">
        <v>189</v>
      </c>
      <c r="F44" s="17">
        <v>300</v>
      </c>
      <c r="G44" s="493">
        <v>30</v>
      </c>
      <c r="H44" s="493">
        <v>195</v>
      </c>
      <c r="I44" s="43">
        <v>13</v>
      </c>
      <c r="J44" s="43">
        <v>159</v>
      </c>
      <c r="K44" s="43">
        <v>3</v>
      </c>
      <c r="L44" s="43">
        <v>73</v>
      </c>
      <c r="M44" s="762">
        <v>7</v>
      </c>
      <c r="N44" s="762"/>
      <c r="O44" s="762"/>
      <c r="P44" s="762"/>
      <c r="Q44" s="43">
        <v>383</v>
      </c>
      <c r="R44" s="43">
        <v>43</v>
      </c>
      <c r="S44" s="484">
        <v>1687</v>
      </c>
    </row>
    <row r="45" spans="1:22" ht="18" customHeight="1">
      <c r="A45" s="757"/>
      <c r="B45" s="267" t="s">
        <v>470</v>
      </c>
      <c r="C45" s="16">
        <v>351</v>
      </c>
      <c r="D45" s="17">
        <v>6373</v>
      </c>
      <c r="E45" s="17">
        <v>96</v>
      </c>
      <c r="F45" s="17">
        <v>231</v>
      </c>
      <c r="G45" s="493">
        <v>123</v>
      </c>
      <c r="H45" s="493">
        <v>801</v>
      </c>
      <c r="I45" s="43">
        <v>62</v>
      </c>
      <c r="J45" s="43">
        <v>814</v>
      </c>
      <c r="K45" s="43">
        <v>31</v>
      </c>
      <c r="L45" s="43">
        <v>742</v>
      </c>
      <c r="M45" s="762">
        <v>39</v>
      </c>
      <c r="N45" s="762"/>
      <c r="O45" s="762"/>
      <c r="P45" s="762"/>
      <c r="Q45" s="43">
        <v>3785</v>
      </c>
      <c r="R45" s="43">
        <v>18</v>
      </c>
      <c r="S45" s="484">
        <v>309</v>
      </c>
    </row>
    <row r="46" spans="1:22" ht="18" customHeight="1">
      <c r="A46" s="757"/>
      <c r="B46" s="267" t="s">
        <v>471</v>
      </c>
      <c r="C46" s="16">
        <v>826</v>
      </c>
      <c r="D46" s="17">
        <v>6748</v>
      </c>
      <c r="E46" s="17">
        <v>582</v>
      </c>
      <c r="F46" s="17">
        <v>1053</v>
      </c>
      <c r="G46" s="493">
        <v>100</v>
      </c>
      <c r="H46" s="493">
        <v>631</v>
      </c>
      <c r="I46" s="43">
        <v>80</v>
      </c>
      <c r="J46" s="43">
        <v>1089</v>
      </c>
      <c r="K46" s="43">
        <v>24</v>
      </c>
      <c r="L46" s="43">
        <v>574</v>
      </c>
      <c r="M46" s="762">
        <v>37</v>
      </c>
      <c r="N46" s="762"/>
      <c r="O46" s="762"/>
      <c r="P46" s="762"/>
      <c r="Q46" s="43">
        <v>3401</v>
      </c>
      <c r="R46" s="43">
        <v>5</v>
      </c>
      <c r="S46" s="484">
        <v>30</v>
      </c>
    </row>
    <row r="47" spans="1:22" s="587" customFormat="1" ht="18" customHeight="1" thickBot="1">
      <c r="A47" s="758"/>
      <c r="B47" s="485" t="s">
        <v>91</v>
      </c>
      <c r="C47" s="486">
        <v>0</v>
      </c>
      <c r="D47" s="487">
        <v>0</v>
      </c>
      <c r="E47" s="487">
        <v>0</v>
      </c>
      <c r="F47" s="487">
        <v>0</v>
      </c>
      <c r="G47" s="494">
        <v>0</v>
      </c>
      <c r="H47" s="494">
        <v>0</v>
      </c>
      <c r="I47" s="488">
        <v>0</v>
      </c>
      <c r="J47" s="488">
        <v>0</v>
      </c>
      <c r="K47" s="488">
        <v>0</v>
      </c>
      <c r="L47" s="488">
        <v>0</v>
      </c>
      <c r="M47" s="775">
        <v>0</v>
      </c>
      <c r="N47" s="775"/>
      <c r="O47" s="775"/>
      <c r="P47" s="775"/>
      <c r="Q47" s="488">
        <v>0</v>
      </c>
      <c r="R47" s="489">
        <v>14</v>
      </c>
      <c r="S47" s="490">
        <v>1140</v>
      </c>
      <c r="T47" s="586"/>
      <c r="U47" s="586"/>
      <c r="V47" s="586"/>
    </row>
    <row r="48" spans="1:22" ht="15" customHeight="1">
      <c r="G48" s="588"/>
      <c r="H48" s="588"/>
      <c r="I48" s="588"/>
      <c r="J48" s="588"/>
      <c r="K48" s="588"/>
      <c r="L48" s="589"/>
      <c r="M48" s="588"/>
      <c r="N48" s="588"/>
      <c r="O48" s="588"/>
      <c r="P48" s="588"/>
      <c r="Q48" s="765" t="s">
        <v>440</v>
      </c>
      <c r="R48" s="774"/>
      <c r="S48" s="774"/>
    </row>
  </sheetData>
  <sheetProtection selectLockedCells="1" selectUnlockedCells="1"/>
  <mergeCells count="69">
    <mergeCell ref="A36:A47"/>
    <mergeCell ref="A32:A35"/>
    <mergeCell ref="M42:P42"/>
    <mergeCell ref="M43:P43"/>
    <mergeCell ref="M44:P44"/>
    <mergeCell ref="M46:P46"/>
    <mergeCell ref="M47:P47"/>
    <mergeCell ref="M45:P45"/>
    <mergeCell ref="M41:P41"/>
    <mergeCell ref="M39:P39"/>
    <mergeCell ref="M38:P38"/>
    <mergeCell ref="M37:P37"/>
    <mergeCell ref="N12:Q12"/>
    <mergeCell ref="N15:Q15"/>
    <mergeCell ref="N14:Q14"/>
    <mergeCell ref="N13:Q13"/>
    <mergeCell ref="N23:Q23"/>
    <mergeCell ref="N20:Q20"/>
    <mergeCell ref="N19:Q19"/>
    <mergeCell ref="N18:Q18"/>
    <mergeCell ref="N17:Q17"/>
    <mergeCell ref="N11:Q11"/>
    <mergeCell ref="M36:P36"/>
    <mergeCell ref="M4:S4"/>
    <mergeCell ref="Q25:S25"/>
    <mergeCell ref="M28:Q28"/>
    <mergeCell ref="M29:P29"/>
    <mergeCell ref="N10:Q10"/>
    <mergeCell ref="N9:Q9"/>
    <mergeCell ref="N8:Q8"/>
    <mergeCell ref="N16:Q16"/>
    <mergeCell ref="M7:Q7"/>
    <mergeCell ref="M6:Q6"/>
    <mergeCell ref="M8:M11"/>
    <mergeCell ref="M12:M23"/>
    <mergeCell ref="N22:Q22"/>
    <mergeCell ref="N21:Q21"/>
    <mergeCell ref="A30:B30"/>
    <mergeCell ref="A31:B31"/>
    <mergeCell ref="A6:B6"/>
    <mergeCell ref="A7:B7"/>
    <mergeCell ref="A12:A23"/>
    <mergeCell ref="A8:A11"/>
    <mergeCell ref="Q48:S48"/>
    <mergeCell ref="K28:L28"/>
    <mergeCell ref="R28:R29"/>
    <mergeCell ref="S28:S29"/>
    <mergeCell ref="M35:P35"/>
    <mergeCell ref="M34:P34"/>
    <mergeCell ref="M33:P33"/>
    <mergeCell ref="M32:P32"/>
    <mergeCell ref="M31:P31"/>
    <mergeCell ref="M40:P40"/>
    <mergeCell ref="M30:P30"/>
    <mergeCell ref="R27:S27"/>
    <mergeCell ref="A28:B28"/>
    <mergeCell ref="C28:D28"/>
    <mergeCell ref="E28:F28"/>
    <mergeCell ref="G28:H28"/>
    <mergeCell ref="I28:J28"/>
    <mergeCell ref="M5:Q5"/>
    <mergeCell ref="M2:Q2"/>
    <mergeCell ref="A4:B4"/>
    <mergeCell ref="C4:D4"/>
    <mergeCell ref="E4:F4"/>
    <mergeCell ref="G4:H4"/>
    <mergeCell ref="I4:J4"/>
    <mergeCell ref="K4:L4"/>
    <mergeCell ref="C3:S3"/>
  </mergeCells>
  <phoneticPr fontId="18"/>
  <printOptions horizontalCentered="1"/>
  <pageMargins left="0.59055118110236227" right="0.59055118110236227" top="0.59055118110236227" bottom="0.59055118110236227" header="0.39370078740157483" footer="0.39370078740157483"/>
  <pageSetup paperSize="9" firstPageNumber="66" orientation="portrait" useFirstPageNumber="1" horizontalDpi="300" verticalDpi="300" r:id="rId1"/>
  <headerFooter alignWithMargins="0">
    <oddHeader>&amp;R事業所</oddHeader>
    <oddFooter>&amp;C&amp;11&amp;A</oddFooter>
  </headerFooter>
</worksheet>
</file>

<file path=xl/worksheets/sheet6.xml><?xml version="1.0" encoding="utf-8"?>
<worksheet xmlns="http://schemas.openxmlformats.org/spreadsheetml/2006/main" xmlns:r="http://schemas.openxmlformats.org/officeDocument/2006/relationships">
  <dimension ref="A1:Y47"/>
  <sheetViews>
    <sheetView view="pageBreakPreview" zoomScaleNormal="100" zoomScaleSheetLayoutView="100" workbookViewId="0">
      <pane xSplit="1" ySplit="4" topLeftCell="B26" activePane="bottomRight" state="frozen"/>
      <selection activeCell="A26" sqref="A26"/>
      <selection pane="topRight" activeCell="A26" sqref="A26"/>
      <selection pane="bottomLeft" activeCell="A26" sqref="A26"/>
      <selection pane="bottomRight" activeCell="D36" sqref="D36"/>
    </sheetView>
  </sheetViews>
  <sheetFormatPr defaultRowHeight="20.100000000000001" customHeight="1"/>
  <cols>
    <col min="1" max="1" width="17.5703125" style="52" customWidth="1"/>
    <col min="2" max="2" width="9.7109375" style="64" customWidth="1"/>
    <col min="3" max="3" width="10.7109375" style="52" customWidth="1"/>
    <col min="4" max="8" width="10.42578125" style="52" customWidth="1"/>
    <col min="9" max="9" width="10.7109375" style="52" customWidth="1"/>
    <col min="10" max="25" width="9.140625" style="52"/>
  </cols>
  <sheetData>
    <row r="1" spans="1:25" ht="5.0999999999999996" customHeight="1"/>
    <row r="2" spans="1:25" ht="15" customHeight="1" thickBot="1">
      <c r="A2" s="507" t="s">
        <v>492</v>
      </c>
      <c r="B2" s="462"/>
      <c r="C2" s="507"/>
      <c r="D2" s="507"/>
      <c r="E2" s="507"/>
      <c r="F2" s="507"/>
      <c r="G2" s="507"/>
      <c r="H2" s="507"/>
      <c r="I2" s="508" t="s">
        <v>16</v>
      </c>
      <c r="J2" s="1"/>
    </row>
    <row r="3" spans="1:25" ht="22.5" customHeight="1">
      <c r="A3" s="796" t="s">
        <v>392</v>
      </c>
      <c r="B3" s="667"/>
      <c r="C3" s="499"/>
      <c r="D3" s="477"/>
      <c r="E3" s="477"/>
      <c r="F3" s="500" t="s">
        <v>101</v>
      </c>
      <c r="G3" s="477"/>
      <c r="H3" s="477"/>
      <c r="I3" s="501"/>
      <c r="J3" s="54"/>
      <c r="X3"/>
      <c r="Y3"/>
    </row>
    <row r="4" spans="1:25" ht="22.5" customHeight="1">
      <c r="A4" s="668"/>
      <c r="B4" s="650"/>
      <c r="C4" s="7" t="s">
        <v>41</v>
      </c>
      <c r="D4" s="7" t="s">
        <v>102</v>
      </c>
      <c r="E4" s="7" t="s">
        <v>103</v>
      </c>
      <c r="F4" s="7" t="s">
        <v>104</v>
      </c>
      <c r="G4" s="7" t="s">
        <v>105</v>
      </c>
      <c r="H4" s="7" t="s">
        <v>106</v>
      </c>
      <c r="I4" s="456" t="s">
        <v>107</v>
      </c>
      <c r="J4" s="54"/>
      <c r="X4"/>
      <c r="Y4"/>
    </row>
    <row r="5" spans="1:25" ht="22.5" customHeight="1">
      <c r="A5" s="797" t="s">
        <v>108</v>
      </c>
      <c r="B5" s="496" t="s">
        <v>22</v>
      </c>
      <c r="C5" s="55">
        <f>SUM(D5:I5)</f>
        <v>56570</v>
      </c>
      <c r="D5" s="56">
        <f t="shared" ref="D5:I5" si="0">D7+D9+D11+D13+D15+D17+D19+D21+D23+D25+D35+D27+D29+D31+D33</f>
        <v>2603</v>
      </c>
      <c r="E5" s="56">
        <f t="shared" si="0"/>
        <v>6279</v>
      </c>
      <c r="F5" s="56">
        <f t="shared" si="0"/>
        <v>5697</v>
      </c>
      <c r="G5" s="56">
        <f t="shared" si="0"/>
        <v>7265</v>
      </c>
      <c r="H5" s="56">
        <f t="shared" si="0"/>
        <v>5175</v>
      </c>
      <c r="I5" s="467">
        <f t="shared" si="0"/>
        <v>29551</v>
      </c>
      <c r="J5" s="54"/>
      <c r="X5"/>
      <c r="Y5"/>
    </row>
    <row r="6" spans="1:25" ht="22.5" customHeight="1">
      <c r="A6" s="797"/>
      <c r="B6" s="498" t="s">
        <v>488</v>
      </c>
      <c r="C6" s="57">
        <f t="shared" ref="C6:C36" si="1">SUM(D6:I6)</f>
        <v>32358</v>
      </c>
      <c r="D6" s="58">
        <f t="shared" ref="D6:I6" si="2">SUM(D8,D10,D12,D14,D16,D18,D20,D22,D24,D26,D28,D30,D32,D34,D36)</f>
        <v>1343</v>
      </c>
      <c r="E6" s="58">
        <f t="shared" si="2"/>
        <v>3235</v>
      </c>
      <c r="F6" s="58">
        <f t="shared" si="2"/>
        <v>3045</v>
      </c>
      <c r="G6" s="58">
        <f t="shared" si="2"/>
        <v>4265</v>
      </c>
      <c r="H6" s="58">
        <f t="shared" si="2"/>
        <v>3032</v>
      </c>
      <c r="I6" s="469">
        <f t="shared" si="2"/>
        <v>17438</v>
      </c>
      <c r="J6" s="54"/>
      <c r="X6"/>
      <c r="Y6"/>
    </row>
    <row r="7" spans="1:25" ht="22.5" customHeight="1">
      <c r="A7" s="798" t="s">
        <v>109</v>
      </c>
      <c r="B7" s="497" t="s">
        <v>22</v>
      </c>
      <c r="C7" s="59">
        <f t="shared" si="1"/>
        <v>13</v>
      </c>
      <c r="D7" s="50">
        <v>2</v>
      </c>
      <c r="E7" s="50">
        <v>0</v>
      </c>
      <c r="F7" s="50">
        <v>0</v>
      </c>
      <c r="G7" s="50">
        <v>11</v>
      </c>
      <c r="H7" s="50">
        <v>0</v>
      </c>
      <c r="I7" s="468">
        <v>0</v>
      </c>
      <c r="J7" s="54"/>
      <c r="X7"/>
      <c r="Y7"/>
    </row>
    <row r="8" spans="1:25" ht="22.5" customHeight="1">
      <c r="A8" s="798"/>
      <c r="B8" s="450" t="s">
        <v>488</v>
      </c>
      <c r="C8" s="59">
        <f t="shared" si="1"/>
        <v>10</v>
      </c>
      <c r="D8" s="50">
        <v>1</v>
      </c>
      <c r="E8" s="50">
        <v>0</v>
      </c>
      <c r="F8" s="50">
        <v>0</v>
      </c>
      <c r="G8" s="50">
        <v>9</v>
      </c>
      <c r="H8" s="50">
        <v>0</v>
      </c>
      <c r="I8" s="468">
        <v>0</v>
      </c>
      <c r="J8" s="54"/>
      <c r="X8"/>
      <c r="Y8"/>
    </row>
    <row r="9" spans="1:25" ht="22.5" customHeight="1">
      <c r="A9" s="799" t="s">
        <v>491</v>
      </c>
      <c r="B9" s="495" t="s">
        <v>22</v>
      </c>
      <c r="C9" s="59">
        <f t="shared" si="1"/>
        <v>43</v>
      </c>
      <c r="D9" s="50">
        <v>5</v>
      </c>
      <c r="E9" s="50">
        <v>15</v>
      </c>
      <c r="F9" s="50">
        <v>7</v>
      </c>
      <c r="G9" s="50">
        <v>16</v>
      </c>
      <c r="H9" s="50">
        <v>0</v>
      </c>
      <c r="I9" s="468">
        <v>0</v>
      </c>
      <c r="J9" s="54"/>
      <c r="X9"/>
      <c r="Y9"/>
    </row>
    <row r="10" spans="1:25" ht="22.5" customHeight="1">
      <c r="A10" s="798"/>
      <c r="B10" s="450" t="s">
        <v>488</v>
      </c>
      <c r="C10" s="59">
        <f t="shared" si="1"/>
        <v>35</v>
      </c>
      <c r="D10" s="50">
        <v>5</v>
      </c>
      <c r="E10" s="50">
        <v>12</v>
      </c>
      <c r="F10" s="50">
        <v>4</v>
      </c>
      <c r="G10" s="50">
        <v>14</v>
      </c>
      <c r="H10" s="50">
        <v>0</v>
      </c>
      <c r="I10" s="468">
        <v>0</v>
      </c>
      <c r="J10" s="54"/>
      <c r="X10"/>
      <c r="Y10"/>
    </row>
    <row r="11" spans="1:25" ht="22.5" customHeight="1">
      <c r="A11" s="798" t="s">
        <v>110</v>
      </c>
      <c r="B11" s="495" t="s">
        <v>22</v>
      </c>
      <c r="C11" s="59">
        <f t="shared" si="1"/>
        <v>4466</v>
      </c>
      <c r="D11" s="50">
        <v>78</v>
      </c>
      <c r="E11" s="50">
        <v>597</v>
      </c>
      <c r="F11" s="50">
        <v>773</v>
      </c>
      <c r="G11" s="50">
        <v>736</v>
      </c>
      <c r="H11" s="50">
        <v>551</v>
      </c>
      <c r="I11" s="468">
        <v>1731</v>
      </c>
      <c r="J11" s="54"/>
      <c r="X11"/>
      <c r="Y11"/>
    </row>
    <row r="12" spans="1:25" ht="22.5" customHeight="1">
      <c r="A12" s="798"/>
      <c r="B12" s="450" t="s">
        <v>488</v>
      </c>
      <c r="C12" s="59">
        <f t="shared" si="1"/>
        <v>3809</v>
      </c>
      <c r="D12" s="50">
        <v>63</v>
      </c>
      <c r="E12" s="50">
        <v>480</v>
      </c>
      <c r="F12" s="50">
        <v>624</v>
      </c>
      <c r="G12" s="50">
        <v>642</v>
      </c>
      <c r="H12" s="50">
        <v>481</v>
      </c>
      <c r="I12" s="468">
        <v>1519</v>
      </c>
      <c r="J12" s="54"/>
      <c r="X12"/>
      <c r="Y12"/>
    </row>
    <row r="13" spans="1:25" ht="22.5" customHeight="1">
      <c r="A13" s="798" t="s">
        <v>111</v>
      </c>
      <c r="B13" s="495" t="s">
        <v>22</v>
      </c>
      <c r="C13" s="59">
        <f t="shared" si="1"/>
        <v>2910</v>
      </c>
      <c r="D13" s="50">
        <v>42</v>
      </c>
      <c r="E13" s="50">
        <v>217</v>
      </c>
      <c r="F13" s="50">
        <v>135</v>
      </c>
      <c r="G13" s="50">
        <v>401</v>
      </c>
      <c r="H13" s="50">
        <v>220</v>
      </c>
      <c r="I13" s="468">
        <v>1895</v>
      </c>
      <c r="J13" s="54"/>
      <c r="X13"/>
      <c r="Y13"/>
    </row>
    <row r="14" spans="1:25" ht="22.5" customHeight="1">
      <c r="A14" s="798"/>
      <c r="B14" s="450" t="s">
        <v>488</v>
      </c>
      <c r="C14" s="59">
        <f t="shared" si="1"/>
        <v>1710</v>
      </c>
      <c r="D14" s="50">
        <v>31</v>
      </c>
      <c r="E14" s="50">
        <v>131</v>
      </c>
      <c r="F14" s="50">
        <v>92</v>
      </c>
      <c r="G14" s="50">
        <v>263</v>
      </c>
      <c r="H14" s="50">
        <v>141</v>
      </c>
      <c r="I14" s="468">
        <v>1052</v>
      </c>
      <c r="J14" s="54"/>
      <c r="X14"/>
      <c r="Y14"/>
    </row>
    <row r="15" spans="1:25" ht="22.5" customHeight="1">
      <c r="A15" s="502" t="s">
        <v>489</v>
      </c>
      <c r="B15" s="495" t="s">
        <v>22</v>
      </c>
      <c r="C15" s="59">
        <f t="shared" si="1"/>
        <v>1146</v>
      </c>
      <c r="D15" s="50">
        <v>0</v>
      </c>
      <c r="E15" s="50">
        <v>0</v>
      </c>
      <c r="F15" s="50">
        <v>0</v>
      </c>
      <c r="G15" s="50">
        <v>0</v>
      </c>
      <c r="H15" s="50">
        <v>0</v>
      </c>
      <c r="I15" s="468">
        <v>1146</v>
      </c>
      <c r="J15" s="54"/>
      <c r="X15"/>
      <c r="Y15"/>
    </row>
    <row r="16" spans="1:25" ht="22.5" customHeight="1">
      <c r="A16" s="457" t="s">
        <v>490</v>
      </c>
      <c r="B16" s="450" t="s">
        <v>488</v>
      </c>
      <c r="C16" s="59">
        <f t="shared" si="1"/>
        <v>952</v>
      </c>
      <c r="D16" s="50">
        <v>0</v>
      </c>
      <c r="E16" s="50">
        <v>0</v>
      </c>
      <c r="F16" s="50">
        <v>0</v>
      </c>
      <c r="G16" s="50">
        <v>0</v>
      </c>
      <c r="H16" s="50">
        <v>0</v>
      </c>
      <c r="I16" s="468">
        <v>952</v>
      </c>
      <c r="J16" s="54"/>
      <c r="X16"/>
      <c r="Y16"/>
    </row>
    <row r="17" spans="1:25" ht="22.5" customHeight="1">
      <c r="A17" s="798" t="s">
        <v>87</v>
      </c>
      <c r="B17" s="495" t="s">
        <v>22</v>
      </c>
      <c r="C17" s="59">
        <f t="shared" si="1"/>
        <v>5768</v>
      </c>
      <c r="D17" s="50">
        <v>42</v>
      </c>
      <c r="E17" s="50">
        <v>130</v>
      </c>
      <c r="F17" s="50">
        <v>183</v>
      </c>
      <c r="G17" s="50">
        <v>453</v>
      </c>
      <c r="H17" s="50">
        <v>489</v>
      </c>
      <c r="I17" s="468">
        <v>4471</v>
      </c>
      <c r="J17" s="54"/>
    </row>
    <row r="18" spans="1:25" ht="22.5" customHeight="1">
      <c r="A18" s="798"/>
      <c r="B18" s="450" t="s">
        <v>488</v>
      </c>
      <c r="C18" s="59">
        <f t="shared" si="1"/>
        <v>4882</v>
      </c>
      <c r="D18" s="50">
        <v>32</v>
      </c>
      <c r="E18" s="50">
        <v>82</v>
      </c>
      <c r="F18" s="50">
        <v>141</v>
      </c>
      <c r="G18" s="50">
        <v>351</v>
      </c>
      <c r="H18" s="50">
        <v>401</v>
      </c>
      <c r="I18" s="468">
        <v>3875</v>
      </c>
      <c r="J18" s="54"/>
    </row>
    <row r="19" spans="1:25" ht="22.5" customHeight="1">
      <c r="A19" s="803" t="s">
        <v>112</v>
      </c>
      <c r="B19" s="495" t="s">
        <v>22</v>
      </c>
      <c r="C19" s="59">
        <f t="shared" si="1"/>
        <v>15455</v>
      </c>
      <c r="D19" s="50">
        <v>529</v>
      </c>
      <c r="E19" s="50">
        <v>1608</v>
      </c>
      <c r="F19" s="50">
        <v>1570</v>
      </c>
      <c r="G19" s="50">
        <v>2201</v>
      </c>
      <c r="H19" s="50">
        <v>1391</v>
      </c>
      <c r="I19" s="468">
        <v>8156</v>
      </c>
      <c r="J19" s="54"/>
    </row>
    <row r="20" spans="1:25" ht="22.5" customHeight="1">
      <c r="A20" s="804"/>
      <c r="B20" s="450" t="s">
        <v>488</v>
      </c>
      <c r="C20" s="59">
        <f t="shared" si="1"/>
        <v>9174</v>
      </c>
      <c r="D20" s="50">
        <v>254</v>
      </c>
      <c r="E20" s="50">
        <v>860</v>
      </c>
      <c r="F20" s="50">
        <v>866</v>
      </c>
      <c r="G20" s="50">
        <v>1297</v>
      </c>
      <c r="H20" s="50">
        <v>944</v>
      </c>
      <c r="I20" s="468">
        <v>4953</v>
      </c>
      <c r="J20" s="54"/>
    </row>
    <row r="21" spans="1:25" ht="22.5" customHeight="1">
      <c r="A21" s="802" t="s">
        <v>486</v>
      </c>
      <c r="B21" s="495" t="s">
        <v>22</v>
      </c>
      <c r="C21" s="59">
        <f t="shared" si="1"/>
        <v>1004</v>
      </c>
      <c r="D21" s="50">
        <v>15</v>
      </c>
      <c r="E21" s="50">
        <v>91</v>
      </c>
      <c r="F21" s="50">
        <v>131</v>
      </c>
      <c r="G21" s="50">
        <v>241</v>
      </c>
      <c r="H21" s="50">
        <v>209</v>
      </c>
      <c r="I21" s="468">
        <v>317</v>
      </c>
      <c r="J21" s="54"/>
    </row>
    <row r="22" spans="1:25" ht="22.5" customHeight="1">
      <c r="A22" s="802"/>
      <c r="B22" s="450" t="s">
        <v>488</v>
      </c>
      <c r="C22" s="59">
        <f t="shared" si="1"/>
        <v>482</v>
      </c>
      <c r="D22" s="50">
        <v>9</v>
      </c>
      <c r="E22" s="50">
        <v>51</v>
      </c>
      <c r="F22" s="50">
        <v>79</v>
      </c>
      <c r="G22" s="50">
        <v>121</v>
      </c>
      <c r="H22" s="50">
        <v>43</v>
      </c>
      <c r="I22" s="468">
        <v>179</v>
      </c>
      <c r="J22" s="54"/>
    </row>
    <row r="23" spans="1:25" ht="22.5" customHeight="1">
      <c r="A23" s="799" t="s">
        <v>487</v>
      </c>
      <c r="B23" s="497" t="s">
        <v>22</v>
      </c>
      <c r="C23" s="59">
        <f t="shared" si="1"/>
        <v>1814</v>
      </c>
      <c r="D23" s="50">
        <v>692</v>
      </c>
      <c r="E23" s="50">
        <v>410</v>
      </c>
      <c r="F23" s="50">
        <v>175</v>
      </c>
      <c r="G23" s="50">
        <v>216</v>
      </c>
      <c r="H23" s="50">
        <v>88</v>
      </c>
      <c r="I23" s="468">
        <v>233</v>
      </c>
      <c r="J23" s="54"/>
    </row>
    <row r="24" spans="1:25" ht="22.5" customHeight="1">
      <c r="A24" s="798"/>
      <c r="B24" s="450" t="s">
        <v>488</v>
      </c>
      <c r="C24" s="59">
        <f t="shared" si="1"/>
        <v>1166</v>
      </c>
      <c r="D24" s="50">
        <v>501</v>
      </c>
      <c r="E24" s="50">
        <v>232</v>
      </c>
      <c r="F24" s="50">
        <v>122</v>
      </c>
      <c r="G24" s="50">
        <v>128</v>
      </c>
      <c r="H24" s="50">
        <v>46</v>
      </c>
      <c r="I24" s="468">
        <v>137</v>
      </c>
      <c r="J24" s="54"/>
    </row>
    <row r="25" spans="1:25" s="106" customFormat="1" ht="22.5" customHeight="1">
      <c r="A25" s="458" t="s">
        <v>482</v>
      </c>
      <c r="B25" s="497" t="s">
        <v>22</v>
      </c>
      <c r="C25" s="517">
        <f>SUM(D25:I25)</f>
        <v>2048</v>
      </c>
      <c r="D25" s="473">
        <v>85</v>
      </c>
      <c r="E25" s="473">
        <v>454</v>
      </c>
      <c r="F25" s="473">
        <v>306</v>
      </c>
      <c r="G25" s="473">
        <v>328</v>
      </c>
      <c r="H25" s="473">
        <v>269</v>
      </c>
      <c r="I25" s="474">
        <v>606</v>
      </c>
      <c r="J25" s="36"/>
      <c r="K25" s="208"/>
      <c r="L25" s="208"/>
      <c r="M25" s="208"/>
      <c r="N25" s="208"/>
      <c r="O25" s="208"/>
      <c r="P25" s="208"/>
      <c r="Q25" s="208"/>
      <c r="R25" s="208"/>
      <c r="S25" s="208"/>
      <c r="T25" s="208"/>
      <c r="U25" s="208"/>
      <c r="V25" s="208"/>
      <c r="W25" s="208"/>
      <c r="X25" s="208"/>
      <c r="Y25" s="208"/>
    </row>
    <row r="26" spans="1:25" s="106" customFormat="1" ht="22.5" customHeight="1">
      <c r="A26" s="459" t="s">
        <v>481</v>
      </c>
      <c r="B26" s="450" t="s">
        <v>488</v>
      </c>
      <c r="C26" s="517">
        <f t="shared" si="1"/>
        <v>1489</v>
      </c>
      <c r="D26" s="473">
        <v>66</v>
      </c>
      <c r="E26" s="473">
        <v>300</v>
      </c>
      <c r="F26" s="473">
        <v>207</v>
      </c>
      <c r="G26" s="473">
        <v>244</v>
      </c>
      <c r="H26" s="473">
        <v>185</v>
      </c>
      <c r="I26" s="474">
        <v>487</v>
      </c>
      <c r="J26" s="36"/>
      <c r="K26" s="208"/>
      <c r="L26" s="208"/>
      <c r="M26" s="208"/>
      <c r="N26" s="208"/>
      <c r="O26" s="208"/>
      <c r="P26" s="208"/>
      <c r="Q26" s="208"/>
      <c r="R26" s="208"/>
      <c r="S26" s="208"/>
      <c r="T26" s="208"/>
      <c r="U26" s="208"/>
      <c r="V26" s="208"/>
      <c r="W26" s="208"/>
      <c r="X26" s="208"/>
      <c r="Y26" s="208"/>
    </row>
    <row r="27" spans="1:25" ht="22.5" customHeight="1">
      <c r="A27" s="502" t="s">
        <v>483</v>
      </c>
      <c r="B27" s="497" t="s">
        <v>22</v>
      </c>
      <c r="C27" s="59">
        <f t="shared" si="1"/>
        <v>4506</v>
      </c>
      <c r="D27" s="50">
        <v>457</v>
      </c>
      <c r="E27" s="50">
        <v>1051</v>
      </c>
      <c r="F27" s="50">
        <v>674</v>
      </c>
      <c r="G27" s="50">
        <v>648</v>
      </c>
      <c r="H27" s="50">
        <v>343</v>
      </c>
      <c r="I27" s="468">
        <v>1333</v>
      </c>
      <c r="J27" s="54"/>
    </row>
    <row r="28" spans="1:25" ht="22.5" customHeight="1">
      <c r="A28" s="502" t="s">
        <v>484</v>
      </c>
      <c r="B28" s="450" t="s">
        <v>488</v>
      </c>
      <c r="C28" s="59">
        <f t="shared" si="1"/>
        <v>1428</v>
      </c>
      <c r="D28" s="50">
        <v>110</v>
      </c>
      <c r="E28" s="50">
        <v>327</v>
      </c>
      <c r="F28" s="50">
        <v>235</v>
      </c>
      <c r="G28" s="50">
        <v>249</v>
      </c>
      <c r="H28" s="50">
        <v>148</v>
      </c>
      <c r="I28" s="468">
        <v>359</v>
      </c>
      <c r="J28" s="54"/>
    </row>
    <row r="29" spans="1:25" ht="22.5" customHeight="1">
      <c r="A29" s="800" t="s">
        <v>485</v>
      </c>
      <c r="B29" s="495" t="s">
        <v>22</v>
      </c>
      <c r="C29" s="59">
        <f t="shared" si="1"/>
        <v>2797</v>
      </c>
      <c r="D29" s="50">
        <v>196</v>
      </c>
      <c r="E29" s="50">
        <v>243</v>
      </c>
      <c r="F29" s="50">
        <v>282</v>
      </c>
      <c r="G29" s="50">
        <v>98</v>
      </c>
      <c r="H29" s="50">
        <v>177</v>
      </c>
      <c r="I29" s="468">
        <v>1801</v>
      </c>
      <c r="J29" s="54"/>
    </row>
    <row r="30" spans="1:25" ht="22.5" customHeight="1">
      <c r="A30" s="805"/>
      <c r="B30" s="450" t="s">
        <v>488</v>
      </c>
      <c r="C30" s="59">
        <f t="shared" si="1"/>
        <v>1220</v>
      </c>
      <c r="D30" s="50">
        <v>66</v>
      </c>
      <c r="E30" s="50">
        <v>105</v>
      </c>
      <c r="F30" s="50">
        <v>91</v>
      </c>
      <c r="G30" s="50">
        <v>34</v>
      </c>
      <c r="H30" s="50">
        <v>79</v>
      </c>
      <c r="I30" s="468">
        <v>845</v>
      </c>
      <c r="J30" s="54"/>
    </row>
    <row r="31" spans="1:25" ht="22.5" customHeight="1">
      <c r="A31" s="800" t="s">
        <v>456</v>
      </c>
      <c r="B31" s="495" t="s">
        <v>22</v>
      </c>
      <c r="C31" s="59">
        <f t="shared" si="1"/>
        <v>6682</v>
      </c>
      <c r="D31" s="50">
        <v>50</v>
      </c>
      <c r="E31" s="50">
        <v>494</v>
      </c>
      <c r="F31" s="50">
        <v>781</v>
      </c>
      <c r="G31" s="50">
        <v>796</v>
      </c>
      <c r="H31" s="50">
        <v>814</v>
      </c>
      <c r="I31" s="468">
        <v>3747</v>
      </c>
      <c r="J31" s="54"/>
    </row>
    <row r="32" spans="1:25" ht="22.5" customHeight="1">
      <c r="A32" s="801"/>
      <c r="B32" s="450" t="s">
        <v>488</v>
      </c>
      <c r="C32" s="59">
        <f t="shared" si="1"/>
        <v>1765</v>
      </c>
      <c r="D32" s="50">
        <v>30</v>
      </c>
      <c r="E32" s="50">
        <v>127</v>
      </c>
      <c r="F32" s="50">
        <v>156</v>
      </c>
      <c r="G32" s="50">
        <v>177</v>
      </c>
      <c r="H32" s="50">
        <v>142</v>
      </c>
      <c r="I32" s="468">
        <v>1133</v>
      </c>
      <c r="J32" s="54"/>
    </row>
    <row r="33" spans="1:10" ht="22.5" customHeight="1">
      <c r="A33" s="800" t="s">
        <v>457</v>
      </c>
      <c r="B33" s="495" t="s">
        <v>22</v>
      </c>
      <c r="C33" s="59">
        <f t="shared" si="1"/>
        <v>6778</v>
      </c>
      <c r="D33" s="50">
        <v>410</v>
      </c>
      <c r="E33" s="50">
        <v>962</v>
      </c>
      <c r="F33" s="50">
        <v>672</v>
      </c>
      <c r="G33" s="50">
        <v>1084</v>
      </c>
      <c r="H33" s="50">
        <v>581</v>
      </c>
      <c r="I33" s="468">
        <v>3069</v>
      </c>
      <c r="J33" s="54"/>
    </row>
    <row r="34" spans="1:10" ht="22.5" customHeight="1">
      <c r="A34" s="801"/>
      <c r="B34" s="450" t="s">
        <v>488</v>
      </c>
      <c r="C34" s="59">
        <f t="shared" si="1"/>
        <v>3526</v>
      </c>
      <c r="D34" s="50">
        <v>175</v>
      </c>
      <c r="E34" s="50">
        <v>525</v>
      </c>
      <c r="F34" s="50">
        <v>423</v>
      </c>
      <c r="G34" s="50">
        <v>700</v>
      </c>
      <c r="H34" s="50">
        <v>391</v>
      </c>
      <c r="I34" s="468">
        <v>1312</v>
      </c>
      <c r="J34" s="54"/>
    </row>
    <row r="35" spans="1:10" ht="22.5" customHeight="1">
      <c r="A35" s="503" t="s">
        <v>113</v>
      </c>
      <c r="B35" s="495" t="s">
        <v>22</v>
      </c>
      <c r="C35" s="59">
        <f t="shared" si="1"/>
        <v>1140</v>
      </c>
      <c r="D35" s="50">
        <v>0</v>
      </c>
      <c r="E35" s="50">
        <v>7</v>
      </c>
      <c r="F35" s="50">
        <v>8</v>
      </c>
      <c r="G35" s="50">
        <v>36</v>
      </c>
      <c r="H35" s="50">
        <v>43</v>
      </c>
      <c r="I35" s="468">
        <v>1046</v>
      </c>
      <c r="J35" s="54"/>
    </row>
    <row r="36" spans="1:10" ht="22.5" customHeight="1" thickBot="1">
      <c r="A36" s="504" t="s">
        <v>114</v>
      </c>
      <c r="B36" s="505" t="s">
        <v>488</v>
      </c>
      <c r="C36" s="506">
        <f t="shared" si="1"/>
        <v>710</v>
      </c>
      <c r="D36" s="470">
        <v>0</v>
      </c>
      <c r="E36" s="470">
        <v>3</v>
      </c>
      <c r="F36" s="470">
        <v>5</v>
      </c>
      <c r="G36" s="470">
        <v>36</v>
      </c>
      <c r="H36" s="470">
        <v>31</v>
      </c>
      <c r="I36" s="471">
        <v>635</v>
      </c>
      <c r="J36" s="54"/>
    </row>
    <row r="37" spans="1:10" ht="20.25" customHeight="1">
      <c r="A37" s="1"/>
      <c r="B37" s="460"/>
      <c r="C37" s="1"/>
      <c r="D37" s="1"/>
      <c r="E37" s="1"/>
      <c r="H37" s="1"/>
      <c r="I37" s="250" t="s">
        <v>332</v>
      </c>
      <c r="J37" s="1"/>
    </row>
    <row r="38" spans="1:10" ht="20.25" customHeight="1">
      <c r="G38" s="51"/>
    </row>
    <row r="39" spans="1:10" ht="20.25" customHeight="1"/>
    <row r="40" spans="1:10" ht="20.25" customHeight="1"/>
    <row r="41" spans="1:10" ht="20.25" customHeight="1"/>
    <row r="42" spans="1:10" ht="20.25" customHeight="1"/>
    <row r="43" spans="1:10" ht="20.25" customHeight="1"/>
    <row r="44" spans="1:10" ht="20.25" customHeight="1"/>
    <row r="45" spans="1:10" ht="20.25" customHeight="1"/>
    <row r="46" spans="1:10" ht="20.25" customHeight="1"/>
    <row r="47" spans="1:10" ht="20.25" customHeight="1"/>
  </sheetData>
  <sheetProtection selectLockedCells="1" selectUnlockedCells="1"/>
  <mergeCells count="13">
    <mergeCell ref="A3:B4"/>
    <mergeCell ref="A5:A6"/>
    <mergeCell ref="A7:A8"/>
    <mergeCell ref="A9:A10"/>
    <mergeCell ref="A33:A34"/>
    <mergeCell ref="A11:A12"/>
    <mergeCell ref="A13:A14"/>
    <mergeCell ref="A17:A18"/>
    <mergeCell ref="A21:A22"/>
    <mergeCell ref="A23:A24"/>
    <mergeCell ref="A19:A20"/>
    <mergeCell ref="A29:A30"/>
    <mergeCell ref="A31:A32"/>
  </mergeCells>
  <phoneticPr fontId="18"/>
  <printOptions horizontalCentered="1"/>
  <pageMargins left="0.59055118110236227" right="0.59055118110236227" top="0.59055118110236227" bottom="0.59055118110236227" header="0.39370078740157483" footer="0.39370078740157483"/>
  <pageSetup paperSize="9" firstPageNumber="68" orientation="portrait" useFirstPageNumber="1" horizontalDpi="300" verticalDpi="300" r:id="rId1"/>
  <headerFooter alignWithMargins="0">
    <oddHeader>&amp;L事業所</oddHeader>
    <oddFooter>&amp;C&amp;11－&amp;P－</oddFooter>
  </headerFooter>
</worksheet>
</file>

<file path=xl/worksheets/sheet7.xml><?xml version="1.0" encoding="utf-8"?>
<worksheet xmlns="http://schemas.openxmlformats.org/spreadsheetml/2006/main" xmlns:r="http://schemas.openxmlformats.org/officeDocument/2006/relationships">
  <dimension ref="A1:AA40"/>
  <sheetViews>
    <sheetView view="pageBreakPreview" topLeftCell="A22" zoomScaleNormal="100" zoomScaleSheetLayoutView="100" workbookViewId="0">
      <selection activeCell="E27" sqref="E27"/>
    </sheetView>
  </sheetViews>
  <sheetFormatPr defaultRowHeight="18.95" customHeight="1"/>
  <cols>
    <col min="1" max="1" width="3.7109375" style="28" customWidth="1"/>
    <col min="2" max="2" width="9.140625" style="28"/>
    <col min="3" max="3" width="13.7109375" style="28" customWidth="1"/>
    <col min="4" max="4" width="14.28515625" style="28" customWidth="1"/>
    <col min="5" max="6" width="7.5703125" style="28" customWidth="1"/>
    <col min="7" max="7" width="14.28515625" style="28" customWidth="1"/>
    <col min="8" max="8" width="15.140625" style="28" customWidth="1"/>
    <col min="9" max="9" width="7.5703125" style="28" customWidth="1"/>
    <col min="10" max="10" width="8" style="28" customWidth="1"/>
    <col min="11" max="11" width="0" style="28" hidden="1" customWidth="1"/>
    <col min="12" max="12" width="9.42578125" style="28" customWidth="1"/>
    <col min="13" max="27" width="9.140625" style="28"/>
    <col min="28" max="16384" width="9.140625" style="1"/>
  </cols>
  <sheetData>
    <row r="1" spans="1:27" ht="5.0999999999999996" customHeight="1">
      <c r="A1" s="62"/>
      <c r="B1" s="63"/>
      <c r="C1" s="807"/>
      <c r="D1" s="807"/>
      <c r="E1" s="807"/>
      <c r="F1" s="807"/>
      <c r="G1" s="807"/>
      <c r="H1" s="807"/>
      <c r="I1" s="807"/>
      <c r="J1" s="807"/>
      <c r="K1" s="1"/>
    </row>
    <row r="2" spans="1:27" ht="15" customHeight="1">
      <c r="A2" s="62" t="s">
        <v>115</v>
      </c>
      <c r="B2" s="63"/>
      <c r="C2" s="64"/>
      <c r="D2" s="64"/>
      <c r="E2" s="64"/>
      <c r="F2" s="64"/>
      <c r="G2" s="64"/>
      <c r="H2" s="64"/>
      <c r="I2" s="64"/>
      <c r="J2" s="64"/>
      <c r="K2" s="1"/>
    </row>
    <row r="3" spans="1:27" ht="5.0999999999999996" customHeight="1">
      <c r="A3" s="62"/>
      <c r="B3" s="63"/>
      <c r="C3" s="64"/>
      <c r="D3" s="64"/>
      <c r="E3" s="64"/>
      <c r="F3" s="64"/>
      <c r="G3" s="64"/>
      <c r="H3" s="64"/>
      <c r="I3" s="64"/>
      <c r="J3" s="64"/>
      <c r="K3" s="1"/>
    </row>
    <row r="4" spans="1:27" s="65" customFormat="1" ht="50.1" customHeight="1">
      <c r="A4" s="641" t="s">
        <v>116</v>
      </c>
      <c r="B4" s="641"/>
      <c r="C4" s="641"/>
      <c r="D4" s="641"/>
      <c r="E4" s="641"/>
      <c r="F4" s="641"/>
      <c r="G4" s="641"/>
      <c r="H4" s="641"/>
      <c r="I4" s="641"/>
      <c r="J4" s="641"/>
      <c r="L4" s="66"/>
      <c r="M4" s="66"/>
      <c r="N4" s="66"/>
      <c r="O4" s="66"/>
      <c r="P4" s="66"/>
      <c r="Q4" s="66"/>
      <c r="R4" s="66"/>
      <c r="S4" s="66"/>
      <c r="T4" s="66"/>
      <c r="U4" s="66"/>
      <c r="V4" s="66"/>
      <c r="W4" s="66"/>
      <c r="X4" s="66"/>
      <c r="Y4" s="66"/>
      <c r="Z4" s="66"/>
      <c r="AA4" s="66"/>
    </row>
    <row r="5" spans="1:27" ht="15" customHeight="1">
      <c r="K5" s="1"/>
    </row>
    <row r="6" spans="1:27" ht="15" customHeight="1">
      <c r="A6" s="28" t="s">
        <v>117</v>
      </c>
      <c r="H6" s="808" t="s">
        <v>118</v>
      </c>
      <c r="I6" s="808"/>
      <c r="J6" s="808"/>
      <c r="K6" s="1"/>
    </row>
    <row r="7" spans="1:27" ht="30" customHeight="1">
      <c r="A7" s="672" t="s">
        <v>119</v>
      </c>
      <c r="B7" s="672"/>
      <c r="C7" s="672"/>
      <c r="D7" s="53" t="s">
        <v>77</v>
      </c>
      <c r="E7" s="642" t="s">
        <v>120</v>
      </c>
      <c r="F7" s="642"/>
      <c r="G7" s="53" t="s">
        <v>121</v>
      </c>
      <c r="H7" s="53" t="s">
        <v>122</v>
      </c>
      <c r="I7" s="691" t="s">
        <v>123</v>
      </c>
      <c r="J7" s="691"/>
      <c r="K7" s="54"/>
    </row>
    <row r="8" spans="1:27" ht="20.100000000000001" customHeight="1">
      <c r="A8" s="809" t="s">
        <v>124</v>
      </c>
      <c r="B8" s="675" t="s">
        <v>125</v>
      </c>
      <c r="C8" s="675"/>
      <c r="D8" s="67">
        <f>SUM(D9:D12)</f>
        <v>1639</v>
      </c>
      <c r="E8" s="810">
        <f>SUM(E9:E12)</f>
        <v>1562</v>
      </c>
      <c r="F8" s="810"/>
      <c r="G8" s="68">
        <f>SUM(G9:G12)</f>
        <v>1596</v>
      </c>
      <c r="H8" s="68">
        <f>SUM(H9:H12)</f>
        <v>1443</v>
      </c>
      <c r="I8" s="811">
        <f>SUM(I9:J12)</f>
        <v>1231</v>
      </c>
      <c r="J8" s="811"/>
      <c r="K8" s="54"/>
    </row>
    <row r="9" spans="1:27" ht="20.100000000000001" customHeight="1">
      <c r="A9" s="809"/>
      <c r="B9" s="69" t="s">
        <v>126</v>
      </c>
      <c r="C9" s="7" t="s">
        <v>127</v>
      </c>
      <c r="D9" s="67">
        <v>426</v>
      </c>
      <c r="E9" s="718">
        <v>370</v>
      </c>
      <c r="F9" s="718"/>
      <c r="G9" s="70">
        <v>450</v>
      </c>
      <c r="H9" s="70">
        <v>430</v>
      </c>
      <c r="I9" s="806">
        <v>373</v>
      </c>
      <c r="J9" s="806"/>
      <c r="K9" s="54"/>
    </row>
    <row r="10" spans="1:27" ht="20.100000000000001" customHeight="1">
      <c r="A10" s="809"/>
      <c r="B10" s="71" t="s">
        <v>128</v>
      </c>
      <c r="C10" s="71" t="s">
        <v>129</v>
      </c>
      <c r="D10" s="67">
        <v>238</v>
      </c>
      <c r="E10" s="718">
        <v>279</v>
      </c>
      <c r="F10" s="718"/>
      <c r="G10" s="70">
        <v>260</v>
      </c>
      <c r="H10" s="70">
        <v>259</v>
      </c>
      <c r="I10" s="806">
        <v>282</v>
      </c>
      <c r="J10" s="806"/>
      <c r="K10" s="54"/>
    </row>
    <row r="11" spans="1:27" ht="20.100000000000001" customHeight="1">
      <c r="A11" s="809"/>
      <c r="B11" s="72" t="s">
        <v>130</v>
      </c>
      <c r="C11" s="71" t="s">
        <v>127</v>
      </c>
      <c r="D11" s="67">
        <v>96</v>
      </c>
      <c r="E11" s="718">
        <v>75</v>
      </c>
      <c r="F11" s="718"/>
      <c r="G11" s="70">
        <v>92</v>
      </c>
      <c r="H11" s="70">
        <v>78</v>
      </c>
      <c r="I11" s="806">
        <v>61</v>
      </c>
      <c r="J11" s="806"/>
      <c r="K11" s="54"/>
    </row>
    <row r="12" spans="1:27" ht="20.100000000000001" customHeight="1">
      <c r="A12" s="809"/>
      <c r="B12" s="71" t="s">
        <v>128</v>
      </c>
      <c r="C12" s="71" t="s">
        <v>129</v>
      </c>
      <c r="D12" s="67">
        <v>879</v>
      </c>
      <c r="E12" s="718">
        <v>838</v>
      </c>
      <c r="F12" s="718"/>
      <c r="G12" s="70">
        <v>794</v>
      </c>
      <c r="H12" s="70">
        <v>676</v>
      </c>
      <c r="I12" s="806">
        <v>515</v>
      </c>
      <c r="J12" s="806"/>
      <c r="K12" s="54"/>
    </row>
    <row r="13" spans="1:27" ht="20.100000000000001" customHeight="1">
      <c r="A13" s="809" t="s">
        <v>22</v>
      </c>
      <c r="B13" s="675" t="s">
        <v>125</v>
      </c>
      <c r="C13" s="675"/>
      <c r="D13" s="67">
        <f>SUM(D14:D17)</f>
        <v>14263</v>
      </c>
      <c r="E13" s="718">
        <f>SUM(E14:E17)</f>
        <v>14687</v>
      </c>
      <c r="F13" s="718"/>
      <c r="G13" s="70">
        <f>SUM(G14:G17)</f>
        <v>13681</v>
      </c>
      <c r="H13" s="70">
        <f>SUM(H14:H17)</f>
        <v>14869</v>
      </c>
      <c r="I13" s="806">
        <f>SUM(I14:J17)</f>
        <v>14132</v>
      </c>
      <c r="J13" s="806"/>
      <c r="K13" s="54"/>
    </row>
    <row r="14" spans="1:27" ht="20.100000000000001" customHeight="1">
      <c r="A14" s="809"/>
      <c r="B14" s="69" t="s">
        <v>126</v>
      </c>
      <c r="C14" s="7" t="s">
        <v>127</v>
      </c>
      <c r="D14" s="67">
        <v>7372</v>
      </c>
      <c r="E14" s="718">
        <v>7316</v>
      </c>
      <c r="F14" s="718"/>
      <c r="G14" s="70">
        <v>7368</v>
      </c>
      <c r="H14" s="70">
        <v>8039</v>
      </c>
      <c r="I14" s="806">
        <v>7656</v>
      </c>
      <c r="J14" s="806"/>
      <c r="K14" s="54"/>
    </row>
    <row r="15" spans="1:27" ht="20.100000000000001" customHeight="1">
      <c r="A15" s="809"/>
      <c r="B15" s="71" t="s">
        <v>128</v>
      </c>
      <c r="C15" s="71" t="s">
        <v>129</v>
      </c>
      <c r="D15" s="67">
        <v>4118</v>
      </c>
      <c r="E15" s="718">
        <v>4568</v>
      </c>
      <c r="F15" s="718"/>
      <c r="G15" s="70">
        <v>3605</v>
      </c>
      <c r="H15" s="70">
        <v>4140</v>
      </c>
      <c r="I15" s="806">
        <v>4528</v>
      </c>
      <c r="J15" s="806"/>
      <c r="K15" s="54"/>
    </row>
    <row r="16" spans="1:27" ht="20.100000000000001" customHeight="1">
      <c r="A16" s="809"/>
      <c r="B16" s="72" t="s">
        <v>130</v>
      </c>
      <c r="C16" s="71" t="s">
        <v>127</v>
      </c>
      <c r="D16" s="67">
        <v>406</v>
      </c>
      <c r="E16" s="718">
        <v>366</v>
      </c>
      <c r="F16" s="718"/>
      <c r="G16" s="70">
        <v>345</v>
      </c>
      <c r="H16" s="70">
        <v>259</v>
      </c>
      <c r="I16" s="806">
        <v>257</v>
      </c>
      <c r="J16" s="806"/>
      <c r="K16" s="54"/>
    </row>
    <row r="17" spans="1:11" ht="20.100000000000001" customHeight="1">
      <c r="A17" s="809"/>
      <c r="B17" s="71" t="s">
        <v>128</v>
      </c>
      <c r="C17" s="71" t="s">
        <v>129</v>
      </c>
      <c r="D17" s="67">
        <v>2367</v>
      </c>
      <c r="E17" s="718">
        <v>2437</v>
      </c>
      <c r="F17" s="718"/>
      <c r="G17" s="70">
        <v>2363</v>
      </c>
      <c r="H17" s="70">
        <v>2431</v>
      </c>
      <c r="I17" s="806">
        <v>1691</v>
      </c>
      <c r="J17" s="806"/>
      <c r="K17" s="54"/>
    </row>
    <row r="18" spans="1:11" ht="20.100000000000001" customHeight="1">
      <c r="A18" s="815" t="s">
        <v>131</v>
      </c>
      <c r="B18" s="675" t="s">
        <v>125</v>
      </c>
      <c r="C18" s="675"/>
      <c r="D18" s="67">
        <f>SUM(D19:D20)</f>
        <v>53671098</v>
      </c>
      <c r="E18" s="718">
        <f>SUM(E19:E20)</f>
        <v>59401448</v>
      </c>
      <c r="F18" s="718"/>
      <c r="G18" s="70">
        <f>SUM(G19:G20)</f>
        <v>59381725</v>
      </c>
      <c r="H18" s="70">
        <f>SUM(H19:H20)</f>
        <v>63499645</v>
      </c>
      <c r="I18" s="806">
        <f>SUM(I19:I20)</f>
        <v>58150659</v>
      </c>
      <c r="J18" s="806"/>
      <c r="K18" s="54"/>
    </row>
    <row r="19" spans="1:11" ht="20.100000000000001" customHeight="1">
      <c r="A19" s="816"/>
      <c r="B19" s="675" t="s">
        <v>132</v>
      </c>
      <c r="C19" s="675"/>
      <c r="D19" s="67">
        <v>43421745</v>
      </c>
      <c r="E19" s="718">
        <v>47368593</v>
      </c>
      <c r="F19" s="718"/>
      <c r="G19" s="70">
        <v>49386754</v>
      </c>
      <c r="H19" s="70">
        <v>53485570</v>
      </c>
      <c r="I19" s="806">
        <v>46751037</v>
      </c>
      <c r="J19" s="806"/>
      <c r="K19" s="54"/>
    </row>
    <row r="20" spans="1:11" ht="20.100000000000001" customHeight="1">
      <c r="A20" s="817"/>
      <c r="B20" s="818" t="s">
        <v>133</v>
      </c>
      <c r="C20" s="818"/>
      <c r="D20" s="73">
        <v>10249353</v>
      </c>
      <c r="E20" s="819">
        <v>12032855</v>
      </c>
      <c r="F20" s="819"/>
      <c r="G20" s="74">
        <v>9994971</v>
      </c>
      <c r="H20" s="74">
        <v>10014075</v>
      </c>
      <c r="I20" s="812">
        <v>11399622</v>
      </c>
      <c r="J20" s="812"/>
      <c r="K20" s="54"/>
    </row>
    <row r="21" spans="1:11" ht="15" customHeight="1">
      <c r="A21" s="28" t="s">
        <v>134</v>
      </c>
      <c r="J21" s="4" t="s">
        <v>135</v>
      </c>
      <c r="K21" s="1"/>
    </row>
    <row r="22" spans="1:11" ht="15" customHeight="1">
      <c r="J22" s="4"/>
      <c r="K22" s="1"/>
    </row>
    <row r="23" spans="1:11" ht="15" customHeight="1">
      <c r="A23" s="28" t="s">
        <v>136</v>
      </c>
      <c r="K23" s="1"/>
    </row>
    <row r="24" spans="1:11" ht="15" customHeight="1">
      <c r="J24" s="4" t="s">
        <v>118</v>
      </c>
      <c r="K24" s="1"/>
    </row>
    <row r="25" spans="1:11" ht="24.95" customHeight="1">
      <c r="A25" s="75"/>
      <c r="B25" s="76"/>
      <c r="C25" s="642" t="s">
        <v>137</v>
      </c>
      <c r="D25" s="642"/>
      <c r="E25" s="642"/>
      <c r="F25" s="642"/>
      <c r="G25" s="691" t="s">
        <v>138</v>
      </c>
      <c r="H25" s="691"/>
      <c r="I25" s="691"/>
      <c r="J25" s="691"/>
      <c r="K25" s="54"/>
    </row>
    <row r="26" spans="1:11" ht="24.95" customHeight="1">
      <c r="A26" s="814" t="s">
        <v>139</v>
      </c>
      <c r="B26" s="814"/>
      <c r="C26" s="674" t="s">
        <v>140</v>
      </c>
      <c r="D26" s="77" t="s">
        <v>141</v>
      </c>
      <c r="E26" s="675" t="s">
        <v>142</v>
      </c>
      <c r="F26" s="675"/>
      <c r="G26" s="675" t="s">
        <v>140</v>
      </c>
      <c r="H26" s="78" t="s">
        <v>141</v>
      </c>
      <c r="I26" s="712" t="s">
        <v>143</v>
      </c>
      <c r="J26" s="712"/>
      <c r="K26" s="54"/>
    </row>
    <row r="27" spans="1:11" ht="24.95" customHeight="1">
      <c r="A27" s="61"/>
      <c r="B27" s="79"/>
      <c r="C27" s="674"/>
      <c r="D27" s="80" t="s">
        <v>144</v>
      </c>
      <c r="E27" s="342" t="s">
        <v>400</v>
      </c>
      <c r="F27" s="69" t="s">
        <v>145</v>
      </c>
      <c r="G27" s="675"/>
      <c r="H27" s="78" t="s">
        <v>144</v>
      </c>
      <c r="I27" s="81" t="s">
        <v>146</v>
      </c>
      <c r="J27" s="35" t="s">
        <v>145</v>
      </c>
      <c r="K27" s="54"/>
    </row>
    <row r="28" spans="1:11" ht="20.100000000000001" customHeight="1">
      <c r="A28" s="809" t="s">
        <v>124</v>
      </c>
      <c r="B28" s="69" t="s">
        <v>147</v>
      </c>
      <c r="C28" s="82">
        <f>SUM(C30:C31)</f>
        <v>20123</v>
      </c>
      <c r="D28" s="83">
        <f>SUM(D30:D31)</f>
        <v>100</v>
      </c>
      <c r="E28" s="84">
        <v>-0.9</v>
      </c>
      <c r="F28" s="84">
        <f>E28/5</f>
        <v>-0.18</v>
      </c>
      <c r="G28" s="85">
        <f>SUM(G30:G31)</f>
        <v>17926</v>
      </c>
      <c r="H28" s="83">
        <f>SUM(H30:H31)</f>
        <v>99.999999999999986</v>
      </c>
      <c r="I28" s="84">
        <f>-G28/C28</f>
        <v>-0.89082144809422059</v>
      </c>
      <c r="J28" s="86">
        <f>I28/2</f>
        <v>-0.4454107240471103</v>
      </c>
      <c r="K28" s="54"/>
    </row>
    <row r="29" spans="1:11" ht="20.100000000000001" customHeight="1">
      <c r="A29" s="809"/>
      <c r="B29" s="72"/>
      <c r="C29" s="87"/>
      <c r="D29" s="88"/>
      <c r="E29" s="89"/>
      <c r="F29" s="89"/>
      <c r="G29" s="90"/>
      <c r="H29" s="88"/>
      <c r="I29" s="89"/>
      <c r="J29" s="91"/>
      <c r="K29" s="54"/>
    </row>
    <row r="30" spans="1:11" ht="20.100000000000001" customHeight="1">
      <c r="A30" s="809"/>
      <c r="B30" s="72" t="s">
        <v>127</v>
      </c>
      <c r="C30" s="87">
        <v>3289</v>
      </c>
      <c r="D30" s="88">
        <f>100/C28*C30</f>
        <v>16.344481439149231</v>
      </c>
      <c r="E30" s="89">
        <v>-1</v>
      </c>
      <c r="F30" s="89">
        <f>E30/5</f>
        <v>-0.2</v>
      </c>
      <c r="G30" s="90">
        <v>2956</v>
      </c>
      <c r="H30" s="88">
        <f>100/G28*G30</f>
        <v>16.490014504072295</v>
      </c>
      <c r="I30" s="89">
        <f>-G30/C30</f>
        <v>-0.89875342049255091</v>
      </c>
      <c r="J30" s="91">
        <f>I30/2</f>
        <v>-0.44937671024627546</v>
      </c>
      <c r="K30" s="54"/>
    </row>
    <row r="31" spans="1:11" ht="20.100000000000001" customHeight="1">
      <c r="A31" s="809"/>
      <c r="B31" s="71" t="s">
        <v>129</v>
      </c>
      <c r="C31" s="87">
        <v>16834</v>
      </c>
      <c r="D31" s="88">
        <f>100/C28*C31</f>
        <v>83.655518560850766</v>
      </c>
      <c r="E31" s="89">
        <v>-0.9</v>
      </c>
      <c r="F31" s="89">
        <f>E31/5</f>
        <v>-0.18</v>
      </c>
      <c r="G31" s="90">
        <v>14970</v>
      </c>
      <c r="H31" s="88">
        <f>100/G28*G31</f>
        <v>83.509985495927694</v>
      </c>
      <c r="I31" s="89">
        <f>-G31/C31</f>
        <v>-0.88927171201140554</v>
      </c>
      <c r="J31" s="91">
        <f>I31/2</f>
        <v>-0.44463585600570277</v>
      </c>
      <c r="K31" s="54"/>
    </row>
    <row r="32" spans="1:11" ht="20.100000000000001" customHeight="1">
      <c r="A32" s="809" t="s">
        <v>22</v>
      </c>
      <c r="B32" s="72" t="s">
        <v>147</v>
      </c>
      <c r="C32" s="87">
        <f>SUM(C34:C35)</f>
        <v>108486</v>
      </c>
      <c r="D32" s="88">
        <f>SUM(D34:D35)</f>
        <v>100.00000000000001</v>
      </c>
      <c r="E32" s="89">
        <v>1.1000000000000001</v>
      </c>
      <c r="F32" s="89">
        <f>E32/5</f>
        <v>0.22000000000000003</v>
      </c>
      <c r="G32" s="90">
        <f>SUM(G34:G35)</f>
        <v>107623</v>
      </c>
      <c r="H32" s="88">
        <f>SUM(H34:H35)</f>
        <v>100</v>
      </c>
      <c r="I32" s="89">
        <f>G32/C32</f>
        <v>0.99204505650498687</v>
      </c>
      <c r="J32" s="91">
        <f>I32/2</f>
        <v>0.49602252825249343</v>
      </c>
      <c r="K32" s="54"/>
    </row>
    <row r="33" spans="1:11" ht="20.100000000000001" customHeight="1">
      <c r="A33" s="809"/>
      <c r="B33" s="72"/>
      <c r="C33" s="87"/>
      <c r="D33" s="88"/>
      <c r="E33" s="89"/>
      <c r="F33" s="89"/>
      <c r="G33" s="90"/>
      <c r="H33" s="88"/>
      <c r="I33" s="89"/>
      <c r="J33" s="91"/>
      <c r="K33" s="54"/>
    </row>
    <row r="34" spans="1:11" ht="20.100000000000001" customHeight="1">
      <c r="A34" s="809"/>
      <c r="B34" s="72" t="s">
        <v>127</v>
      </c>
      <c r="C34" s="87">
        <v>29702</v>
      </c>
      <c r="D34" s="88">
        <f>100/C32*C34</f>
        <v>27.378647936139227</v>
      </c>
      <c r="E34" s="89">
        <v>1.1000000000000001</v>
      </c>
      <c r="F34" s="89">
        <f>E34/5</f>
        <v>0.22000000000000003</v>
      </c>
      <c r="G34" s="90">
        <v>27570</v>
      </c>
      <c r="H34" s="88">
        <f>100/G32*G34</f>
        <v>25.617200784218987</v>
      </c>
      <c r="I34" s="89">
        <f>G34/C34</f>
        <v>0.92822032186384751</v>
      </c>
      <c r="J34" s="91">
        <f>I34/2</f>
        <v>0.46411016093192375</v>
      </c>
      <c r="K34" s="54"/>
    </row>
    <row r="35" spans="1:11" ht="20.100000000000001" customHeight="1">
      <c r="A35" s="809"/>
      <c r="B35" s="71" t="s">
        <v>129</v>
      </c>
      <c r="C35" s="87">
        <v>78784</v>
      </c>
      <c r="D35" s="88">
        <f>100/C32*C35</f>
        <v>72.621352063860783</v>
      </c>
      <c r="E35" s="89">
        <v>1.1000000000000001</v>
      </c>
      <c r="F35" s="89">
        <f>E35/5</f>
        <v>0.22000000000000003</v>
      </c>
      <c r="G35" s="90">
        <v>80053</v>
      </c>
      <c r="H35" s="88">
        <f>100/G32*G35</f>
        <v>74.382799215781006</v>
      </c>
      <c r="I35" s="89">
        <f>G35/C35</f>
        <v>1.0161073314378555</v>
      </c>
      <c r="J35" s="91">
        <f>I35/2</f>
        <v>0.50805366571892774</v>
      </c>
      <c r="K35" s="54"/>
    </row>
    <row r="36" spans="1:11" ht="20.100000000000001" customHeight="1">
      <c r="A36" s="813" t="s">
        <v>131</v>
      </c>
      <c r="B36" s="72" t="s">
        <v>147</v>
      </c>
      <c r="C36" s="87">
        <f>SUM(C38:C39)</f>
        <v>249205672</v>
      </c>
      <c r="D36" s="88">
        <f>SUM(D38:D39)</f>
        <v>100</v>
      </c>
      <c r="E36" s="89">
        <v>-1</v>
      </c>
      <c r="F36" s="89">
        <f>E36/5</f>
        <v>-0.2</v>
      </c>
      <c r="G36" s="90">
        <f>SUM(G38:G39)</f>
        <v>260525200</v>
      </c>
      <c r="H36" s="88">
        <f>SUM(H38:H39)</f>
        <v>100</v>
      </c>
      <c r="I36" s="89">
        <f>-G36/C36</f>
        <v>-1.0454224332422097</v>
      </c>
      <c r="J36" s="91">
        <f>I36/2</f>
        <v>-0.52271121662110487</v>
      </c>
      <c r="K36" s="54"/>
    </row>
    <row r="37" spans="1:11" ht="20.100000000000001" customHeight="1">
      <c r="A37" s="813"/>
      <c r="B37" s="72"/>
      <c r="C37" s="87"/>
      <c r="D37" s="88"/>
      <c r="E37" s="89"/>
      <c r="F37" s="89"/>
      <c r="G37" s="90"/>
      <c r="H37" s="88"/>
      <c r="I37" s="89"/>
      <c r="J37" s="91"/>
      <c r="K37" s="54"/>
    </row>
    <row r="38" spans="1:11" ht="20.100000000000001" customHeight="1">
      <c r="A38" s="813"/>
      <c r="B38" s="72" t="s">
        <v>127</v>
      </c>
      <c r="C38" s="87">
        <v>146382949</v>
      </c>
      <c r="D38" s="88">
        <f>100/C36*C38</f>
        <v>58.73981431690688</v>
      </c>
      <c r="E38" s="89">
        <v>-0.9</v>
      </c>
      <c r="F38" s="89">
        <f>E38/5</f>
        <v>-0.18</v>
      </c>
      <c r="G38" s="90">
        <v>149740900</v>
      </c>
      <c r="H38" s="88">
        <f>100/G36*G38</f>
        <v>57.47655121270418</v>
      </c>
      <c r="I38" s="89">
        <f>-G38/C38</f>
        <v>-1.0229394955009412</v>
      </c>
      <c r="J38" s="91">
        <f>I38/2</f>
        <v>-0.5114697477504706</v>
      </c>
      <c r="K38" s="54"/>
    </row>
    <row r="39" spans="1:11" ht="20.100000000000001" customHeight="1">
      <c r="A39" s="813"/>
      <c r="B39" s="92" t="s">
        <v>129</v>
      </c>
      <c r="C39" s="93">
        <v>102822723</v>
      </c>
      <c r="D39" s="94">
        <f>100/C36*C39</f>
        <v>41.26018568309312</v>
      </c>
      <c r="E39" s="95">
        <v>1.1000000000000001</v>
      </c>
      <c r="F39" s="95">
        <f>E39/5</f>
        <v>0.22000000000000003</v>
      </c>
      <c r="G39" s="96">
        <v>110784300</v>
      </c>
      <c r="H39" s="94">
        <f>100/G36*G39</f>
        <v>42.523448787295813</v>
      </c>
      <c r="I39" s="95">
        <f>G39/C39</f>
        <v>1.0774301318590833</v>
      </c>
      <c r="J39" s="97">
        <f>I39/2</f>
        <v>0.53871506592954166</v>
      </c>
      <c r="K39" s="54"/>
    </row>
    <row r="40" spans="1:11" ht="15" customHeight="1">
      <c r="J40" s="4" t="s">
        <v>135</v>
      </c>
    </row>
  </sheetData>
  <sheetProtection selectLockedCells="1" selectUnlockedCells="1"/>
  <mergeCells count="50">
    <mergeCell ref="I26:J26"/>
    <mergeCell ref="A28:A31"/>
    <mergeCell ref="E26:F26"/>
    <mergeCell ref="G26:G27"/>
    <mergeCell ref="A32:A35"/>
    <mergeCell ref="A36:A39"/>
    <mergeCell ref="A26:B26"/>
    <mergeCell ref="C26:C27"/>
    <mergeCell ref="A13:A17"/>
    <mergeCell ref="B13:C13"/>
    <mergeCell ref="C25:F25"/>
    <mergeCell ref="A18:A20"/>
    <mergeCell ref="E15:F15"/>
    <mergeCell ref="E16:F16"/>
    <mergeCell ref="B20:C20"/>
    <mergeCell ref="E20:F20"/>
    <mergeCell ref="E14:F14"/>
    <mergeCell ref="E13:F13"/>
    <mergeCell ref="B18:C18"/>
    <mergeCell ref="E18:F18"/>
    <mergeCell ref="I18:J18"/>
    <mergeCell ref="B19:C19"/>
    <mergeCell ref="E19:F19"/>
    <mergeCell ref="I11:J11"/>
    <mergeCell ref="E12:F12"/>
    <mergeCell ref="I12:J12"/>
    <mergeCell ref="I14:J14"/>
    <mergeCell ref="G25:J25"/>
    <mergeCell ref="E17:F17"/>
    <mergeCell ref="I17:J17"/>
    <mergeCell ref="I19:J19"/>
    <mergeCell ref="I16:J16"/>
    <mergeCell ref="I15:J15"/>
    <mergeCell ref="I20:J20"/>
    <mergeCell ref="I13:J13"/>
    <mergeCell ref="C1:J1"/>
    <mergeCell ref="A4:J4"/>
    <mergeCell ref="H6:J6"/>
    <mergeCell ref="A7:C7"/>
    <mergeCell ref="E7:F7"/>
    <mergeCell ref="I7:J7"/>
    <mergeCell ref="A8:A12"/>
    <mergeCell ref="B8:C8"/>
    <mergeCell ref="E8:F8"/>
    <mergeCell ref="I8:J8"/>
    <mergeCell ref="E9:F9"/>
    <mergeCell ref="I9:J9"/>
    <mergeCell ref="E10:F10"/>
    <mergeCell ref="I10:J10"/>
    <mergeCell ref="E11:F11"/>
  </mergeCells>
  <phoneticPr fontId="18"/>
  <printOptions horizontalCentered="1"/>
  <pageMargins left="0.59055118110236227" right="0.59055118110236227" top="0.59055118110236227" bottom="0.59055118110236227" header="0.39370078740157483" footer="0.39370078740157483"/>
  <pageSetup paperSize="9" firstPageNumber="69" orientation="portrait" useFirstPageNumber="1" horizontalDpi="300" verticalDpi="300" r:id="rId1"/>
  <headerFooter alignWithMargins="0">
    <oddHeader>&amp;R事業所</oddHeader>
    <oddFooter>&amp;C&amp;11－&amp;P－</oddFooter>
  </headerFooter>
</worksheet>
</file>

<file path=xl/worksheets/sheet8.xml><?xml version="1.0" encoding="utf-8"?>
<worksheet xmlns="http://schemas.openxmlformats.org/spreadsheetml/2006/main" xmlns:r="http://schemas.openxmlformats.org/officeDocument/2006/relationships">
  <dimension ref="A1:S174"/>
  <sheetViews>
    <sheetView view="pageBreakPreview" topLeftCell="A19" zoomScaleNormal="100" zoomScaleSheetLayoutView="100" workbookViewId="0">
      <selection activeCell="D26" sqref="D26:I26"/>
    </sheetView>
  </sheetViews>
  <sheetFormatPr defaultRowHeight="17.100000000000001" customHeight="1"/>
  <cols>
    <col min="1" max="1" width="0.85546875" customWidth="1"/>
    <col min="2" max="2" width="2.42578125" customWidth="1"/>
    <col min="3" max="3" width="38.5703125" customWidth="1"/>
    <col min="4" max="6" width="9.5703125" customWidth="1"/>
    <col min="7" max="7" width="16.140625" customWidth="1"/>
    <col min="8" max="8" width="11" customWidth="1"/>
    <col min="9" max="9" width="18.28515625" customWidth="1"/>
    <col min="10" max="10" width="1.140625" customWidth="1"/>
    <col min="11" max="12" width="13.140625" customWidth="1"/>
    <col min="13" max="13" width="13.7109375" customWidth="1"/>
    <col min="14" max="14" width="11" customWidth="1"/>
    <col min="15" max="15" width="13.7109375" customWidth="1"/>
    <col min="16" max="16" width="10.28515625" customWidth="1"/>
    <col min="17" max="17" width="13.7109375" customWidth="1"/>
    <col min="18" max="18" width="10.85546875" customWidth="1"/>
    <col min="19" max="19" width="16.42578125" customWidth="1"/>
    <col min="21" max="21" width="5.5703125" customWidth="1"/>
  </cols>
  <sheetData>
    <row r="1" spans="1:19" ht="5.0999999999999996" customHeight="1">
      <c r="A1" s="98"/>
      <c r="B1" s="98"/>
      <c r="D1" s="1"/>
      <c r="E1" s="1"/>
      <c r="F1" s="1"/>
      <c r="G1" s="1"/>
      <c r="H1" s="1"/>
      <c r="I1" s="1"/>
      <c r="J1" s="1"/>
      <c r="K1" s="1" t="s">
        <v>148</v>
      </c>
      <c r="L1" s="1"/>
      <c r="M1" s="1"/>
      <c r="N1" s="1"/>
      <c r="O1" s="1"/>
      <c r="Q1" s="1"/>
      <c r="R1" s="1"/>
      <c r="S1" s="99"/>
    </row>
    <row r="2" spans="1:19" ht="15" customHeight="1" thickBot="1">
      <c r="A2" s="100" t="s">
        <v>561</v>
      </c>
      <c r="B2" s="28"/>
      <c r="D2" s="1"/>
      <c r="E2" s="1"/>
      <c r="F2" s="1"/>
      <c r="G2" s="1"/>
      <c r="H2" s="1"/>
      <c r="I2" s="1"/>
      <c r="J2" s="1"/>
      <c r="K2" s="1"/>
      <c r="L2" s="1"/>
      <c r="M2" s="1"/>
      <c r="N2" s="1"/>
      <c r="O2" s="1"/>
      <c r="Q2" s="1"/>
      <c r="R2" s="1"/>
      <c r="S2" s="101" t="s">
        <v>150</v>
      </c>
    </row>
    <row r="3" spans="1:19" s="104" customFormat="1" ht="13.5" customHeight="1" thickBot="1">
      <c r="A3" s="672" t="s">
        <v>151</v>
      </c>
      <c r="B3" s="672"/>
      <c r="C3" s="672"/>
      <c r="D3" s="827" t="s">
        <v>152</v>
      </c>
      <c r="E3" s="828" t="s">
        <v>153</v>
      </c>
      <c r="F3" s="828"/>
      <c r="G3" s="829" t="s">
        <v>154</v>
      </c>
      <c r="H3" s="829"/>
      <c r="I3" s="829"/>
      <c r="J3" s="103"/>
      <c r="K3" s="828" t="s">
        <v>155</v>
      </c>
      <c r="L3" s="828"/>
      <c r="M3" s="828" t="s">
        <v>156</v>
      </c>
      <c r="N3" s="828"/>
      <c r="O3" s="828" t="s">
        <v>157</v>
      </c>
      <c r="P3" s="828"/>
      <c r="Q3" s="833" t="s">
        <v>158</v>
      </c>
      <c r="R3" s="833"/>
      <c r="S3" s="820" t="s">
        <v>159</v>
      </c>
    </row>
    <row r="4" spans="1:19" ht="13.5" customHeight="1" thickBot="1">
      <c r="A4" s="672"/>
      <c r="B4" s="672"/>
      <c r="C4" s="672"/>
      <c r="D4" s="827"/>
      <c r="E4" s="828"/>
      <c r="F4" s="828"/>
      <c r="G4" s="829"/>
      <c r="H4" s="829"/>
      <c r="I4" s="829"/>
      <c r="J4" s="105"/>
      <c r="K4" s="828"/>
      <c r="L4" s="828"/>
      <c r="M4" s="828"/>
      <c r="N4" s="828"/>
      <c r="O4" s="828"/>
      <c r="P4" s="828"/>
      <c r="Q4" s="833"/>
      <c r="R4" s="833"/>
      <c r="S4" s="820"/>
    </row>
    <row r="5" spans="1:19" ht="39.75" customHeight="1">
      <c r="A5" s="672"/>
      <c r="B5" s="672"/>
      <c r="C5" s="672"/>
      <c r="D5" s="827"/>
      <c r="E5" s="32"/>
      <c r="F5" s="33" t="s">
        <v>160</v>
      </c>
      <c r="G5" s="106"/>
      <c r="H5" s="33" t="s">
        <v>160</v>
      </c>
      <c r="I5" s="323" t="s">
        <v>393</v>
      </c>
      <c r="J5" s="105"/>
      <c r="K5" s="626"/>
      <c r="L5" s="33" t="s">
        <v>160</v>
      </c>
      <c r="M5" s="48"/>
      <c r="N5" s="33" t="s">
        <v>160</v>
      </c>
      <c r="O5" s="107"/>
      <c r="P5" s="33" t="s">
        <v>160</v>
      </c>
      <c r="Q5" s="107"/>
      <c r="R5" s="33" t="s">
        <v>161</v>
      </c>
      <c r="S5" s="820"/>
    </row>
    <row r="6" spans="1:19" s="104" customFormat="1" ht="20.100000000000001" customHeight="1">
      <c r="A6" s="108"/>
      <c r="B6" s="825" t="s">
        <v>82</v>
      </c>
      <c r="C6" s="825"/>
      <c r="D6" s="109">
        <f>D8+D16</f>
        <v>1231</v>
      </c>
      <c r="E6" s="110">
        <f>E8+E16</f>
        <v>14132</v>
      </c>
      <c r="F6" s="111">
        <f>E6/D6</f>
        <v>11.480097481722177</v>
      </c>
      <c r="G6" s="110">
        <v>58150659</v>
      </c>
      <c r="H6" s="112">
        <f>G6/D6</f>
        <v>47238.553208773352</v>
      </c>
      <c r="I6" s="113">
        <v>4590</v>
      </c>
      <c r="J6" s="114">
        <f>J8+J16</f>
        <v>0</v>
      </c>
      <c r="K6" s="115">
        <v>2095441</v>
      </c>
      <c r="L6" s="116">
        <f>K6/D6</f>
        <v>1702.2266450040618</v>
      </c>
      <c r="M6" s="116">
        <v>4270877</v>
      </c>
      <c r="N6" s="115">
        <f>M6/D6</f>
        <v>3469.4370430544272</v>
      </c>
      <c r="O6" s="324">
        <v>98168</v>
      </c>
      <c r="P6" s="325">
        <f>O6/D6</f>
        <v>79.746547522339554</v>
      </c>
      <c r="Q6" s="116">
        <f>Q8+Q16</f>
        <v>400</v>
      </c>
      <c r="R6" s="115">
        <f>R8+R16</f>
        <v>4279</v>
      </c>
      <c r="S6" s="117">
        <f>S8+S16</f>
        <v>41015575</v>
      </c>
    </row>
    <row r="7" spans="1:19" ht="12" customHeight="1">
      <c r="A7" s="118"/>
      <c r="B7" s="267"/>
      <c r="C7" s="319"/>
      <c r="D7" s="119"/>
      <c r="E7" s="120"/>
      <c r="F7" s="121"/>
      <c r="G7" s="120"/>
      <c r="H7" s="120"/>
      <c r="I7" s="122"/>
      <c r="J7" s="123"/>
      <c r="K7" s="124"/>
      <c r="L7" s="124"/>
      <c r="M7" s="124"/>
      <c r="N7" s="124"/>
      <c r="O7" s="120"/>
      <c r="P7" s="120"/>
      <c r="Q7" s="124"/>
      <c r="R7" s="124"/>
      <c r="S7" s="125"/>
    </row>
    <row r="8" spans="1:19" ht="20.100000000000001" customHeight="1">
      <c r="A8" s="118"/>
      <c r="B8" s="822" t="s">
        <v>162</v>
      </c>
      <c r="C8" s="822"/>
      <c r="D8" s="126">
        <f>SUM(D9:D14)</f>
        <v>434</v>
      </c>
      <c r="E8" s="127">
        <f>SUM(E9:E14)</f>
        <v>7913</v>
      </c>
      <c r="F8" s="128">
        <f>E8/D8</f>
        <v>18.232718894009217</v>
      </c>
      <c r="G8" s="127">
        <v>46751037</v>
      </c>
      <c r="H8" s="127">
        <f>G8/D8</f>
        <v>107721.28341013825</v>
      </c>
      <c r="I8" s="113">
        <v>6139</v>
      </c>
      <c r="J8" s="129">
        <f>SUM(J9:J14)</f>
        <v>0</v>
      </c>
      <c r="K8" s="130">
        <v>1534359</v>
      </c>
      <c r="L8" s="130">
        <f>K8/D8</f>
        <v>3535.3894009216588</v>
      </c>
      <c r="M8" s="130">
        <v>3432546</v>
      </c>
      <c r="N8" s="130">
        <f>M8/D8</f>
        <v>7909.0921658986172</v>
      </c>
      <c r="O8" s="120"/>
      <c r="P8" s="127"/>
      <c r="Q8" s="130">
        <v>0</v>
      </c>
      <c r="R8" s="130">
        <v>0</v>
      </c>
      <c r="S8" s="131">
        <v>36179834</v>
      </c>
    </row>
    <row r="9" spans="1:19" ht="18" customHeight="1">
      <c r="A9" s="118"/>
      <c r="B9" s="267"/>
      <c r="C9" s="320" t="s">
        <v>163</v>
      </c>
      <c r="D9" s="119">
        <v>1</v>
      </c>
      <c r="E9" s="120">
        <v>1</v>
      </c>
      <c r="F9" s="132">
        <f t="shared" ref="F9:F14" si="0">E9/D9</f>
        <v>1</v>
      </c>
      <c r="G9" s="120" t="s">
        <v>164</v>
      </c>
      <c r="H9" s="120" t="s">
        <v>164</v>
      </c>
      <c r="I9" s="133" t="s">
        <v>164</v>
      </c>
      <c r="J9" s="123"/>
      <c r="K9" s="132" t="s">
        <v>164</v>
      </c>
      <c r="L9" s="132" t="s">
        <v>164</v>
      </c>
      <c r="M9" s="124" t="s">
        <v>164</v>
      </c>
      <c r="N9" s="124" t="s">
        <v>164</v>
      </c>
      <c r="O9" s="120"/>
      <c r="P9" s="120"/>
      <c r="Q9" s="124">
        <v>0</v>
      </c>
      <c r="R9" s="130">
        <v>0</v>
      </c>
      <c r="S9" s="125" t="s">
        <v>164</v>
      </c>
    </row>
    <row r="10" spans="1:19" ht="18" customHeight="1">
      <c r="A10" s="118"/>
      <c r="B10" s="267"/>
      <c r="C10" s="320" t="s">
        <v>165</v>
      </c>
      <c r="D10" s="119">
        <v>12</v>
      </c>
      <c r="E10" s="120">
        <v>49</v>
      </c>
      <c r="F10" s="132">
        <f t="shared" si="0"/>
        <v>4.083333333333333</v>
      </c>
      <c r="G10" s="120" t="s">
        <v>164</v>
      </c>
      <c r="H10" s="120" t="s">
        <v>164</v>
      </c>
      <c r="I10" s="133" t="s">
        <v>164</v>
      </c>
      <c r="J10" s="123"/>
      <c r="K10" s="132" t="s">
        <v>164</v>
      </c>
      <c r="L10" s="132" t="s">
        <v>164</v>
      </c>
      <c r="M10" s="124" t="s">
        <v>164</v>
      </c>
      <c r="N10" s="124" t="s">
        <v>164</v>
      </c>
      <c r="O10" s="826" t="s">
        <v>395</v>
      </c>
      <c r="P10" s="826"/>
      <c r="Q10" s="124">
        <v>0</v>
      </c>
      <c r="R10" s="130">
        <v>0</v>
      </c>
      <c r="S10" s="125" t="s">
        <v>164</v>
      </c>
    </row>
    <row r="11" spans="1:19" ht="18" customHeight="1">
      <c r="A11" s="118"/>
      <c r="B11" s="267"/>
      <c r="C11" s="320" t="s">
        <v>166</v>
      </c>
      <c r="D11" s="119">
        <v>134</v>
      </c>
      <c r="E11" s="120">
        <v>3506</v>
      </c>
      <c r="F11" s="121">
        <f t="shared" si="0"/>
        <v>26.164179104477611</v>
      </c>
      <c r="G11" s="120">
        <v>21003117</v>
      </c>
      <c r="H11" s="120">
        <f>G11/D11</f>
        <v>156739.6791044776</v>
      </c>
      <c r="I11" s="134">
        <v>6445</v>
      </c>
      <c r="J11" s="123"/>
      <c r="K11" s="124">
        <v>620502</v>
      </c>
      <c r="L11" s="124">
        <f>K11/D11</f>
        <v>4630.6119402985078</v>
      </c>
      <c r="M11" s="124">
        <v>954454</v>
      </c>
      <c r="N11" s="124">
        <f>M11/D11</f>
        <v>7122.7910447761196</v>
      </c>
      <c r="O11" s="135"/>
      <c r="P11" s="120"/>
      <c r="Q11" s="124">
        <v>0</v>
      </c>
      <c r="R11" s="130">
        <v>0</v>
      </c>
      <c r="S11" s="125">
        <v>15089186</v>
      </c>
    </row>
    <row r="12" spans="1:19" ht="18" customHeight="1">
      <c r="A12" s="118"/>
      <c r="B12" s="267"/>
      <c r="C12" s="320" t="s">
        <v>167</v>
      </c>
      <c r="D12" s="119">
        <v>66</v>
      </c>
      <c r="E12" s="120">
        <v>1142</v>
      </c>
      <c r="F12" s="121">
        <f t="shared" si="0"/>
        <v>17.303030303030305</v>
      </c>
      <c r="G12" s="120">
        <v>8510528</v>
      </c>
      <c r="H12" s="120">
        <f>G12/D12</f>
        <v>128947.39393939394</v>
      </c>
      <c r="I12" s="134">
        <v>7545</v>
      </c>
      <c r="J12" s="123"/>
      <c r="K12" s="124">
        <v>347157</v>
      </c>
      <c r="L12" s="124">
        <f>K12/D12</f>
        <v>5259.954545454545</v>
      </c>
      <c r="M12" s="124">
        <v>629405</v>
      </c>
      <c r="N12" s="124">
        <f>M12/D12</f>
        <v>9536.439393939394</v>
      </c>
      <c r="O12" s="826" t="s">
        <v>394</v>
      </c>
      <c r="P12" s="826"/>
      <c r="Q12" s="124">
        <v>0</v>
      </c>
      <c r="R12" s="130">
        <v>0</v>
      </c>
      <c r="S12" s="125">
        <v>10213861</v>
      </c>
    </row>
    <row r="13" spans="1:19" ht="18" customHeight="1">
      <c r="A13" s="118"/>
      <c r="B13" s="267"/>
      <c r="C13" s="320" t="s">
        <v>168</v>
      </c>
      <c r="D13" s="119">
        <v>131</v>
      </c>
      <c r="E13" s="120">
        <v>1707</v>
      </c>
      <c r="F13" s="121">
        <f t="shared" si="0"/>
        <v>13.030534351145038</v>
      </c>
      <c r="G13" s="120">
        <v>7284795</v>
      </c>
      <c r="H13" s="120">
        <f>G13/D13</f>
        <v>55609.122137404578</v>
      </c>
      <c r="I13" s="134">
        <v>4305</v>
      </c>
      <c r="J13" s="123"/>
      <c r="K13" s="124">
        <v>238327</v>
      </c>
      <c r="L13" s="124">
        <f>K13/D13</f>
        <v>1819.2900763358778</v>
      </c>
      <c r="M13" s="124">
        <v>353490</v>
      </c>
      <c r="N13" s="124">
        <f>M13/D13</f>
        <v>2698.3969465648856</v>
      </c>
      <c r="O13" s="135"/>
      <c r="P13" s="120"/>
      <c r="Q13" s="124">
        <v>0</v>
      </c>
      <c r="R13" s="130">
        <v>0</v>
      </c>
      <c r="S13" s="125">
        <v>4276941</v>
      </c>
    </row>
    <row r="14" spans="1:19" ht="18" customHeight="1">
      <c r="A14" s="118"/>
      <c r="B14" s="267"/>
      <c r="C14" s="320" t="s">
        <v>169</v>
      </c>
      <c r="D14" s="119">
        <v>90</v>
      </c>
      <c r="E14" s="120">
        <v>1508</v>
      </c>
      <c r="F14" s="121">
        <f t="shared" si="0"/>
        <v>16.755555555555556</v>
      </c>
      <c r="G14" s="120">
        <v>9849721</v>
      </c>
      <c r="H14" s="120">
        <v>109441</v>
      </c>
      <c r="I14" s="134">
        <v>6619</v>
      </c>
      <c r="J14" s="123"/>
      <c r="K14" s="124">
        <v>319038</v>
      </c>
      <c r="L14" s="124">
        <f>K14/D14</f>
        <v>3544.8666666666668</v>
      </c>
      <c r="M14" s="124">
        <v>1483775</v>
      </c>
      <c r="N14" s="124">
        <f>M14/D14</f>
        <v>16486.388888888891</v>
      </c>
      <c r="O14" s="120"/>
      <c r="P14" s="120"/>
      <c r="Q14" s="124">
        <v>0</v>
      </c>
      <c r="R14" s="130">
        <v>0</v>
      </c>
      <c r="S14" s="125">
        <v>6556746</v>
      </c>
    </row>
    <row r="15" spans="1:19" ht="12" customHeight="1">
      <c r="A15" s="118"/>
      <c r="B15" s="267"/>
      <c r="C15" s="320"/>
      <c r="D15" s="119"/>
      <c r="E15" s="136"/>
      <c r="F15" s="121"/>
      <c r="G15" s="120"/>
      <c r="H15" s="120"/>
      <c r="I15" s="137"/>
      <c r="J15" s="123"/>
      <c r="K15" s="124"/>
      <c r="L15" s="124"/>
      <c r="M15" s="124"/>
      <c r="N15" s="124"/>
      <c r="O15" s="120"/>
      <c r="P15" s="120"/>
      <c r="Q15" s="120"/>
      <c r="R15" s="120"/>
      <c r="S15" s="138"/>
    </row>
    <row r="16" spans="1:19" ht="18" customHeight="1">
      <c r="A16" s="118"/>
      <c r="B16" s="822" t="s">
        <v>170</v>
      </c>
      <c r="C16" s="822"/>
      <c r="D16" s="126">
        <f>SUM(D17:D22)</f>
        <v>797</v>
      </c>
      <c r="E16" s="127">
        <f>SUM(E17:E22)</f>
        <v>6219</v>
      </c>
      <c r="F16" s="128">
        <f>E16/D16</f>
        <v>7.8030112923462989</v>
      </c>
      <c r="G16" s="127">
        <v>11399622</v>
      </c>
      <c r="H16" s="127">
        <f t="shared" ref="H16:H22" si="1">G16/D16</f>
        <v>14303.164366373901</v>
      </c>
      <c r="I16" s="139">
        <v>2256</v>
      </c>
      <c r="J16" s="129">
        <f>SUM(J17:J22)</f>
        <v>0</v>
      </c>
      <c r="K16" s="130">
        <v>561082</v>
      </c>
      <c r="L16" s="130">
        <f t="shared" ref="L16:L22" si="2">K16/D16</f>
        <v>703.99247176913423</v>
      </c>
      <c r="M16" s="130">
        <v>838331</v>
      </c>
      <c r="N16" s="130">
        <f t="shared" ref="N16:N22" si="3">M16/D16</f>
        <v>1051.8582183186952</v>
      </c>
      <c r="O16" s="130">
        <v>98168</v>
      </c>
      <c r="P16" s="140">
        <f t="shared" ref="P16:P22" si="4">O16/D16</f>
        <v>123.17189460476789</v>
      </c>
      <c r="Q16" s="130">
        <v>400</v>
      </c>
      <c r="R16" s="130">
        <v>4279</v>
      </c>
      <c r="S16" s="131">
        <v>4835741</v>
      </c>
    </row>
    <row r="17" spans="1:19" ht="18" customHeight="1">
      <c r="A17" s="118"/>
      <c r="B17" s="267"/>
      <c r="C17" s="320" t="s">
        <v>171</v>
      </c>
      <c r="D17" s="119">
        <v>1</v>
      </c>
      <c r="E17" s="120">
        <v>3</v>
      </c>
      <c r="F17" s="121">
        <f t="shared" ref="F17:F22" si="5">E17/D17</f>
        <v>3</v>
      </c>
      <c r="G17" s="120" t="s">
        <v>164</v>
      </c>
      <c r="H17" s="120" t="s">
        <v>164</v>
      </c>
      <c r="I17" s="141" t="s">
        <v>164</v>
      </c>
      <c r="J17" s="123"/>
      <c r="K17" s="124" t="s">
        <v>164</v>
      </c>
      <c r="L17" s="124" t="s">
        <v>164</v>
      </c>
      <c r="M17" s="124" t="s">
        <v>164</v>
      </c>
      <c r="N17" s="124" t="s">
        <v>164</v>
      </c>
      <c r="O17" s="124" t="s">
        <v>164</v>
      </c>
      <c r="P17" s="142" t="s">
        <v>164</v>
      </c>
      <c r="Q17" s="124" t="s">
        <v>164</v>
      </c>
      <c r="R17" s="124" t="s">
        <v>164</v>
      </c>
      <c r="S17" s="125" t="s">
        <v>164</v>
      </c>
    </row>
    <row r="18" spans="1:19" ht="18" customHeight="1">
      <c r="A18" s="118"/>
      <c r="B18" s="267"/>
      <c r="C18" s="320" t="s">
        <v>172</v>
      </c>
      <c r="D18" s="119">
        <v>69</v>
      </c>
      <c r="E18" s="120">
        <v>207</v>
      </c>
      <c r="F18" s="121">
        <f t="shared" si="5"/>
        <v>3</v>
      </c>
      <c r="G18" s="120" t="s">
        <v>164</v>
      </c>
      <c r="H18" s="120" t="s">
        <v>164</v>
      </c>
      <c r="I18" s="141" t="s">
        <v>164</v>
      </c>
      <c r="J18" s="123"/>
      <c r="K18" s="124" t="s">
        <v>164</v>
      </c>
      <c r="L18" s="124" t="s">
        <v>164</v>
      </c>
      <c r="M18" s="124" t="s">
        <v>164</v>
      </c>
      <c r="N18" s="124" t="s">
        <v>164</v>
      </c>
      <c r="O18" s="124" t="s">
        <v>164</v>
      </c>
      <c r="P18" s="142" t="s">
        <v>164</v>
      </c>
      <c r="Q18" s="124" t="s">
        <v>164</v>
      </c>
      <c r="R18" s="124" t="s">
        <v>164</v>
      </c>
      <c r="S18" s="125" t="s">
        <v>164</v>
      </c>
    </row>
    <row r="19" spans="1:19" ht="18" customHeight="1">
      <c r="A19" s="118"/>
      <c r="B19" s="267"/>
      <c r="C19" s="320" t="s">
        <v>173</v>
      </c>
      <c r="D19" s="119">
        <v>310</v>
      </c>
      <c r="E19" s="120">
        <v>2776</v>
      </c>
      <c r="F19" s="121">
        <f t="shared" si="5"/>
        <v>8.9548387096774196</v>
      </c>
      <c r="G19" s="120">
        <v>3907468</v>
      </c>
      <c r="H19" s="120">
        <f t="shared" si="1"/>
        <v>12604.735483870967</v>
      </c>
      <c r="I19" s="137">
        <v>1913</v>
      </c>
      <c r="J19" s="123"/>
      <c r="K19" s="124">
        <v>72992</v>
      </c>
      <c r="L19" s="124">
        <f t="shared" si="2"/>
        <v>235.45806451612904</v>
      </c>
      <c r="M19" s="124">
        <v>141829</v>
      </c>
      <c r="N19" s="124">
        <f t="shared" si="3"/>
        <v>457.51290322580644</v>
      </c>
      <c r="O19" s="124">
        <v>36409</v>
      </c>
      <c r="P19" s="142">
        <f t="shared" si="4"/>
        <v>117.4483870967742</v>
      </c>
      <c r="Q19" s="124">
        <v>132</v>
      </c>
      <c r="R19" s="124">
        <v>2165</v>
      </c>
      <c r="S19" s="125">
        <v>441622</v>
      </c>
    </row>
    <row r="20" spans="1:19" ht="18" customHeight="1">
      <c r="A20" s="118"/>
      <c r="B20" s="267"/>
      <c r="C20" s="320" t="s">
        <v>174</v>
      </c>
      <c r="D20" s="119">
        <v>72</v>
      </c>
      <c r="E20" s="120">
        <v>1092</v>
      </c>
      <c r="F20" s="121">
        <f t="shared" si="5"/>
        <v>15.166666666666666</v>
      </c>
      <c r="G20" s="120">
        <v>3533570</v>
      </c>
      <c r="H20" s="120">
        <f t="shared" si="1"/>
        <v>49077.361111111109</v>
      </c>
      <c r="I20" s="137">
        <v>3266</v>
      </c>
      <c r="J20" s="123"/>
      <c r="K20" s="124">
        <v>416293</v>
      </c>
      <c r="L20" s="124">
        <f t="shared" si="2"/>
        <v>5781.8472222222226</v>
      </c>
      <c r="M20" s="124">
        <v>295689</v>
      </c>
      <c r="N20" s="124">
        <f t="shared" si="3"/>
        <v>4106.791666666667</v>
      </c>
      <c r="O20" s="124">
        <v>6261</v>
      </c>
      <c r="P20" s="142">
        <f t="shared" si="4"/>
        <v>86.958333333333329</v>
      </c>
      <c r="Q20" s="124">
        <v>58</v>
      </c>
      <c r="R20" s="124">
        <v>551</v>
      </c>
      <c r="S20" s="125">
        <v>3350852</v>
      </c>
    </row>
    <row r="21" spans="1:19" ht="18" customHeight="1">
      <c r="A21" s="118"/>
      <c r="B21" s="267"/>
      <c r="C21" s="319" t="s">
        <v>175</v>
      </c>
      <c r="D21" s="119">
        <v>76</v>
      </c>
      <c r="E21" s="120">
        <v>388</v>
      </c>
      <c r="F21" s="121">
        <f t="shared" si="5"/>
        <v>5.1052631578947372</v>
      </c>
      <c r="G21" s="120">
        <v>655851</v>
      </c>
      <c r="H21" s="120">
        <f t="shared" si="1"/>
        <v>8629.6184210526317</v>
      </c>
      <c r="I21" s="137">
        <v>1832</v>
      </c>
      <c r="J21" s="123"/>
      <c r="K21" s="124">
        <v>25918</v>
      </c>
      <c r="L21" s="124">
        <f t="shared" si="2"/>
        <v>341.0263157894737</v>
      </c>
      <c r="M21" s="124">
        <v>92499</v>
      </c>
      <c r="N21" s="124">
        <f t="shared" si="3"/>
        <v>1217.0921052631579</v>
      </c>
      <c r="O21" s="124">
        <v>12741</v>
      </c>
      <c r="P21" s="142">
        <f t="shared" si="4"/>
        <v>167.64473684210526</v>
      </c>
      <c r="Q21" s="124">
        <v>46</v>
      </c>
      <c r="R21" s="124">
        <v>234</v>
      </c>
      <c r="S21" s="125">
        <v>213777</v>
      </c>
    </row>
    <row r="22" spans="1:19" ht="18" customHeight="1" thickBot="1">
      <c r="A22" s="143"/>
      <c r="B22" s="268"/>
      <c r="C22" s="321" t="s">
        <v>176</v>
      </c>
      <c r="D22" s="144">
        <v>269</v>
      </c>
      <c r="E22" s="145">
        <v>1753</v>
      </c>
      <c r="F22" s="146">
        <f t="shared" si="5"/>
        <v>6.5167286245353164</v>
      </c>
      <c r="G22" s="145">
        <v>3056130</v>
      </c>
      <c r="H22" s="145">
        <f t="shared" si="1"/>
        <v>11361.078066914499</v>
      </c>
      <c r="I22" s="147">
        <v>2213</v>
      </c>
      <c r="J22" s="148"/>
      <c r="K22" s="149">
        <v>45811</v>
      </c>
      <c r="L22" s="149">
        <f t="shared" si="2"/>
        <v>170.3011152416357</v>
      </c>
      <c r="M22" s="149">
        <v>265823</v>
      </c>
      <c r="N22" s="149">
        <f t="shared" si="3"/>
        <v>988.18959107806688</v>
      </c>
      <c r="O22" s="149">
        <v>36022</v>
      </c>
      <c r="P22" s="150">
        <f t="shared" si="4"/>
        <v>133.91078066914497</v>
      </c>
      <c r="Q22" s="149">
        <v>131</v>
      </c>
      <c r="R22" s="149">
        <v>1188</v>
      </c>
      <c r="S22" s="151">
        <v>814631</v>
      </c>
    </row>
    <row r="23" spans="1:19" ht="15" customHeight="1">
      <c r="C23" s="1"/>
      <c r="D23" s="1"/>
      <c r="E23" s="1"/>
      <c r="F23" s="1"/>
      <c r="G23" s="1"/>
      <c r="I23" s="1"/>
      <c r="J23" s="1"/>
      <c r="K23" s="1"/>
      <c r="L23" s="1"/>
      <c r="M23" s="1"/>
      <c r="N23" s="1"/>
      <c r="O23" s="1"/>
      <c r="P23" s="1"/>
      <c r="Q23" s="1"/>
      <c r="S23" s="101" t="s">
        <v>135</v>
      </c>
    </row>
    <row r="24" spans="1:19" ht="113.25" customHeight="1">
      <c r="B24" s="823" t="s">
        <v>177</v>
      </c>
      <c r="C24" s="823"/>
      <c r="D24" s="823"/>
      <c r="E24" s="823"/>
      <c r="F24" s="823"/>
      <c r="G24" s="823"/>
      <c r="H24" s="823"/>
      <c r="I24" s="823"/>
      <c r="J24" s="1"/>
      <c r="K24" s="1"/>
      <c r="L24" s="1"/>
      <c r="M24" s="1"/>
      <c r="N24" s="1"/>
      <c r="O24" s="1"/>
      <c r="P24" s="1"/>
      <c r="Q24" s="1"/>
      <c r="R24" s="1"/>
      <c r="S24" s="1"/>
    </row>
    <row r="25" spans="1:19" ht="15" customHeight="1" thickBot="1">
      <c r="A25" s="824" t="s">
        <v>562</v>
      </c>
      <c r="B25" s="824"/>
      <c r="C25" s="824"/>
      <c r="D25" s="824"/>
      <c r="E25" s="824"/>
      <c r="F25" s="824"/>
      <c r="G25" s="824"/>
      <c r="H25" s="824"/>
      <c r="I25" s="824"/>
      <c r="J25" s="1"/>
      <c r="K25" s="1"/>
      <c r="L25" s="1"/>
      <c r="M25" s="1"/>
      <c r="N25" s="1"/>
      <c r="O25" s="1"/>
      <c r="P25" s="1"/>
      <c r="S25" s="101" t="s">
        <v>179</v>
      </c>
    </row>
    <row r="26" spans="1:19" ht="23.25" customHeight="1" thickBot="1">
      <c r="A26" s="672" t="s">
        <v>180</v>
      </c>
      <c r="B26" s="672"/>
      <c r="C26" s="672"/>
      <c r="D26" s="673" t="s">
        <v>181</v>
      </c>
      <c r="E26" s="673"/>
      <c r="F26" s="673"/>
      <c r="G26" s="673"/>
      <c r="H26" s="673"/>
      <c r="I26" s="673"/>
      <c r="J26" s="636"/>
      <c r="K26" s="821" t="s">
        <v>182</v>
      </c>
      <c r="L26" s="691"/>
      <c r="M26" s="691"/>
      <c r="N26" s="691"/>
      <c r="O26" s="691"/>
      <c r="P26" s="691"/>
      <c r="Q26" s="691"/>
      <c r="R26" s="691"/>
      <c r="S26" s="691"/>
    </row>
    <row r="27" spans="1:19" ht="23.25" customHeight="1" thickBot="1">
      <c r="A27" s="672"/>
      <c r="B27" s="672"/>
      <c r="C27" s="672"/>
      <c r="D27" s="675" t="s">
        <v>183</v>
      </c>
      <c r="E27" s="675"/>
      <c r="F27" s="675" t="s">
        <v>184</v>
      </c>
      <c r="G27" s="675"/>
      <c r="H27" s="675"/>
      <c r="I27" s="674" t="s">
        <v>185</v>
      </c>
      <c r="J27" s="152"/>
      <c r="K27" s="675" t="s">
        <v>186</v>
      </c>
      <c r="L27" s="675"/>
      <c r="M27" s="675" t="s">
        <v>184</v>
      </c>
      <c r="N27" s="675"/>
      <c r="O27" s="712" t="s">
        <v>187</v>
      </c>
      <c r="P27" s="712"/>
      <c r="Q27" s="712"/>
      <c r="R27" s="712"/>
      <c r="S27" s="712"/>
    </row>
    <row r="28" spans="1:19" ht="23.25" customHeight="1">
      <c r="A28" s="672"/>
      <c r="B28" s="672"/>
      <c r="C28" s="672"/>
      <c r="D28" s="675"/>
      <c r="E28" s="675"/>
      <c r="F28" s="69" t="s">
        <v>188</v>
      </c>
      <c r="G28" s="33" t="s">
        <v>189</v>
      </c>
      <c r="H28" s="33" t="s">
        <v>190</v>
      </c>
      <c r="I28" s="674"/>
      <c r="J28" s="105"/>
      <c r="K28" s="675"/>
      <c r="L28" s="675"/>
      <c r="M28" s="675" t="s">
        <v>191</v>
      </c>
      <c r="N28" s="675"/>
      <c r="O28" s="675" t="s">
        <v>188</v>
      </c>
      <c r="P28" s="675"/>
      <c r="Q28" s="675" t="s">
        <v>192</v>
      </c>
      <c r="R28" s="675"/>
      <c r="S28" s="35" t="s">
        <v>193</v>
      </c>
    </row>
    <row r="29" spans="1:19" s="104" customFormat="1" ht="20.100000000000001" customHeight="1">
      <c r="A29" s="108"/>
      <c r="B29" s="825" t="s">
        <v>82</v>
      </c>
      <c r="C29" s="825"/>
      <c r="D29" s="830">
        <f>D31+D39</f>
        <v>1231</v>
      </c>
      <c r="E29" s="830"/>
      <c r="F29" s="116">
        <f>F31+F39</f>
        <v>655</v>
      </c>
      <c r="G29" s="153">
        <f>G31+G39</f>
        <v>377</v>
      </c>
      <c r="H29" s="116">
        <f>H31+H39</f>
        <v>278</v>
      </c>
      <c r="I29" s="116">
        <f>I31+I39</f>
        <v>576</v>
      </c>
      <c r="J29" s="154"/>
      <c r="K29" s="831">
        <f>SUM(K31,K39)</f>
        <v>14132</v>
      </c>
      <c r="L29" s="831"/>
      <c r="M29" s="832">
        <f>M31+M39</f>
        <v>12184</v>
      </c>
      <c r="N29" s="832">
        <f t="shared" ref="N29:S29" si="6">N31+N39</f>
        <v>0</v>
      </c>
      <c r="O29" s="832">
        <f t="shared" si="6"/>
        <v>1948</v>
      </c>
      <c r="P29" s="832">
        <f t="shared" si="6"/>
        <v>0</v>
      </c>
      <c r="Q29" s="832">
        <f t="shared" si="6"/>
        <v>743</v>
      </c>
      <c r="R29" s="832">
        <f t="shared" si="6"/>
        <v>0</v>
      </c>
      <c r="S29" s="155">
        <f t="shared" si="6"/>
        <v>1205</v>
      </c>
    </row>
    <row r="30" spans="1:19" ht="12" customHeight="1">
      <c r="A30" s="118"/>
      <c r="B30" s="840"/>
      <c r="C30" s="840"/>
      <c r="D30" s="156"/>
      <c r="E30" s="157"/>
      <c r="F30" s="124"/>
      <c r="G30" s="157"/>
      <c r="H30" s="124"/>
      <c r="I30" s="124"/>
      <c r="J30" s="132"/>
      <c r="K30" s="158"/>
      <c r="L30" s="158"/>
      <c r="M30" s="159"/>
      <c r="N30" s="159"/>
      <c r="O30" s="159"/>
      <c r="P30" s="159"/>
      <c r="Q30" s="159"/>
      <c r="R30" s="159"/>
      <c r="S30" s="160"/>
    </row>
    <row r="31" spans="1:19" ht="20.100000000000001" customHeight="1">
      <c r="A31" s="118"/>
      <c r="B31" s="822" t="s">
        <v>194</v>
      </c>
      <c r="C31" s="822"/>
      <c r="D31" s="838">
        <f>SUM(D32:E37)</f>
        <v>434</v>
      </c>
      <c r="E31" s="838"/>
      <c r="F31" s="130">
        <f>SUM(F32:F37)</f>
        <v>373</v>
      </c>
      <c r="G31" s="161">
        <f>SUM(G32:G37)</f>
        <v>270</v>
      </c>
      <c r="H31" s="130">
        <f>SUM(H32:H37)</f>
        <v>103</v>
      </c>
      <c r="I31" s="130">
        <f>SUM(I32:I37)</f>
        <v>61</v>
      </c>
      <c r="J31" s="162"/>
      <c r="K31" s="839">
        <f>SUM(K32:L37)</f>
        <v>7913</v>
      </c>
      <c r="L31" s="839"/>
      <c r="M31" s="834">
        <f>SUM(M32:N37)</f>
        <v>7656</v>
      </c>
      <c r="N31" s="834"/>
      <c r="O31" s="834">
        <f>SUM(O32:P37)</f>
        <v>257</v>
      </c>
      <c r="P31" s="834"/>
      <c r="Q31" s="834">
        <f>SUM(Q32:R37)</f>
        <v>69</v>
      </c>
      <c r="R31" s="834"/>
      <c r="S31" s="163">
        <f>SUM(S32:S37)</f>
        <v>188</v>
      </c>
    </row>
    <row r="32" spans="1:19" ht="18" customHeight="1">
      <c r="A32" s="118"/>
      <c r="B32" s="262"/>
      <c r="C32" s="320" t="s">
        <v>163</v>
      </c>
      <c r="D32" s="836">
        <v>1</v>
      </c>
      <c r="E32" s="836"/>
      <c r="F32" s="124">
        <v>1</v>
      </c>
      <c r="G32" s="157">
        <v>1</v>
      </c>
      <c r="H32" s="124">
        <v>0</v>
      </c>
      <c r="I32" s="124">
        <v>0</v>
      </c>
      <c r="J32" s="132"/>
      <c r="K32" s="835">
        <v>1</v>
      </c>
      <c r="L32" s="835"/>
      <c r="M32" s="837">
        <v>1</v>
      </c>
      <c r="N32" s="837"/>
      <c r="O32" s="837">
        <v>0</v>
      </c>
      <c r="P32" s="837"/>
      <c r="Q32" s="837">
        <v>0</v>
      </c>
      <c r="R32" s="837"/>
      <c r="S32" s="160">
        <v>0</v>
      </c>
    </row>
    <row r="33" spans="1:19" ht="18" customHeight="1">
      <c r="A33" s="118"/>
      <c r="B33" s="262"/>
      <c r="C33" s="319" t="s">
        <v>165</v>
      </c>
      <c r="D33" s="836">
        <v>12</v>
      </c>
      <c r="E33" s="836"/>
      <c r="F33" s="124">
        <v>4</v>
      </c>
      <c r="G33" s="157">
        <v>4</v>
      </c>
      <c r="H33" s="124">
        <v>0</v>
      </c>
      <c r="I33" s="124">
        <v>8</v>
      </c>
      <c r="J33" s="132"/>
      <c r="K33" s="835">
        <v>49</v>
      </c>
      <c r="L33" s="835"/>
      <c r="M33" s="837">
        <v>33</v>
      </c>
      <c r="N33" s="837"/>
      <c r="O33" s="837">
        <v>16</v>
      </c>
      <c r="P33" s="837"/>
      <c r="Q33" s="837">
        <v>9</v>
      </c>
      <c r="R33" s="837"/>
      <c r="S33" s="160">
        <v>7</v>
      </c>
    </row>
    <row r="34" spans="1:19" ht="18" customHeight="1">
      <c r="A34" s="118"/>
      <c r="B34" s="262"/>
      <c r="C34" s="319" t="s">
        <v>166</v>
      </c>
      <c r="D34" s="836">
        <v>134</v>
      </c>
      <c r="E34" s="836"/>
      <c r="F34" s="124">
        <v>114</v>
      </c>
      <c r="G34" s="157">
        <v>86</v>
      </c>
      <c r="H34" s="124">
        <v>28</v>
      </c>
      <c r="I34" s="124">
        <v>20</v>
      </c>
      <c r="J34" s="132"/>
      <c r="K34" s="835">
        <v>3506</v>
      </c>
      <c r="L34" s="835"/>
      <c r="M34" s="837">
        <v>3424</v>
      </c>
      <c r="N34" s="837"/>
      <c r="O34" s="837">
        <v>82</v>
      </c>
      <c r="P34" s="837"/>
      <c r="Q34" s="837">
        <v>23</v>
      </c>
      <c r="R34" s="837"/>
      <c r="S34" s="160">
        <v>59</v>
      </c>
    </row>
    <row r="35" spans="1:19" ht="18" customHeight="1">
      <c r="A35" s="118"/>
      <c r="B35" s="262"/>
      <c r="C35" s="319" t="s">
        <v>167</v>
      </c>
      <c r="D35" s="836">
        <v>66</v>
      </c>
      <c r="E35" s="836"/>
      <c r="F35" s="124">
        <v>56</v>
      </c>
      <c r="G35" s="157">
        <v>43</v>
      </c>
      <c r="H35" s="124">
        <v>13</v>
      </c>
      <c r="I35" s="124">
        <v>10</v>
      </c>
      <c r="J35" s="132"/>
      <c r="K35" s="835">
        <v>1142</v>
      </c>
      <c r="L35" s="835"/>
      <c r="M35" s="837">
        <v>1096</v>
      </c>
      <c r="N35" s="837"/>
      <c r="O35" s="837">
        <v>46</v>
      </c>
      <c r="P35" s="837"/>
      <c r="Q35" s="837">
        <v>10</v>
      </c>
      <c r="R35" s="837"/>
      <c r="S35" s="160">
        <v>36</v>
      </c>
    </row>
    <row r="36" spans="1:19" ht="18" customHeight="1">
      <c r="A36" s="118"/>
      <c r="B36" s="262"/>
      <c r="C36" s="319" t="s">
        <v>168</v>
      </c>
      <c r="D36" s="836">
        <v>131</v>
      </c>
      <c r="E36" s="836"/>
      <c r="F36" s="124">
        <v>117</v>
      </c>
      <c r="G36" s="157">
        <v>68</v>
      </c>
      <c r="H36" s="124">
        <v>49</v>
      </c>
      <c r="I36" s="124">
        <v>14</v>
      </c>
      <c r="J36" s="132"/>
      <c r="K36" s="835">
        <v>1707</v>
      </c>
      <c r="L36" s="835"/>
      <c r="M36" s="837">
        <v>1618</v>
      </c>
      <c r="N36" s="837"/>
      <c r="O36" s="837">
        <v>89</v>
      </c>
      <c r="P36" s="837"/>
      <c r="Q36" s="837">
        <v>17</v>
      </c>
      <c r="R36" s="837"/>
      <c r="S36" s="160">
        <v>72</v>
      </c>
    </row>
    <row r="37" spans="1:19" ht="18" customHeight="1">
      <c r="A37" s="118"/>
      <c r="B37" s="262"/>
      <c r="C37" s="319" t="s">
        <v>169</v>
      </c>
      <c r="D37" s="836">
        <v>90</v>
      </c>
      <c r="E37" s="836"/>
      <c r="F37" s="124">
        <v>81</v>
      </c>
      <c r="G37" s="157">
        <v>68</v>
      </c>
      <c r="H37" s="124">
        <v>13</v>
      </c>
      <c r="I37" s="124">
        <v>9</v>
      </c>
      <c r="J37" s="132"/>
      <c r="K37" s="835">
        <v>1508</v>
      </c>
      <c r="L37" s="835"/>
      <c r="M37" s="837">
        <v>1484</v>
      </c>
      <c r="N37" s="837"/>
      <c r="O37" s="837">
        <v>24</v>
      </c>
      <c r="P37" s="837"/>
      <c r="Q37" s="837">
        <v>10</v>
      </c>
      <c r="R37" s="837"/>
      <c r="S37" s="160">
        <v>14</v>
      </c>
    </row>
    <row r="38" spans="1:19" ht="12" customHeight="1">
      <c r="A38" s="118"/>
      <c r="B38" s="262"/>
      <c r="C38" s="320"/>
      <c r="D38" s="836"/>
      <c r="E38" s="836"/>
      <c r="F38" s="124"/>
      <c r="G38" s="157"/>
      <c r="H38" s="124"/>
      <c r="I38" s="124"/>
      <c r="J38" s="132"/>
      <c r="K38" s="835"/>
      <c r="L38" s="835"/>
      <c r="M38" s="837"/>
      <c r="N38" s="837"/>
      <c r="O38" s="837"/>
      <c r="P38" s="837"/>
      <c r="Q38" s="837"/>
      <c r="R38" s="837"/>
      <c r="S38" s="160"/>
    </row>
    <row r="39" spans="1:19" ht="18" customHeight="1">
      <c r="A39" s="118"/>
      <c r="B39" s="825" t="s">
        <v>170</v>
      </c>
      <c r="C39" s="825"/>
      <c r="D39" s="838">
        <f>SUM(D40:E45)</f>
        <v>797</v>
      </c>
      <c r="E39" s="838"/>
      <c r="F39" s="130">
        <f>SUM(F40:F45)</f>
        <v>282</v>
      </c>
      <c r="G39" s="161">
        <f>SUM(G40:G45)</f>
        <v>107</v>
      </c>
      <c r="H39" s="130">
        <f>SUM(H40:H45)</f>
        <v>175</v>
      </c>
      <c r="I39" s="130">
        <f>SUM(I40:I45)</f>
        <v>515</v>
      </c>
      <c r="J39" s="162"/>
      <c r="K39" s="839">
        <f>SUM(K40:L45)</f>
        <v>6219</v>
      </c>
      <c r="L39" s="839"/>
      <c r="M39" s="834">
        <f>SUM(M40:N45)</f>
        <v>4528</v>
      </c>
      <c r="N39" s="834"/>
      <c r="O39" s="834">
        <f>SUM(O40:P45)</f>
        <v>1691</v>
      </c>
      <c r="P39" s="834"/>
      <c r="Q39" s="834">
        <f>SUM(Q40:R45)</f>
        <v>674</v>
      </c>
      <c r="R39" s="834"/>
      <c r="S39" s="163">
        <f>SUM(S40:S45)</f>
        <v>1017</v>
      </c>
    </row>
    <row r="40" spans="1:19" ht="18" customHeight="1">
      <c r="A40" s="118"/>
      <c r="B40" s="262"/>
      <c r="C40" s="319" t="s">
        <v>171</v>
      </c>
      <c r="D40" s="836">
        <v>1</v>
      </c>
      <c r="E40" s="836"/>
      <c r="F40" s="124">
        <v>1</v>
      </c>
      <c r="G40" s="157">
        <v>0</v>
      </c>
      <c r="H40" s="124">
        <v>1</v>
      </c>
      <c r="I40" s="124">
        <v>0</v>
      </c>
      <c r="J40" s="132"/>
      <c r="K40" s="835">
        <v>3</v>
      </c>
      <c r="L40" s="835"/>
      <c r="M40" s="837">
        <v>3</v>
      </c>
      <c r="N40" s="837"/>
      <c r="O40" s="837">
        <v>0</v>
      </c>
      <c r="P40" s="837"/>
      <c r="Q40" s="837">
        <v>0</v>
      </c>
      <c r="R40" s="837"/>
      <c r="S40" s="160">
        <v>0</v>
      </c>
    </row>
    <row r="41" spans="1:19" ht="18" customHeight="1">
      <c r="A41" s="118"/>
      <c r="B41" s="262"/>
      <c r="C41" s="319" t="s">
        <v>172</v>
      </c>
      <c r="D41" s="836">
        <v>69</v>
      </c>
      <c r="E41" s="836"/>
      <c r="F41" s="124">
        <v>21</v>
      </c>
      <c r="G41" s="157">
        <v>7</v>
      </c>
      <c r="H41" s="124">
        <v>14</v>
      </c>
      <c r="I41" s="124">
        <v>48</v>
      </c>
      <c r="J41" s="132"/>
      <c r="K41" s="835">
        <v>207</v>
      </c>
      <c r="L41" s="835"/>
      <c r="M41" s="837">
        <v>132</v>
      </c>
      <c r="N41" s="837"/>
      <c r="O41" s="837">
        <v>75</v>
      </c>
      <c r="P41" s="837"/>
      <c r="Q41" s="837">
        <v>53</v>
      </c>
      <c r="R41" s="837"/>
      <c r="S41" s="160">
        <v>22</v>
      </c>
    </row>
    <row r="42" spans="1:19" ht="18" customHeight="1">
      <c r="A42" s="118"/>
      <c r="B42" s="262"/>
      <c r="C42" s="319" t="s">
        <v>173</v>
      </c>
      <c r="D42" s="836">
        <v>310</v>
      </c>
      <c r="E42" s="836"/>
      <c r="F42" s="124">
        <v>80</v>
      </c>
      <c r="G42" s="157">
        <v>25</v>
      </c>
      <c r="H42" s="124">
        <v>55</v>
      </c>
      <c r="I42" s="124">
        <v>230</v>
      </c>
      <c r="J42" s="132"/>
      <c r="K42" s="835">
        <v>2776</v>
      </c>
      <c r="L42" s="835"/>
      <c r="M42" s="837">
        <v>1891</v>
      </c>
      <c r="N42" s="837"/>
      <c r="O42" s="837">
        <v>885</v>
      </c>
      <c r="P42" s="837"/>
      <c r="Q42" s="837">
        <v>318</v>
      </c>
      <c r="R42" s="837"/>
      <c r="S42" s="160">
        <v>567</v>
      </c>
    </row>
    <row r="43" spans="1:19" ht="18" customHeight="1">
      <c r="A43" s="118"/>
      <c r="B43" s="262"/>
      <c r="C43" s="319" t="s">
        <v>174</v>
      </c>
      <c r="D43" s="836">
        <v>72</v>
      </c>
      <c r="E43" s="836"/>
      <c r="F43" s="124">
        <v>34</v>
      </c>
      <c r="G43" s="157">
        <v>17</v>
      </c>
      <c r="H43" s="124">
        <v>17</v>
      </c>
      <c r="I43" s="124">
        <v>38</v>
      </c>
      <c r="J43" s="132"/>
      <c r="K43" s="835">
        <v>1092</v>
      </c>
      <c r="L43" s="835"/>
      <c r="M43" s="837">
        <v>1010</v>
      </c>
      <c r="N43" s="837"/>
      <c r="O43" s="837">
        <v>82</v>
      </c>
      <c r="P43" s="837"/>
      <c r="Q43" s="837">
        <v>46</v>
      </c>
      <c r="R43" s="837"/>
      <c r="S43" s="160">
        <v>36</v>
      </c>
    </row>
    <row r="44" spans="1:19" ht="18" customHeight="1">
      <c r="A44" s="118"/>
      <c r="B44" s="262"/>
      <c r="C44" s="319" t="s">
        <v>175</v>
      </c>
      <c r="D44" s="836">
        <v>76</v>
      </c>
      <c r="E44" s="836"/>
      <c r="F44" s="124">
        <v>32</v>
      </c>
      <c r="G44" s="157">
        <v>14</v>
      </c>
      <c r="H44" s="124">
        <v>18</v>
      </c>
      <c r="I44" s="124">
        <v>44</v>
      </c>
      <c r="J44" s="132"/>
      <c r="K44" s="835">
        <v>388</v>
      </c>
      <c r="L44" s="835"/>
      <c r="M44" s="837">
        <v>298</v>
      </c>
      <c r="N44" s="837"/>
      <c r="O44" s="837">
        <v>90</v>
      </c>
      <c r="P44" s="837"/>
      <c r="Q44" s="837">
        <v>57</v>
      </c>
      <c r="R44" s="837"/>
      <c r="S44" s="160">
        <v>33</v>
      </c>
    </row>
    <row r="45" spans="1:19" ht="18" customHeight="1" thickBot="1">
      <c r="A45" s="143"/>
      <c r="B45" s="266"/>
      <c r="C45" s="322" t="s">
        <v>176</v>
      </c>
      <c r="D45" s="842">
        <v>269</v>
      </c>
      <c r="E45" s="842"/>
      <c r="F45" s="149">
        <v>114</v>
      </c>
      <c r="G45" s="164">
        <v>44</v>
      </c>
      <c r="H45" s="149">
        <v>70</v>
      </c>
      <c r="I45" s="149">
        <v>155</v>
      </c>
      <c r="J45" s="165"/>
      <c r="K45" s="843">
        <v>1753</v>
      </c>
      <c r="L45" s="843"/>
      <c r="M45" s="841">
        <v>1194</v>
      </c>
      <c r="N45" s="841"/>
      <c r="O45" s="841">
        <v>559</v>
      </c>
      <c r="P45" s="841"/>
      <c r="Q45" s="841">
        <v>200</v>
      </c>
      <c r="R45" s="841"/>
      <c r="S45" s="166">
        <v>359</v>
      </c>
    </row>
    <row r="46" spans="1:19" ht="15" customHeight="1">
      <c r="C46" s="1"/>
      <c r="D46" s="1"/>
      <c r="E46" s="1"/>
      <c r="F46" s="1"/>
      <c r="G46" s="1"/>
      <c r="H46" s="1"/>
      <c r="I46" s="1"/>
      <c r="J46" s="1"/>
      <c r="K46" s="1"/>
      <c r="L46" s="1"/>
      <c r="M46" s="1"/>
      <c r="N46" s="1"/>
      <c r="O46" s="1"/>
      <c r="P46" s="1"/>
      <c r="Q46" s="1"/>
      <c r="S46" s="101" t="s">
        <v>135</v>
      </c>
    </row>
    <row r="47" spans="1:19" ht="17.100000000000001" customHeight="1">
      <c r="K47" s="1"/>
      <c r="L47" s="1"/>
      <c r="M47" s="1"/>
      <c r="N47" s="1"/>
      <c r="O47" s="1"/>
      <c r="P47" s="1"/>
      <c r="Q47" s="1"/>
      <c r="R47" s="1"/>
      <c r="S47" s="1"/>
    </row>
    <row r="48" spans="1:19" ht="17.100000000000001" customHeight="1">
      <c r="K48" s="1"/>
      <c r="L48" s="1"/>
      <c r="M48" s="1"/>
      <c r="N48" s="1"/>
      <c r="O48" s="1"/>
      <c r="P48" s="1"/>
      <c r="Q48" s="1"/>
      <c r="R48" s="1"/>
      <c r="S48" s="1"/>
    </row>
    <row r="49" spans="11:19" ht="17.100000000000001" customHeight="1">
      <c r="K49" s="1"/>
      <c r="L49" s="1"/>
      <c r="M49" s="1"/>
      <c r="N49" s="1"/>
      <c r="O49" s="1"/>
      <c r="P49" s="1"/>
      <c r="Q49" s="1"/>
      <c r="R49" s="1"/>
      <c r="S49" s="1"/>
    </row>
    <row r="50" spans="11:19" ht="17.100000000000001" customHeight="1">
      <c r="K50" s="1"/>
      <c r="L50" s="1"/>
      <c r="M50" s="1"/>
      <c r="N50" s="1"/>
      <c r="O50" s="1"/>
      <c r="P50" s="1"/>
      <c r="Q50" s="1"/>
      <c r="R50" s="1"/>
      <c r="S50" s="1"/>
    </row>
    <row r="51" spans="11:19" ht="17.100000000000001" customHeight="1">
      <c r="K51" s="1"/>
      <c r="L51" s="1"/>
      <c r="M51" s="1"/>
      <c r="N51" s="1"/>
      <c r="O51" s="1"/>
      <c r="P51" s="1"/>
      <c r="Q51" s="1"/>
      <c r="R51" s="1"/>
      <c r="S51" s="1"/>
    </row>
    <row r="52" spans="11:19" ht="17.100000000000001" customHeight="1">
      <c r="K52" s="1"/>
      <c r="L52" s="1"/>
      <c r="M52" s="1"/>
      <c r="N52" s="1"/>
      <c r="O52" s="1"/>
      <c r="P52" s="1"/>
      <c r="Q52" s="1"/>
      <c r="R52" s="1"/>
      <c r="S52" s="1"/>
    </row>
    <row r="53" spans="11:19" ht="17.100000000000001" customHeight="1">
      <c r="K53" s="1"/>
      <c r="L53" s="1"/>
      <c r="M53" s="1"/>
      <c r="N53" s="1"/>
      <c r="O53" s="1"/>
      <c r="P53" s="1"/>
      <c r="Q53" s="1"/>
      <c r="R53" s="1"/>
      <c r="S53" s="1"/>
    </row>
    <row r="54" spans="11:19" ht="17.100000000000001" customHeight="1">
      <c r="K54" s="1"/>
      <c r="L54" s="1"/>
      <c r="M54" s="1"/>
      <c r="N54" s="1"/>
      <c r="O54" s="1"/>
      <c r="P54" s="1"/>
      <c r="Q54" s="1"/>
      <c r="R54" s="1"/>
      <c r="S54" s="1"/>
    </row>
    <row r="55" spans="11:19" ht="17.100000000000001" customHeight="1">
      <c r="K55" s="1"/>
      <c r="L55" s="1"/>
      <c r="M55" s="1"/>
      <c r="N55" s="1"/>
      <c r="O55" s="1"/>
      <c r="P55" s="1"/>
      <c r="Q55" s="1"/>
      <c r="R55" s="1"/>
      <c r="S55" s="1"/>
    </row>
    <row r="56" spans="11:19" ht="17.100000000000001" customHeight="1">
      <c r="K56" s="1"/>
      <c r="L56" s="1"/>
      <c r="M56" s="1"/>
      <c r="N56" s="1"/>
      <c r="O56" s="1"/>
      <c r="P56" s="1"/>
      <c r="Q56" s="1"/>
      <c r="R56" s="1"/>
      <c r="S56" s="1"/>
    </row>
    <row r="57" spans="11:19" ht="17.100000000000001" customHeight="1">
      <c r="K57" s="1"/>
      <c r="L57" s="1"/>
      <c r="M57" s="1"/>
      <c r="N57" s="1"/>
      <c r="O57" s="1"/>
      <c r="P57" s="1"/>
      <c r="Q57" s="1"/>
      <c r="R57" s="1"/>
      <c r="S57" s="1"/>
    </row>
    <row r="58" spans="11:19" ht="17.100000000000001" customHeight="1">
      <c r="K58" s="1"/>
      <c r="L58" s="1"/>
      <c r="M58" s="1"/>
      <c r="N58" s="1"/>
      <c r="O58" s="1"/>
      <c r="P58" s="1"/>
      <c r="Q58" s="1"/>
      <c r="R58" s="1"/>
      <c r="S58" s="1"/>
    </row>
    <row r="59" spans="11:19" ht="17.100000000000001" customHeight="1">
      <c r="K59" s="1"/>
      <c r="L59" s="1"/>
      <c r="M59" s="1"/>
      <c r="N59" s="1"/>
      <c r="O59" s="1"/>
      <c r="P59" s="1"/>
      <c r="Q59" s="1"/>
      <c r="R59" s="1"/>
      <c r="S59" s="1"/>
    </row>
    <row r="60" spans="11:19" ht="17.100000000000001" customHeight="1">
      <c r="K60" s="1"/>
      <c r="L60" s="1"/>
      <c r="M60" s="1"/>
      <c r="N60" s="1"/>
      <c r="O60" s="1"/>
      <c r="P60" s="1"/>
      <c r="Q60" s="1"/>
      <c r="R60" s="1"/>
      <c r="S60" s="1"/>
    </row>
    <row r="61" spans="11:19" ht="17.100000000000001" customHeight="1">
      <c r="K61" s="1"/>
      <c r="L61" s="1"/>
      <c r="M61" s="1"/>
      <c r="N61" s="1"/>
      <c r="O61" s="1"/>
      <c r="P61" s="1"/>
      <c r="Q61" s="1"/>
      <c r="R61" s="1"/>
      <c r="S61" s="1"/>
    </row>
    <row r="62" spans="11:19" ht="17.100000000000001" customHeight="1">
      <c r="K62" s="1"/>
      <c r="L62" s="1"/>
      <c r="M62" s="1"/>
      <c r="N62" s="1"/>
      <c r="O62" s="1"/>
      <c r="P62" s="1"/>
      <c r="Q62" s="1"/>
      <c r="R62" s="1"/>
      <c r="S62" s="1"/>
    </row>
    <row r="63" spans="11:19" ht="17.100000000000001" customHeight="1">
      <c r="K63" s="1"/>
      <c r="L63" s="1"/>
      <c r="M63" s="1"/>
      <c r="N63" s="1"/>
      <c r="O63" s="1"/>
      <c r="P63" s="1"/>
      <c r="Q63" s="1"/>
      <c r="R63" s="1"/>
      <c r="S63" s="1"/>
    </row>
    <row r="64" spans="11:19" ht="17.100000000000001" customHeight="1">
      <c r="K64" s="1"/>
      <c r="L64" s="1"/>
      <c r="M64" s="1"/>
      <c r="N64" s="1"/>
      <c r="O64" s="1"/>
      <c r="P64" s="1"/>
      <c r="Q64" s="1"/>
      <c r="R64" s="1"/>
      <c r="S64" s="1"/>
    </row>
    <row r="65" spans="11:19" ht="17.100000000000001" customHeight="1">
      <c r="K65" s="1"/>
      <c r="L65" s="1"/>
      <c r="M65" s="1"/>
      <c r="N65" s="1"/>
      <c r="O65" s="1"/>
      <c r="P65" s="1"/>
      <c r="Q65" s="1"/>
      <c r="R65" s="1"/>
      <c r="S65" s="1"/>
    </row>
    <row r="66" spans="11:19" ht="17.100000000000001" customHeight="1">
      <c r="K66" s="1"/>
      <c r="L66" s="1"/>
      <c r="M66" s="1"/>
      <c r="N66" s="1"/>
      <c r="O66" s="1"/>
      <c r="P66" s="1"/>
      <c r="Q66" s="1"/>
      <c r="R66" s="1"/>
      <c r="S66" s="1"/>
    </row>
    <row r="67" spans="11:19" ht="17.100000000000001" customHeight="1">
      <c r="K67" s="1"/>
      <c r="L67" s="1"/>
      <c r="M67" s="1"/>
      <c r="N67" s="1"/>
      <c r="O67" s="1"/>
      <c r="P67" s="1"/>
      <c r="Q67" s="1"/>
      <c r="R67" s="1"/>
      <c r="S67" s="1"/>
    </row>
    <row r="68" spans="11:19" ht="17.100000000000001" customHeight="1">
      <c r="K68" s="1"/>
      <c r="L68" s="1"/>
      <c r="M68" s="1"/>
      <c r="N68" s="1"/>
      <c r="O68" s="1"/>
      <c r="P68" s="1"/>
      <c r="Q68" s="1"/>
      <c r="R68" s="1"/>
      <c r="S68" s="1"/>
    </row>
    <row r="69" spans="11:19" ht="17.100000000000001" customHeight="1">
      <c r="K69" s="1"/>
      <c r="L69" s="1"/>
      <c r="M69" s="1"/>
      <c r="N69" s="1"/>
      <c r="O69" s="1"/>
      <c r="P69" s="1"/>
      <c r="Q69" s="1"/>
      <c r="R69" s="1"/>
      <c r="S69" s="1"/>
    </row>
    <row r="70" spans="11:19" ht="17.100000000000001" customHeight="1">
      <c r="K70" s="1"/>
      <c r="L70" s="1"/>
      <c r="M70" s="1"/>
      <c r="N70" s="1"/>
      <c r="O70" s="1"/>
      <c r="P70" s="1"/>
      <c r="Q70" s="1"/>
      <c r="R70" s="1"/>
      <c r="S70" s="1"/>
    </row>
    <row r="71" spans="11:19" ht="17.100000000000001" customHeight="1">
      <c r="K71" s="1"/>
      <c r="L71" s="1"/>
      <c r="M71" s="1"/>
      <c r="N71" s="1"/>
      <c r="O71" s="1"/>
      <c r="P71" s="1"/>
      <c r="Q71" s="1"/>
      <c r="R71" s="1"/>
      <c r="S71" s="1"/>
    </row>
    <row r="72" spans="11:19" ht="17.100000000000001" customHeight="1">
      <c r="K72" s="1"/>
      <c r="L72" s="1"/>
      <c r="M72" s="1"/>
      <c r="N72" s="1"/>
      <c r="O72" s="1"/>
      <c r="P72" s="1"/>
      <c r="Q72" s="1"/>
      <c r="R72" s="1"/>
      <c r="S72" s="1"/>
    </row>
    <row r="73" spans="11:19" ht="17.100000000000001" customHeight="1">
      <c r="K73" s="1"/>
      <c r="L73" s="1"/>
      <c r="M73" s="1"/>
      <c r="N73" s="1"/>
      <c r="O73" s="1"/>
      <c r="P73" s="1"/>
      <c r="Q73" s="1"/>
      <c r="R73" s="1"/>
      <c r="S73" s="1"/>
    </row>
    <row r="74" spans="11:19" ht="17.100000000000001" customHeight="1">
      <c r="K74" s="1"/>
      <c r="L74" s="1"/>
      <c r="M74" s="1"/>
      <c r="N74" s="1"/>
      <c r="O74" s="1"/>
      <c r="P74" s="1"/>
      <c r="Q74" s="1"/>
      <c r="R74" s="1"/>
      <c r="S74" s="1"/>
    </row>
    <row r="75" spans="11:19" ht="17.100000000000001" customHeight="1">
      <c r="K75" s="1"/>
      <c r="L75" s="1"/>
      <c r="M75" s="1"/>
      <c r="N75" s="1"/>
      <c r="O75" s="1"/>
      <c r="P75" s="1"/>
      <c r="Q75" s="1"/>
      <c r="R75" s="1"/>
      <c r="S75" s="1"/>
    </row>
    <row r="76" spans="11:19" ht="17.100000000000001" customHeight="1">
      <c r="K76" s="1"/>
      <c r="L76" s="1"/>
      <c r="M76" s="1"/>
      <c r="N76" s="1"/>
      <c r="O76" s="1"/>
      <c r="P76" s="1"/>
      <c r="Q76" s="1"/>
      <c r="R76" s="1"/>
      <c r="S76" s="1"/>
    </row>
    <row r="77" spans="11:19" ht="17.100000000000001" customHeight="1">
      <c r="K77" s="1"/>
      <c r="L77" s="1"/>
      <c r="M77" s="1"/>
      <c r="N77" s="1"/>
      <c r="O77" s="1"/>
      <c r="P77" s="1"/>
      <c r="Q77" s="1"/>
      <c r="R77" s="1"/>
      <c r="S77" s="1"/>
    </row>
    <row r="78" spans="11:19" ht="17.100000000000001" customHeight="1">
      <c r="K78" s="1"/>
      <c r="L78" s="1"/>
      <c r="M78" s="1"/>
      <c r="N78" s="1"/>
      <c r="O78" s="1"/>
      <c r="P78" s="1"/>
      <c r="Q78" s="1"/>
      <c r="R78" s="1"/>
      <c r="S78" s="1"/>
    </row>
    <row r="79" spans="11:19" ht="17.100000000000001" customHeight="1">
      <c r="K79" s="1"/>
      <c r="L79" s="1"/>
      <c r="M79" s="1"/>
      <c r="N79" s="1"/>
      <c r="O79" s="1"/>
      <c r="P79" s="1"/>
      <c r="Q79" s="1"/>
      <c r="R79" s="1"/>
      <c r="S79" s="1"/>
    </row>
    <row r="80" spans="11:19" ht="17.100000000000001" customHeight="1">
      <c r="K80" s="1"/>
      <c r="L80" s="1"/>
      <c r="M80" s="1"/>
      <c r="N80" s="1"/>
      <c r="O80" s="1"/>
      <c r="P80" s="1"/>
      <c r="Q80" s="1"/>
      <c r="R80" s="1"/>
      <c r="S80" s="1"/>
    </row>
    <row r="81" spans="11:19" ht="17.100000000000001" customHeight="1">
      <c r="K81" s="1"/>
      <c r="L81" s="1"/>
      <c r="M81" s="1"/>
      <c r="N81" s="1"/>
      <c r="O81" s="1"/>
      <c r="P81" s="1"/>
      <c r="Q81" s="1"/>
      <c r="R81" s="1"/>
      <c r="S81" s="1"/>
    </row>
    <row r="82" spans="11:19" ht="17.100000000000001" customHeight="1">
      <c r="K82" s="1"/>
      <c r="L82" s="1"/>
      <c r="M82" s="1"/>
      <c r="N82" s="1"/>
      <c r="O82" s="1"/>
      <c r="P82" s="1"/>
      <c r="Q82" s="1"/>
      <c r="R82" s="1"/>
      <c r="S82" s="1"/>
    </row>
    <row r="83" spans="11:19" ht="17.100000000000001" customHeight="1">
      <c r="K83" s="1"/>
      <c r="L83" s="1"/>
      <c r="M83" s="1"/>
      <c r="N83" s="1"/>
      <c r="O83" s="1"/>
      <c r="P83" s="1"/>
      <c r="Q83" s="1"/>
      <c r="R83" s="1"/>
      <c r="S83" s="1"/>
    </row>
    <row r="84" spans="11:19" ht="17.100000000000001" customHeight="1">
      <c r="K84" s="1"/>
      <c r="L84" s="1"/>
      <c r="M84" s="1"/>
      <c r="N84" s="1"/>
      <c r="O84" s="1"/>
      <c r="P84" s="1"/>
      <c r="Q84" s="1"/>
      <c r="R84" s="1"/>
      <c r="S84" s="1"/>
    </row>
    <row r="85" spans="11:19" ht="17.100000000000001" customHeight="1">
      <c r="K85" s="1"/>
      <c r="L85" s="1"/>
      <c r="M85" s="1"/>
      <c r="N85" s="1"/>
      <c r="O85" s="1"/>
      <c r="P85" s="1"/>
      <c r="Q85" s="1"/>
      <c r="R85" s="1"/>
      <c r="S85" s="1"/>
    </row>
    <row r="86" spans="11:19" ht="17.100000000000001" customHeight="1">
      <c r="K86" s="1"/>
      <c r="L86" s="1"/>
      <c r="M86" s="1"/>
      <c r="N86" s="1"/>
      <c r="O86" s="1"/>
      <c r="P86" s="1"/>
      <c r="Q86" s="1"/>
      <c r="R86" s="1"/>
      <c r="S86" s="1"/>
    </row>
    <row r="87" spans="11:19" ht="17.100000000000001" customHeight="1">
      <c r="K87" s="1"/>
      <c r="L87" s="1"/>
      <c r="M87" s="1"/>
      <c r="N87" s="1"/>
      <c r="O87" s="1"/>
      <c r="P87" s="1"/>
      <c r="Q87" s="1"/>
      <c r="R87" s="1"/>
      <c r="S87" s="1"/>
    </row>
    <row r="88" spans="11:19" ht="17.100000000000001" customHeight="1">
      <c r="K88" s="1"/>
      <c r="L88" s="1"/>
      <c r="M88" s="1"/>
      <c r="N88" s="1"/>
      <c r="O88" s="1"/>
      <c r="P88" s="1"/>
      <c r="Q88" s="1"/>
      <c r="R88" s="1"/>
      <c r="S88" s="1"/>
    </row>
    <row r="89" spans="11:19" ht="17.100000000000001" customHeight="1">
      <c r="K89" s="1"/>
      <c r="L89" s="1"/>
      <c r="M89" s="1"/>
      <c r="N89" s="1"/>
      <c r="O89" s="1"/>
      <c r="P89" s="1"/>
      <c r="Q89" s="1"/>
      <c r="R89" s="1"/>
      <c r="S89" s="1"/>
    </row>
    <row r="90" spans="11:19" ht="17.100000000000001" customHeight="1">
      <c r="K90" s="1"/>
      <c r="L90" s="1"/>
      <c r="M90" s="1"/>
      <c r="N90" s="1"/>
      <c r="O90" s="1"/>
      <c r="P90" s="1"/>
      <c r="Q90" s="1"/>
      <c r="R90" s="1"/>
      <c r="S90" s="1"/>
    </row>
    <row r="91" spans="11:19" ht="17.100000000000001" customHeight="1">
      <c r="K91" s="1"/>
      <c r="L91" s="1"/>
      <c r="M91" s="1"/>
      <c r="N91" s="1"/>
      <c r="O91" s="1"/>
      <c r="P91" s="1"/>
      <c r="Q91" s="1"/>
      <c r="R91" s="1"/>
      <c r="S91" s="1"/>
    </row>
    <row r="92" spans="11:19" ht="17.100000000000001" customHeight="1">
      <c r="K92" s="1"/>
      <c r="L92" s="1"/>
      <c r="M92" s="1"/>
      <c r="N92" s="1"/>
      <c r="O92" s="1"/>
      <c r="P92" s="1"/>
      <c r="Q92" s="1"/>
      <c r="R92" s="1"/>
      <c r="S92" s="1"/>
    </row>
    <row r="93" spans="11:19" ht="17.100000000000001" customHeight="1">
      <c r="K93" s="1"/>
      <c r="L93" s="1"/>
      <c r="M93" s="1"/>
      <c r="N93" s="1"/>
      <c r="O93" s="1"/>
      <c r="P93" s="1"/>
      <c r="Q93" s="1"/>
      <c r="R93" s="1"/>
      <c r="S93" s="1"/>
    </row>
    <row r="94" spans="11:19" ht="17.100000000000001" customHeight="1">
      <c r="K94" s="1"/>
      <c r="L94" s="1"/>
      <c r="M94" s="1"/>
      <c r="N94" s="1"/>
      <c r="O94" s="1"/>
      <c r="P94" s="1"/>
      <c r="Q94" s="1"/>
      <c r="R94" s="1"/>
      <c r="S94" s="1"/>
    </row>
    <row r="95" spans="11:19" ht="17.100000000000001" customHeight="1">
      <c r="K95" s="1"/>
      <c r="L95" s="1"/>
      <c r="M95" s="1"/>
      <c r="N95" s="1"/>
      <c r="O95" s="1"/>
      <c r="P95" s="1"/>
      <c r="Q95" s="1"/>
      <c r="R95" s="1"/>
      <c r="S95" s="1"/>
    </row>
    <row r="96" spans="11:19" ht="17.100000000000001" customHeight="1">
      <c r="K96" s="1"/>
      <c r="L96" s="1"/>
      <c r="M96" s="1"/>
      <c r="N96" s="1"/>
      <c r="O96" s="1"/>
      <c r="P96" s="1"/>
      <c r="Q96" s="1"/>
      <c r="R96" s="1"/>
      <c r="S96" s="1"/>
    </row>
    <row r="97" spans="11:19" ht="17.100000000000001" customHeight="1">
      <c r="K97" s="1"/>
      <c r="L97" s="1"/>
      <c r="M97" s="1"/>
      <c r="N97" s="1"/>
      <c r="O97" s="1"/>
      <c r="P97" s="1"/>
      <c r="Q97" s="1"/>
      <c r="R97" s="1"/>
      <c r="S97" s="1"/>
    </row>
    <row r="98" spans="11:19" ht="17.100000000000001" customHeight="1">
      <c r="K98" s="1"/>
      <c r="L98" s="1"/>
      <c r="M98" s="1"/>
      <c r="N98" s="1"/>
      <c r="O98" s="1"/>
      <c r="P98" s="1"/>
      <c r="Q98" s="1"/>
      <c r="R98" s="1"/>
      <c r="S98" s="1"/>
    </row>
    <row r="99" spans="11:19" ht="17.100000000000001" customHeight="1">
      <c r="K99" s="1"/>
      <c r="L99" s="1"/>
      <c r="M99" s="1"/>
      <c r="N99" s="1"/>
      <c r="O99" s="1"/>
      <c r="P99" s="1"/>
      <c r="Q99" s="1"/>
      <c r="R99" s="1"/>
      <c r="S99" s="1"/>
    </row>
    <row r="100" spans="11:19" ht="17.100000000000001" customHeight="1">
      <c r="K100" s="1"/>
      <c r="L100" s="1"/>
      <c r="M100" s="1"/>
      <c r="N100" s="1"/>
      <c r="O100" s="1"/>
      <c r="P100" s="1"/>
      <c r="Q100" s="1"/>
      <c r="R100" s="1"/>
      <c r="S100" s="1"/>
    </row>
    <row r="101" spans="11:19" ht="17.100000000000001" customHeight="1">
      <c r="K101" s="1"/>
      <c r="L101" s="1"/>
      <c r="M101" s="1"/>
      <c r="N101" s="1"/>
      <c r="O101" s="1"/>
      <c r="P101" s="1"/>
      <c r="Q101" s="1"/>
      <c r="R101" s="1"/>
      <c r="S101" s="1"/>
    </row>
    <row r="102" spans="11:19" ht="17.100000000000001" customHeight="1">
      <c r="K102" s="1"/>
      <c r="L102" s="1"/>
      <c r="M102" s="1"/>
      <c r="N102" s="1"/>
      <c r="O102" s="1"/>
      <c r="P102" s="1"/>
      <c r="Q102" s="1"/>
      <c r="R102" s="1"/>
      <c r="S102" s="1"/>
    </row>
    <row r="103" spans="11:19" ht="17.100000000000001" customHeight="1">
      <c r="K103" s="1"/>
      <c r="L103" s="1"/>
      <c r="M103" s="1"/>
      <c r="N103" s="1"/>
      <c r="O103" s="1"/>
      <c r="P103" s="1"/>
      <c r="Q103" s="1"/>
      <c r="R103" s="1"/>
      <c r="S103" s="1"/>
    </row>
    <row r="104" spans="11:19" ht="17.100000000000001" customHeight="1">
      <c r="K104" s="1"/>
      <c r="L104" s="1"/>
      <c r="M104" s="1"/>
      <c r="N104" s="1"/>
      <c r="O104" s="1"/>
      <c r="P104" s="1"/>
      <c r="Q104" s="1"/>
      <c r="R104" s="1"/>
      <c r="S104" s="1"/>
    </row>
    <row r="105" spans="11:19" ht="17.100000000000001" customHeight="1">
      <c r="K105" s="1"/>
      <c r="L105" s="1"/>
      <c r="M105" s="1"/>
      <c r="N105" s="1"/>
      <c r="O105" s="1"/>
      <c r="P105" s="1"/>
      <c r="Q105" s="1"/>
      <c r="R105" s="1"/>
      <c r="S105" s="1"/>
    </row>
    <row r="106" spans="11:19" ht="17.100000000000001" customHeight="1">
      <c r="K106" s="1"/>
      <c r="L106" s="1"/>
      <c r="M106" s="1"/>
      <c r="N106" s="1"/>
      <c r="O106" s="1"/>
      <c r="P106" s="1"/>
      <c r="Q106" s="1"/>
      <c r="R106" s="1"/>
      <c r="S106" s="1"/>
    </row>
    <row r="107" spans="11:19" ht="17.100000000000001" customHeight="1">
      <c r="K107" s="1"/>
      <c r="L107" s="1"/>
      <c r="M107" s="1"/>
      <c r="N107" s="1"/>
      <c r="O107" s="1"/>
      <c r="P107" s="1"/>
      <c r="Q107" s="1"/>
      <c r="R107" s="1"/>
      <c r="S107" s="1"/>
    </row>
    <row r="108" spans="11:19" ht="17.100000000000001" customHeight="1">
      <c r="K108" s="1"/>
      <c r="L108" s="1"/>
      <c r="M108" s="1"/>
      <c r="N108" s="1"/>
      <c r="O108" s="1"/>
      <c r="P108" s="1"/>
      <c r="Q108" s="1"/>
      <c r="R108" s="1"/>
      <c r="S108" s="1"/>
    </row>
    <row r="109" spans="11:19" ht="17.100000000000001" customHeight="1">
      <c r="K109" s="1"/>
      <c r="L109" s="1"/>
      <c r="M109" s="1"/>
      <c r="N109" s="1"/>
      <c r="O109" s="1"/>
      <c r="P109" s="1"/>
      <c r="Q109" s="1"/>
      <c r="R109" s="1"/>
      <c r="S109" s="1"/>
    </row>
    <row r="110" spans="11:19" ht="17.100000000000001" customHeight="1">
      <c r="K110" s="1"/>
      <c r="L110" s="1"/>
      <c r="M110" s="1"/>
      <c r="N110" s="1"/>
      <c r="O110" s="1"/>
      <c r="P110" s="1"/>
      <c r="Q110" s="1"/>
      <c r="R110" s="1"/>
      <c r="S110" s="1"/>
    </row>
    <row r="111" spans="11:19" ht="17.100000000000001" customHeight="1">
      <c r="K111" s="1"/>
      <c r="L111" s="1"/>
      <c r="M111" s="1"/>
      <c r="N111" s="1"/>
      <c r="O111" s="1"/>
      <c r="P111" s="1"/>
      <c r="Q111" s="1"/>
      <c r="R111" s="1"/>
      <c r="S111" s="1"/>
    </row>
    <row r="112" spans="11:19" ht="17.100000000000001" customHeight="1">
      <c r="K112" s="1"/>
      <c r="L112" s="1"/>
      <c r="M112" s="1"/>
      <c r="N112" s="1"/>
      <c r="O112" s="1"/>
      <c r="P112" s="1"/>
      <c r="Q112" s="1"/>
      <c r="R112" s="1"/>
      <c r="S112" s="1"/>
    </row>
    <row r="113" spans="11:19" ht="17.100000000000001" customHeight="1">
      <c r="K113" s="1"/>
      <c r="L113" s="1"/>
      <c r="M113" s="1"/>
      <c r="N113" s="1"/>
      <c r="O113" s="1"/>
      <c r="P113" s="1"/>
      <c r="Q113" s="1"/>
      <c r="R113" s="1"/>
      <c r="S113" s="1"/>
    </row>
    <row r="114" spans="11:19" ht="17.100000000000001" customHeight="1">
      <c r="K114" s="1"/>
      <c r="L114" s="1"/>
      <c r="M114" s="1"/>
      <c r="N114" s="1"/>
      <c r="O114" s="1"/>
      <c r="P114" s="1"/>
      <c r="Q114" s="1"/>
      <c r="R114" s="1"/>
      <c r="S114" s="1"/>
    </row>
    <row r="115" spans="11:19" ht="17.100000000000001" customHeight="1">
      <c r="K115" s="1"/>
      <c r="L115" s="1"/>
      <c r="M115" s="1"/>
      <c r="N115" s="1"/>
      <c r="O115" s="1"/>
      <c r="P115" s="1"/>
      <c r="Q115" s="1"/>
      <c r="R115" s="1"/>
      <c r="S115" s="1"/>
    </row>
    <row r="116" spans="11:19" ht="17.100000000000001" customHeight="1">
      <c r="K116" s="1"/>
      <c r="L116" s="1"/>
      <c r="M116" s="1"/>
      <c r="N116" s="1"/>
      <c r="O116" s="1"/>
      <c r="P116" s="1"/>
      <c r="Q116" s="1"/>
      <c r="R116" s="1"/>
      <c r="S116" s="1"/>
    </row>
    <row r="117" spans="11:19" ht="17.100000000000001" customHeight="1">
      <c r="K117" s="1"/>
      <c r="L117" s="1"/>
      <c r="M117" s="1"/>
      <c r="N117" s="1"/>
      <c r="O117" s="1"/>
      <c r="P117" s="1"/>
      <c r="Q117" s="1"/>
      <c r="R117" s="1"/>
      <c r="S117" s="1"/>
    </row>
    <row r="118" spans="11:19" ht="17.100000000000001" customHeight="1">
      <c r="K118" s="1"/>
      <c r="L118" s="1"/>
      <c r="M118" s="1"/>
      <c r="N118" s="1"/>
      <c r="O118" s="1"/>
      <c r="P118" s="1"/>
      <c r="Q118" s="1"/>
      <c r="R118" s="1"/>
      <c r="S118" s="1"/>
    </row>
    <row r="119" spans="11:19" ht="17.100000000000001" customHeight="1">
      <c r="K119" s="1"/>
      <c r="L119" s="1"/>
      <c r="M119" s="1"/>
      <c r="N119" s="1"/>
      <c r="O119" s="1"/>
      <c r="P119" s="1"/>
      <c r="Q119" s="1"/>
      <c r="R119" s="1"/>
      <c r="S119" s="1"/>
    </row>
    <row r="120" spans="11:19" ht="17.100000000000001" customHeight="1">
      <c r="K120" s="1"/>
      <c r="L120" s="1"/>
      <c r="M120" s="1"/>
      <c r="N120" s="1"/>
      <c r="O120" s="1"/>
      <c r="P120" s="1"/>
      <c r="Q120" s="1"/>
      <c r="R120" s="1"/>
      <c r="S120" s="1"/>
    </row>
    <row r="121" spans="11:19" ht="17.100000000000001" customHeight="1">
      <c r="K121" s="1"/>
      <c r="L121" s="1"/>
      <c r="M121" s="1"/>
      <c r="N121" s="1"/>
      <c r="O121" s="1"/>
      <c r="P121" s="1"/>
      <c r="Q121" s="1"/>
      <c r="R121" s="1"/>
      <c r="S121" s="1"/>
    </row>
    <row r="122" spans="11:19" ht="17.100000000000001" customHeight="1">
      <c r="K122" s="1"/>
      <c r="L122" s="1"/>
      <c r="M122" s="1"/>
      <c r="N122" s="1"/>
      <c r="O122" s="1"/>
      <c r="P122" s="1"/>
      <c r="Q122" s="1"/>
      <c r="R122" s="1"/>
      <c r="S122" s="1"/>
    </row>
    <row r="123" spans="11:19" ht="17.100000000000001" customHeight="1">
      <c r="K123" s="1"/>
      <c r="L123" s="1"/>
      <c r="M123" s="1"/>
      <c r="N123" s="1"/>
      <c r="O123" s="1"/>
      <c r="P123" s="1"/>
      <c r="Q123" s="1"/>
      <c r="R123" s="1"/>
      <c r="S123" s="1"/>
    </row>
    <row r="124" spans="11:19" ht="17.100000000000001" customHeight="1">
      <c r="K124" s="1"/>
      <c r="L124" s="1"/>
      <c r="M124" s="1"/>
      <c r="N124" s="1"/>
      <c r="O124" s="1"/>
      <c r="P124" s="1"/>
      <c r="Q124" s="1"/>
      <c r="R124" s="1"/>
      <c r="S124" s="1"/>
    </row>
    <row r="125" spans="11:19" ht="17.100000000000001" customHeight="1">
      <c r="K125" s="1"/>
      <c r="L125" s="1"/>
      <c r="M125" s="1"/>
      <c r="N125" s="1"/>
      <c r="O125" s="1"/>
      <c r="P125" s="1"/>
      <c r="Q125" s="1"/>
      <c r="R125" s="1"/>
      <c r="S125" s="1"/>
    </row>
    <row r="126" spans="11:19" ht="17.100000000000001" customHeight="1">
      <c r="K126" s="1"/>
      <c r="L126" s="1"/>
      <c r="M126" s="1"/>
      <c r="N126" s="1"/>
      <c r="O126" s="1"/>
      <c r="P126" s="1"/>
      <c r="Q126" s="1"/>
      <c r="R126" s="1"/>
      <c r="S126" s="1"/>
    </row>
    <row r="127" spans="11:19" ht="17.100000000000001" customHeight="1">
      <c r="K127" s="1"/>
      <c r="L127" s="1"/>
      <c r="M127" s="1"/>
      <c r="N127" s="1"/>
      <c r="O127" s="1"/>
      <c r="P127" s="1"/>
      <c r="Q127" s="1"/>
      <c r="R127" s="1"/>
      <c r="S127" s="1"/>
    </row>
    <row r="128" spans="11:19" ht="17.100000000000001" customHeight="1">
      <c r="K128" s="1"/>
      <c r="L128" s="1"/>
      <c r="M128" s="1"/>
      <c r="N128" s="1"/>
      <c r="O128" s="1"/>
      <c r="P128" s="1"/>
      <c r="Q128" s="1"/>
      <c r="R128" s="1"/>
      <c r="S128" s="1"/>
    </row>
    <row r="129" spans="11:19" ht="17.100000000000001" customHeight="1">
      <c r="K129" s="1"/>
      <c r="L129" s="1"/>
      <c r="M129" s="1"/>
      <c r="N129" s="1"/>
      <c r="O129" s="1"/>
      <c r="P129" s="1"/>
      <c r="Q129" s="1"/>
      <c r="R129" s="1"/>
      <c r="S129" s="1"/>
    </row>
    <row r="130" spans="11:19" ht="17.100000000000001" customHeight="1">
      <c r="K130" s="1"/>
      <c r="L130" s="1"/>
      <c r="M130" s="1"/>
      <c r="N130" s="1"/>
      <c r="O130" s="1"/>
      <c r="P130" s="1"/>
      <c r="Q130" s="1"/>
      <c r="R130" s="1"/>
      <c r="S130" s="1"/>
    </row>
    <row r="131" spans="11:19" ht="17.100000000000001" customHeight="1">
      <c r="K131" s="1"/>
      <c r="L131" s="1"/>
      <c r="M131" s="1"/>
      <c r="N131" s="1"/>
      <c r="O131" s="1"/>
      <c r="P131" s="1"/>
      <c r="Q131" s="1"/>
      <c r="R131" s="1"/>
      <c r="S131" s="1"/>
    </row>
    <row r="132" spans="11:19" ht="17.100000000000001" customHeight="1">
      <c r="K132" s="1"/>
      <c r="L132" s="1"/>
      <c r="M132" s="1"/>
      <c r="N132" s="1"/>
      <c r="O132" s="1"/>
      <c r="P132" s="1"/>
      <c r="Q132" s="1"/>
      <c r="R132" s="1"/>
      <c r="S132" s="1"/>
    </row>
    <row r="133" spans="11:19" ht="17.100000000000001" customHeight="1">
      <c r="K133" s="1"/>
      <c r="L133" s="1"/>
      <c r="M133" s="1"/>
      <c r="N133" s="1"/>
      <c r="O133" s="1"/>
      <c r="P133" s="1"/>
      <c r="Q133" s="1"/>
      <c r="R133" s="1"/>
      <c r="S133" s="1"/>
    </row>
    <row r="134" spans="11:19" ht="17.100000000000001" customHeight="1">
      <c r="K134" s="1"/>
      <c r="L134" s="1"/>
      <c r="M134" s="1"/>
      <c r="N134" s="1"/>
      <c r="O134" s="1"/>
      <c r="P134" s="1"/>
      <c r="Q134" s="1"/>
      <c r="R134" s="1"/>
      <c r="S134" s="1"/>
    </row>
    <row r="135" spans="11:19" ht="17.100000000000001" customHeight="1">
      <c r="K135" s="1"/>
      <c r="L135" s="1"/>
      <c r="M135" s="1"/>
      <c r="N135" s="1"/>
      <c r="O135" s="1"/>
      <c r="P135" s="1"/>
      <c r="Q135" s="1"/>
      <c r="R135" s="1"/>
      <c r="S135" s="1"/>
    </row>
    <row r="136" spans="11:19" ht="17.100000000000001" customHeight="1">
      <c r="K136" s="1"/>
      <c r="L136" s="1"/>
      <c r="M136" s="1"/>
      <c r="N136" s="1"/>
      <c r="O136" s="1"/>
      <c r="P136" s="1"/>
      <c r="Q136" s="1"/>
      <c r="R136" s="1"/>
      <c r="S136" s="1"/>
    </row>
    <row r="137" spans="11:19" ht="17.100000000000001" customHeight="1">
      <c r="K137" s="1"/>
      <c r="L137" s="1"/>
      <c r="M137" s="1"/>
      <c r="N137" s="1"/>
      <c r="O137" s="1"/>
      <c r="P137" s="1"/>
      <c r="Q137" s="1"/>
      <c r="R137" s="1"/>
      <c r="S137" s="1"/>
    </row>
    <row r="138" spans="11:19" ht="17.100000000000001" customHeight="1">
      <c r="K138" s="1"/>
      <c r="L138" s="1"/>
      <c r="M138" s="1"/>
      <c r="N138" s="1"/>
      <c r="O138" s="1"/>
      <c r="P138" s="1"/>
      <c r="Q138" s="1"/>
      <c r="R138" s="1"/>
      <c r="S138" s="1"/>
    </row>
    <row r="139" spans="11:19" ht="17.100000000000001" customHeight="1">
      <c r="K139" s="1"/>
      <c r="L139" s="1"/>
      <c r="M139" s="1"/>
      <c r="N139" s="1"/>
      <c r="O139" s="1"/>
      <c r="P139" s="1"/>
      <c r="Q139" s="1"/>
      <c r="R139" s="1"/>
      <c r="S139" s="1"/>
    </row>
    <row r="140" spans="11:19" ht="17.100000000000001" customHeight="1">
      <c r="K140" s="1"/>
      <c r="L140" s="1"/>
      <c r="M140" s="1"/>
      <c r="N140" s="1"/>
      <c r="O140" s="1"/>
      <c r="P140" s="1"/>
      <c r="Q140" s="1"/>
      <c r="R140" s="1"/>
      <c r="S140" s="1"/>
    </row>
    <row r="141" spans="11:19" ht="17.100000000000001" customHeight="1">
      <c r="K141" s="1"/>
      <c r="L141" s="1"/>
      <c r="M141" s="1"/>
      <c r="N141" s="1"/>
      <c r="O141" s="1"/>
      <c r="P141" s="1"/>
      <c r="Q141" s="1"/>
      <c r="R141" s="1"/>
      <c r="S141" s="1"/>
    </row>
    <row r="142" spans="11:19" ht="17.100000000000001" customHeight="1">
      <c r="K142" s="1"/>
      <c r="L142" s="1"/>
      <c r="M142" s="1"/>
      <c r="N142" s="1"/>
      <c r="O142" s="1"/>
      <c r="P142" s="1"/>
      <c r="Q142" s="1"/>
      <c r="R142" s="1"/>
      <c r="S142" s="1"/>
    </row>
    <row r="143" spans="11:19" ht="17.100000000000001" customHeight="1">
      <c r="K143" s="1"/>
      <c r="L143" s="1"/>
      <c r="M143" s="1"/>
      <c r="N143" s="1"/>
      <c r="O143" s="1"/>
      <c r="P143" s="1"/>
      <c r="Q143" s="1"/>
      <c r="R143" s="1"/>
      <c r="S143" s="1"/>
    </row>
    <row r="144" spans="11:19" ht="17.100000000000001" customHeight="1">
      <c r="K144" s="1"/>
      <c r="L144" s="1"/>
      <c r="M144" s="1"/>
      <c r="N144" s="1"/>
      <c r="O144" s="1"/>
      <c r="P144" s="1"/>
      <c r="Q144" s="1"/>
      <c r="R144" s="1"/>
      <c r="S144" s="1"/>
    </row>
    <row r="145" spans="11:19" ht="17.100000000000001" customHeight="1">
      <c r="K145" s="1"/>
      <c r="L145" s="1"/>
      <c r="M145" s="1"/>
      <c r="N145" s="1"/>
      <c r="O145" s="1"/>
      <c r="P145" s="1"/>
      <c r="Q145" s="1"/>
      <c r="R145" s="1"/>
      <c r="S145" s="1"/>
    </row>
    <row r="146" spans="11:19" ht="17.100000000000001" customHeight="1">
      <c r="K146" s="1"/>
      <c r="L146" s="1"/>
      <c r="M146" s="1"/>
      <c r="N146" s="1"/>
      <c r="O146" s="1"/>
      <c r="P146" s="1"/>
      <c r="Q146" s="1"/>
      <c r="R146" s="1"/>
      <c r="S146" s="1"/>
    </row>
    <row r="147" spans="11:19" ht="17.100000000000001" customHeight="1">
      <c r="K147" s="1"/>
      <c r="L147" s="1"/>
      <c r="M147" s="1"/>
      <c r="N147" s="1"/>
      <c r="O147" s="1"/>
      <c r="P147" s="1"/>
      <c r="Q147" s="1"/>
      <c r="R147" s="1"/>
      <c r="S147" s="1"/>
    </row>
    <row r="148" spans="11:19" ht="17.100000000000001" customHeight="1">
      <c r="K148" s="1"/>
      <c r="L148" s="1"/>
      <c r="M148" s="1"/>
      <c r="N148" s="1"/>
      <c r="O148" s="1"/>
      <c r="P148" s="1"/>
      <c r="Q148" s="1"/>
      <c r="R148" s="1"/>
      <c r="S148" s="1"/>
    </row>
    <row r="149" spans="11:19" ht="17.100000000000001" customHeight="1">
      <c r="K149" s="1"/>
      <c r="L149" s="1"/>
      <c r="M149" s="1"/>
      <c r="N149" s="1"/>
      <c r="O149" s="1"/>
      <c r="P149" s="1"/>
      <c r="Q149" s="1"/>
      <c r="R149" s="1"/>
      <c r="S149" s="1"/>
    </row>
    <row r="150" spans="11:19" ht="17.100000000000001" customHeight="1">
      <c r="K150" s="1"/>
      <c r="L150" s="1"/>
      <c r="M150" s="1"/>
      <c r="N150" s="1"/>
      <c r="O150" s="1"/>
      <c r="P150" s="1"/>
      <c r="Q150" s="1"/>
      <c r="R150" s="1"/>
      <c r="S150" s="1"/>
    </row>
    <row r="151" spans="11:19" ht="17.100000000000001" customHeight="1">
      <c r="K151" s="1"/>
      <c r="L151" s="1"/>
      <c r="M151" s="1"/>
      <c r="N151" s="1"/>
      <c r="O151" s="1"/>
      <c r="P151" s="1"/>
      <c r="Q151" s="1"/>
      <c r="R151" s="1"/>
      <c r="S151" s="1"/>
    </row>
    <row r="152" spans="11:19" ht="17.100000000000001" customHeight="1">
      <c r="K152" s="1"/>
      <c r="L152" s="1"/>
      <c r="M152" s="1"/>
      <c r="N152" s="1"/>
      <c r="O152" s="1"/>
      <c r="P152" s="1"/>
      <c r="Q152" s="1"/>
      <c r="R152" s="1"/>
      <c r="S152" s="1"/>
    </row>
    <row r="153" spans="11:19" ht="17.100000000000001" customHeight="1">
      <c r="K153" s="1"/>
      <c r="L153" s="1"/>
      <c r="M153" s="1"/>
      <c r="N153" s="1"/>
      <c r="O153" s="1"/>
      <c r="P153" s="1"/>
      <c r="Q153" s="1"/>
      <c r="R153" s="1"/>
      <c r="S153" s="1"/>
    </row>
    <row r="154" spans="11:19" ht="17.100000000000001" customHeight="1">
      <c r="K154" s="1"/>
      <c r="L154" s="1"/>
      <c r="M154" s="1"/>
      <c r="N154" s="1"/>
      <c r="O154" s="1"/>
      <c r="P154" s="1"/>
      <c r="Q154" s="1"/>
      <c r="R154" s="1"/>
      <c r="S154" s="1"/>
    </row>
    <row r="155" spans="11:19" ht="17.100000000000001" customHeight="1">
      <c r="K155" s="1"/>
      <c r="L155" s="1"/>
      <c r="M155" s="1"/>
      <c r="N155" s="1"/>
      <c r="O155" s="1"/>
      <c r="P155" s="1"/>
      <c r="Q155" s="1"/>
      <c r="R155" s="1"/>
      <c r="S155" s="1"/>
    </row>
    <row r="156" spans="11:19" ht="17.100000000000001" customHeight="1">
      <c r="K156" s="1"/>
      <c r="L156" s="1"/>
      <c r="M156" s="1"/>
      <c r="N156" s="1"/>
      <c r="O156" s="1"/>
      <c r="P156" s="1"/>
      <c r="Q156" s="1"/>
      <c r="R156" s="1"/>
      <c r="S156" s="1"/>
    </row>
    <row r="157" spans="11:19" ht="17.100000000000001" customHeight="1">
      <c r="K157" s="1"/>
      <c r="L157" s="1"/>
      <c r="M157" s="1"/>
      <c r="N157" s="1"/>
      <c r="O157" s="1"/>
      <c r="P157" s="1"/>
      <c r="Q157" s="1"/>
      <c r="R157" s="1"/>
      <c r="S157" s="1"/>
    </row>
    <row r="158" spans="11:19" ht="17.100000000000001" customHeight="1">
      <c r="K158" s="1"/>
      <c r="L158" s="1"/>
      <c r="M158" s="1"/>
      <c r="N158" s="1"/>
      <c r="O158" s="1"/>
      <c r="P158" s="1"/>
      <c r="Q158" s="1"/>
      <c r="R158" s="1"/>
      <c r="S158" s="1"/>
    </row>
    <row r="159" spans="11:19" ht="17.100000000000001" customHeight="1">
      <c r="K159" s="1"/>
      <c r="L159" s="1"/>
      <c r="M159" s="1"/>
      <c r="N159" s="1"/>
      <c r="O159" s="1"/>
      <c r="P159" s="1"/>
      <c r="Q159" s="1"/>
      <c r="R159" s="1"/>
      <c r="S159" s="1"/>
    </row>
    <row r="160" spans="11:19" ht="17.100000000000001" customHeight="1">
      <c r="K160" s="1"/>
      <c r="L160" s="1"/>
      <c r="M160" s="1"/>
      <c r="N160" s="1"/>
      <c r="O160" s="1"/>
      <c r="P160" s="1"/>
      <c r="Q160" s="1"/>
      <c r="R160" s="1"/>
      <c r="S160" s="1"/>
    </row>
    <row r="161" spans="11:19" ht="17.100000000000001" customHeight="1">
      <c r="K161" s="1"/>
      <c r="L161" s="1"/>
      <c r="M161" s="1"/>
      <c r="N161" s="1"/>
      <c r="O161" s="1"/>
      <c r="P161" s="1"/>
      <c r="Q161" s="1"/>
      <c r="R161" s="1"/>
      <c r="S161" s="1"/>
    </row>
    <row r="162" spans="11:19" ht="17.100000000000001" customHeight="1">
      <c r="K162" s="1"/>
      <c r="L162" s="1"/>
      <c r="M162" s="1"/>
      <c r="N162" s="1"/>
      <c r="O162" s="1"/>
      <c r="P162" s="1"/>
      <c r="Q162" s="1"/>
      <c r="R162" s="1"/>
      <c r="S162" s="1"/>
    </row>
    <row r="163" spans="11:19" ht="17.100000000000001" customHeight="1">
      <c r="K163" s="1"/>
      <c r="L163" s="1"/>
      <c r="M163" s="1"/>
      <c r="N163" s="1"/>
      <c r="O163" s="1"/>
      <c r="P163" s="1"/>
      <c r="Q163" s="1"/>
      <c r="R163" s="1"/>
      <c r="S163" s="1"/>
    </row>
    <row r="164" spans="11:19" ht="17.100000000000001" customHeight="1">
      <c r="K164" s="1"/>
      <c r="L164" s="1"/>
      <c r="M164" s="1"/>
      <c r="N164" s="1"/>
      <c r="O164" s="1"/>
      <c r="P164" s="1"/>
      <c r="Q164" s="1"/>
      <c r="R164" s="1"/>
      <c r="S164" s="1"/>
    </row>
    <row r="165" spans="11:19" ht="17.100000000000001" customHeight="1">
      <c r="K165" s="1"/>
      <c r="L165" s="1"/>
      <c r="M165" s="1"/>
      <c r="N165" s="1"/>
      <c r="O165" s="1"/>
      <c r="P165" s="1"/>
      <c r="Q165" s="1"/>
      <c r="R165" s="1"/>
      <c r="S165" s="1"/>
    </row>
    <row r="166" spans="11:19" ht="17.100000000000001" customHeight="1">
      <c r="K166" s="1"/>
      <c r="L166" s="1"/>
      <c r="M166" s="1"/>
      <c r="N166" s="1"/>
      <c r="O166" s="1"/>
      <c r="P166" s="1"/>
      <c r="Q166" s="1"/>
      <c r="R166" s="1"/>
      <c r="S166" s="1"/>
    </row>
    <row r="167" spans="11:19" ht="17.100000000000001" customHeight="1">
      <c r="K167" s="1"/>
      <c r="L167" s="1"/>
      <c r="M167" s="1"/>
      <c r="N167" s="1"/>
      <c r="O167" s="1"/>
      <c r="P167" s="1"/>
      <c r="Q167" s="1"/>
      <c r="R167" s="1"/>
      <c r="S167" s="1"/>
    </row>
    <row r="168" spans="11:19" ht="17.100000000000001" customHeight="1">
      <c r="K168" s="1"/>
      <c r="L168" s="1"/>
      <c r="M168" s="1"/>
      <c r="N168" s="1"/>
      <c r="O168" s="1"/>
      <c r="P168" s="1"/>
      <c r="Q168" s="1"/>
      <c r="R168" s="1"/>
      <c r="S168" s="1"/>
    </row>
    <row r="169" spans="11:19" ht="17.100000000000001" customHeight="1">
      <c r="K169" s="1"/>
      <c r="L169" s="1"/>
      <c r="M169" s="1"/>
      <c r="N169" s="1"/>
      <c r="O169" s="1"/>
      <c r="P169" s="1"/>
      <c r="Q169" s="1"/>
      <c r="R169" s="1"/>
      <c r="S169" s="1"/>
    </row>
    <row r="170" spans="11:19" ht="17.100000000000001" customHeight="1">
      <c r="K170" s="1"/>
      <c r="L170" s="1"/>
      <c r="M170" s="1"/>
      <c r="N170" s="1"/>
      <c r="O170" s="1"/>
      <c r="P170" s="1"/>
      <c r="Q170" s="1"/>
      <c r="R170" s="1"/>
      <c r="S170" s="1"/>
    </row>
    <row r="171" spans="11:19" ht="17.100000000000001" customHeight="1">
      <c r="K171" s="1"/>
      <c r="L171" s="1"/>
      <c r="M171" s="1"/>
      <c r="N171" s="1"/>
      <c r="O171" s="1"/>
      <c r="P171" s="1"/>
      <c r="Q171" s="1"/>
      <c r="R171" s="1"/>
      <c r="S171" s="1"/>
    </row>
    <row r="172" spans="11:19" ht="17.100000000000001" customHeight="1">
      <c r="K172" s="1"/>
      <c r="L172" s="1"/>
      <c r="M172" s="1"/>
      <c r="N172" s="1"/>
      <c r="O172" s="1"/>
      <c r="P172" s="1"/>
      <c r="Q172" s="1"/>
      <c r="R172" s="1"/>
      <c r="S172" s="1"/>
    </row>
    <row r="173" spans="11:19" ht="17.100000000000001" customHeight="1">
      <c r="K173" s="1"/>
      <c r="L173" s="1"/>
      <c r="M173" s="1"/>
      <c r="N173" s="1"/>
      <c r="O173" s="1"/>
      <c r="P173" s="1"/>
      <c r="Q173" s="1"/>
      <c r="R173" s="1"/>
      <c r="S173" s="1"/>
    </row>
    <row r="174" spans="11:19" ht="17.100000000000001" customHeight="1">
      <c r="K174" s="1"/>
      <c r="L174" s="1"/>
      <c r="M174" s="1"/>
      <c r="N174" s="1"/>
      <c r="O174" s="1"/>
      <c r="P174" s="1"/>
      <c r="Q174" s="1"/>
      <c r="R174" s="1"/>
      <c r="S174" s="1"/>
    </row>
  </sheetData>
  <sheetProtection selectLockedCells="1" selectUnlockedCells="1"/>
  <mergeCells count="112">
    <mergeCell ref="M45:N45"/>
    <mergeCell ref="Q45:R45"/>
    <mergeCell ref="O45:P45"/>
    <mergeCell ref="D43:E43"/>
    <mergeCell ref="K43:L43"/>
    <mergeCell ref="M43:N43"/>
    <mergeCell ref="O43:P43"/>
    <mergeCell ref="K44:L44"/>
    <mergeCell ref="D45:E45"/>
    <mergeCell ref="K45:L45"/>
    <mergeCell ref="Q44:R44"/>
    <mergeCell ref="Q43:R43"/>
    <mergeCell ref="M44:N44"/>
    <mergeCell ref="O44:P44"/>
    <mergeCell ref="M42:N42"/>
    <mergeCell ref="Q42:R42"/>
    <mergeCell ref="O42:P42"/>
    <mergeCell ref="D42:E42"/>
    <mergeCell ref="K42:L42"/>
    <mergeCell ref="D44:E44"/>
    <mergeCell ref="M41:N41"/>
    <mergeCell ref="O41:P41"/>
    <mergeCell ref="Q38:R38"/>
    <mergeCell ref="Q40:R40"/>
    <mergeCell ref="Q41:R41"/>
    <mergeCell ref="D41:E41"/>
    <mergeCell ref="K41:L41"/>
    <mergeCell ref="O36:P36"/>
    <mergeCell ref="O39:P39"/>
    <mergeCell ref="Q39:R39"/>
    <mergeCell ref="Q37:R37"/>
    <mergeCell ref="M38:N38"/>
    <mergeCell ref="O38:P38"/>
    <mergeCell ref="O40:P40"/>
    <mergeCell ref="M40:N40"/>
    <mergeCell ref="D40:E40"/>
    <mergeCell ref="K40:L40"/>
    <mergeCell ref="B30:C30"/>
    <mergeCell ref="B31:C31"/>
    <mergeCell ref="D31:E31"/>
    <mergeCell ref="K31:L31"/>
    <mergeCell ref="O31:P31"/>
    <mergeCell ref="M37:N37"/>
    <mergeCell ref="O37:P37"/>
    <mergeCell ref="D37:E37"/>
    <mergeCell ref="K37:L37"/>
    <mergeCell ref="B39:C39"/>
    <mergeCell ref="D39:E39"/>
    <mergeCell ref="K39:L39"/>
    <mergeCell ref="D38:E38"/>
    <mergeCell ref="K38:L38"/>
    <mergeCell ref="M33:N33"/>
    <mergeCell ref="O33:P33"/>
    <mergeCell ref="Q35:R35"/>
    <mergeCell ref="Q36:R36"/>
    <mergeCell ref="Q33:R33"/>
    <mergeCell ref="M34:N34"/>
    <mergeCell ref="O34:P34"/>
    <mergeCell ref="M35:N35"/>
    <mergeCell ref="O35:P35"/>
    <mergeCell ref="D36:E36"/>
    <mergeCell ref="K36:L36"/>
    <mergeCell ref="M36:N36"/>
    <mergeCell ref="D35:E35"/>
    <mergeCell ref="M39:N39"/>
    <mergeCell ref="M31:N31"/>
    <mergeCell ref="Q31:R31"/>
    <mergeCell ref="O27:S27"/>
    <mergeCell ref="K35:L35"/>
    <mergeCell ref="D32:E32"/>
    <mergeCell ref="K32:L32"/>
    <mergeCell ref="D34:E34"/>
    <mergeCell ref="K34:L34"/>
    <mergeCell ref="Q34:R34"/>
    <mergeCell ref="D33:E33"/>
    <mergeCell ref="K33:L33"/>
    <mergeCell ref="Q32:R32"/>
    <mergeCell ref="M32:N32"/>
    <mergeCell ref="O32:P32"/>
    <mergeCell ref="B29:C29"/>
    <mergeCell ref="D29:E29"/>
    <mergeCell ref="K29:L29"/>
    <mergeCell ref="M29:N29"/>
    <mergeCell ref="I27:I28"/>
    <mergeCell ref="K27:L28"/>
    <mergeCell ref="Q28:R28"/>
    <mergeCell ref="Q29:R29"/>
    <mergeCell ref="Q3:R4"/>
    <mergeCell ref="O12:P12"/>
    <mergeCell ref="M27:N27"/>
    <mergeCell ref="M28:N28"/>
    <mergeCell ref="O28:P28"/>
    <mergeCell ref="O29:P29"/>
    <mergeCell ref="S3:S5"/>
    <mergeCell ref="K26:S26"/>
    <mergeCell ref="B16:C16"/>
    <mergeCell ref="B24:I24"/>
    <mergeCell ref="A25:I25"/>
    <mergeCell ref="A26:C28"/>
    <mergeCell ref="D26:I26"/>
    <mergeCell ref="D27:E28"/>
    <mergeCell ref="F27:H27"/>
    <mergeCell ref="B6:C6"/>
    <mergeCell ref="B8:C8"/>
    <mergeCell ref="O10:P10"/>
    <mergeCell ref="A3:C5"/>
    <mergeCell ref="D3:D5"/>
    <mergeCell ref="E3:F4"/>
    <mergeCell ref="G3:I4"/>
    <mergeCell ref="K3:L4"/>
    <mergeCell ref="M3:N4"/>
    <mergeCell ref="O3:P4"/>
  </mergeCells>
  <phoneticPr fontId="18"/>
  <printOptions horizontalCentered="1"/>
  <pageMargins left="0.59055118110236227" right="0.59055118110236227" top="0.59055118110236227" bottom="0.59055118110236227" header="0.39370078740157483" footer="0.39370078740157483"/>
  <pageSetup paperSize="9" scale="86" firstPageNumber="70" orientation="portrait" useFirstPageNumber="1" horizontalDpi="300" verticalDpi="300" r:id="rId1"/>
  <headerFooter alignWithMargins="0">
    <oddHeader>&amp;L事業所</oddHeader>
    <oddFooter>&amp;C&amp;11－&amp;P－</oddFooter>
  </headerFooter>
  <drawing r:id="rId2"/>
</worksheet>
</file>

<file path=xl/worksheets/sheet9.xml><?xml version="1.0" encoding="utf-8"?>
<worksheet xmlns="http://schemas.openxmlformats.org/spreadsheetml/2006/main" xmlns:r="http://schemas.openxmlformats.org/officeDocument/2006/relationships">
  <dimension ref="A1:S174"/>
  <sheetViews>
    <sheetView view="pageBreakPreview" topLeftCell="I1" zoomScaleNormal="100" zoomScaleSheetLayoutView="100" workbookViewId="0">
      <selection activeCell="O44" sqref="O44:P44"/>
    </sheetView>
  </sheetViews>
  <sheetFormatPr defaultRowHeight="17.100000000000001" customHeight="1"/>
  <cols>
    <col min="1" max="1" width="0.85546875" customWidth="1"/>
    <col min="2" max="2" width="2.42578125" customWidth="1"/>
    <col min="3" max="3" width="38.5703125" customWidth="1"/>
    <col min="4" max="6" width="9.5703125" customWidth="1"/>
    <col min="7" max="7" width="16.140625" customWidth="1"/>
    <col min="8" max="8" width="11" customWidth="1"/>
    <col min="9" max="9" width="18.28515625" customWidth="1"/>
    <col min="10" max="10" width="1.140625" customWidth="1"/>
    <col min="11" max="12" width="13.140625" customWidth="1"/>
    <col min="13" max="13" width="13.7109375" customWidth="1"/>
    <col min="14" max="14" width="11" customWidth="1"/>
    <col min="15" max="15" width="13.7109375" customWidth="1"/>
    <col min="16" max="16" width="10.28515625" customWidth="1"/>
    <col min="17" max="17" width="13.7109375" customWidth="1"/>
    <col min="18" max="18" width="10.85546875" customWidth="1"/>
    <col min="19" max="19" width="16.42578125" customWidth="1"/>
    <col min="21" max="21" width="5.5703125" customWidth="1"/>
  </cols>
  <sheetData>
    <row r="1" spans="1:19" ht="5.0999999999999996" customHeight="1">
      <c r="A1" s="98"/>
      <c r="B1" s="98"/>
      <c r="D1" s="1"/>
      <c r="E1" s="1"/>
      <c r="F1" s="1"/>
      <c r="G1" s="1"/>
      <c r="H1" s="1"/>
      <c r="I1" s="1"/>
      <c r="J1" s="1"/>
      <c r="K1" s="1" t="s">
        <v>148</v>
      </c>
      <c r="L1" s="1"/>
      <c r="M1" s="1"/>
      <c r="N1" s="1"/>
      <c r="O1" s="1"/>
      <c r="Q1" s="1"/>
      <c r="R1" s="1"/>
      <c r="S1" s="99"/>
    </row>
    <row r="2" spans="1:19" ht="15" customHeight="1" thickBot="1">
      <c r="A2" s="100" t="s">
        <v>149</v>
      </c>
      <c r="B2" s="28"/>
      <c r="D2" s="1"/>
      <c r="E2" s="1"/>
      <c r="F2" s="1"/>
      <c r="G2" s="1"/>
      <c r="H2" s="1"/>
      <c r="I2" s="1"/>
      <c r="J2" s="1"/>
      <c r="K2" s="1"/>
      <c r="L2" s="1"/>
      <c r="M2" s="1"/>
      <c r="N2" s="1"/>
      <c r="O2" s="1"/>
      <c r="Q2" s="1"/>
      <c r="R2" s="1"/>
      <c r="S2" s="101" t="s">
        <v>150</v>
      </c>
    </row>
    <row r="3" spans="1:19" s="104" customFormat="1" ht="13.5" customHeight="1" thickBot="1">
      <c r="A3" s="672" t="s">
        <v>151</v>
      </c>
      <c r="B3" s="672"/>
      <c r="C3" s="672"/>
      <c r="D3" s="827" t="s">
        <v>152</v>
      </c>
      <c r="E3" s="828" t="s">
        <v>153</v>
      </c>
      <c r="F3" s="828"/>
      <c r="G3" s="829" t="s">
        <v>154</v>
      </c>
      <c r="H3" s="829"/>
      <c r="I3" s="829"/>
      <c r="J3" s="103"/>
      <c r="K3" s="828" t="s">
        <v>155</v>
      </c>
      <c r="L3" s="828"/>
      <c r="M3" s="828" t="s">
        <v>156</v>
      </c>
      <c r="N3" s="828"/>
      <c r="O3" s="828" t="s">
        <v>157</v>
      </c>
      <c r="P3" s="828"/>
      <c r="Q3" s="833" t="s">
        <v>158</v>
      </c>
      <c r="R3" s="833"/>
      <c r="S3" s="820" t="s">
        <v>159</v>
      </c>
    </row>
    <row r="4" spans="1:19" ht="13.5" customHeight="1" thickBot="1">
      <c r="A4" s="672"/>
      <c r="B4" s="672"/>
      <c r="C4" s="672"/>
      <c r="D4" s="827"/>
      <c r="E4" s="828"/>
      <c r="F4" s="828"/>
      <c r="G4" s="829"/>
      <c r="H4" s="829"/>
      <c r="I4" s="829"/>
      <c r="J4" s="105"/>
      <c r="K4" s="828"/>
      <c r="L4" s="828"/>
      <c r="M4" s="828"/>
      <c r="N4" s="828"/>
      <c r="O4" s="828"/>
      <c r="P4" s="828"/>
      <c r="Q4" s="833"/>
      <c r="R4" s="833"/>
      <c r="S4" s="820"/>
    </row>
    <row r="5" spans="1:19" ht="39.75" customHeight="1">
      <c r="A5" s="672"/>
      <c r="B5" s="672"/>
      <c r="C5" s="672"/>
      <c r="D5" s="827"/>
      <c r="E5" s="32"/>
      <c r="F5" s="33" t="s">
        <v>160</v>
      </c>
      <c r="G5" s="106"/>
      <c r="H5" s="33" t="s">
        <v>160</v>
      </c>
      <c r="I5" s="323" t="s">
        <v>393</v>
      </c>
      <c r="J5" s="105"/>
      <c r="K5" s="626"/>
      <c r="L5" s="33" t="s">
        <v>160</v>
      </c>
      <c r="M5" s="48"/>
      <c r="N5" s="33" t="s">
        <v>160</v>
      </c>
      <c r="O5" s="107"/>
      <c r="P5" s="33" t="s">
        <v>160</v>
      </c>
      <c r="Q5" s="107"/>
      <c r="R5" s="33" t="s">
        <v>161</v>
      </c>
      <c r="S5" s="820"/>
    </row>
    <row r="6" spans="1:19" s="104" customFormat="1" ht="20.100000000000001" customHeight="1">
      <c r="A6" s="108"/>
      <c r="B6" s="825" t="s">
        <v>82</v>
      </c>
      <c r="C6" s="825"/>
      <c r="D6" s="109">
        <f>D8+D16</f>
        <v>1231</v>
      </c>
      <c r="E6" s="110">
        <f>E8+E16</f>
        <v>14132</v>
      </c>
      <c r="F6" s="111">
        <f>E6/D6</f>
        <v>11.480097481722177</v>
      </c>
      <c r="G6" s="110">
        <v>58150659</v>
      </c>
      <c r="H6" s="112">
        <f>G6/D6</f>
        <v>47238.553208773352</v>
      </c>
      <c r="I6" s="113">
        <v>4590</v>
      </c>
      <c r="J6" s="114">
        <f>J8+J16</f>
        <v>0</v>
      </c>
      <c r="K6" s="115">
        <v>2095441</v>
      </c>
      <c r="L6" s="116">
        <f>K6/D6</f>
        <v>1702.2266450040618</v>
      </c>
      <c r="M6" s="116">
        <v>4270877</v>
      </c>
      <c r="N6" s="115">
        <f>M6/D6</f>
        <v>3469.4370430544272</v>
      </c>
      <c r="O6" s="324">
        <v>98168</v>
      </c>
      <c r="P6" s="325">
        <f>O6/D6</f>
        <v>79.746547522339554</v>
      </c>
      <c r="Q6" s="116">
        <f>Q8+Q16</f>
        <v>400</v>
      </c>
      <c r="R6" s="115">
        <f>R8+R16</f>
        <v>4279</v>
      </c>
      <c r="S6" s="117">
        <f>S8+S16</f>
        <v>41015575</v>
      </c>
    </row>
    <row r="7" spans="1:19" ht="12" customHeight="1">
      <c r="A7" s="118"/>
      <c r="B7" s="267"/>
      <c r="C7" s="319"/>
      <c r="D7" s="119"/>
      <c r="E7" s="120"/>
      <c r="F7" s="121"/>
      <c r="G7" s="120"/>
      <c r="H7" s="120"/>
      <c r="I7" s="122"/>
      <c r="J7" s="123"/>
      <c r="K7" s="124"/>
      <c r="L7" s="124"/>
      <c r="M7" s="124"/>
      <c r="N7" s="124"/>
      <c r="O7" s="120"/>
      <c r="P7" s="120"/>
      <c r="Q7" s="124"/>
      <c r="R7" s="124"/>
      <c r="S7" s="125"/>
    </row>
    <row r="8" spans="1:19" ht="20.100000000000001" customHeight="1">
      <c r="A8" s="118"/>
      <c r="B8" s="822" t="s">
        <v>162</v>
      </c>
      <c r="C8" s="822"/>
      <c r="D8" s="126">
        <f>SUM(D9:D14)</f>
        <v>434</v>
      </c>
      <c r="E8" s="127">
        <f>SUM(E9:E14)</f>
        <v>7913</v>
      </c>
      <c r="F8" s="128">
        <f>E8/D8</f>
        <v>18.232718894009217</v>
      </c>
      <c r="G8" s="127">
        <v>46751037</v>
      </c>
      <c r="H8" s="127">
        <f>G8/D8</f>
        <v>107721.28341013825</v>
      </c>
      <c r="I8" s="113">
        <v>6139</v>
      </c>
      <c r="J8" s="129">
        <f>SUM(J9:J14)</f>
        <v>0</v>
      </c>
      <c r="K8" s="130">
        <v>1534359</v>
      </c>
      <c r="L8" s="130">
        <f>K8/D8</f>
        <v>3535.3894009216588</v>
      </c>
      <c r="M8" s="130">
        <v>3432546</v>
      </c>
      <c r="N8" s="130">
        <f>M8/D8</f>
        <v>7909.0921658986172</v>
      </c>
      <c r="O8" s="120"/>
      <c r="P8" s="127"/>
      <c r="Q8" s="130">
        <v>0</v>
      </c>
      <c r="R8" s="130">
        <v>0</v>
      </c>
      <c r="S8" s="131">
        <v>36179834</v>
      </c>
    </row>
    <row r="9" spans="1:19" ht="18" customHeight="1">
      <c r="A9" s="118"/>
      <c r="B9" s="267"/>
      <c r="C9" s="320" t="s">
        <v>163</v>
      </c>
      <c r="D9" s="119">
        <v>1</v>
      </c>
      <c r="E9" s="120">
        <v>1</v>
      </c>
      <c r="F9" s="132">
        <f t="shared" ref="F9:F14" si="0">E9/D9</f>
        <v>1</v>
      </c>
      <c r="G9" s="120" t="s">
        <v>164</v>
      </c>
      <c r="H9" s="120" t="s">
        <v>164</v>
      </c>
      <c r="I9" s="133" t="s">
        <v>164</v>
      </c>
      <c r="J9" s="123"/>
      <c r="K9" s="132" t="s">
        <v>164</v>
      </c>
      <c r="L9" s="132" t="s">
        <v>164</v>
      </c>
      <c r="M9" s="124" t="s">
        <v>164</v>
      </c>
      <c r="N9" s="124" t="s">
        <v>164</v>
      </c>
      <c r="O9" s="120"/>
      <c r="P9" s="120"/>
      <c r="Q9" s="124">
        <v>0</v>
      </c>
      <c r="R9" s="130">
        <v>0</v>
      </c>
      <c r="S9" s="125" t="s">
        <v>164</v>
      </c>
    </row>
    <row r="10" spans="1:19" ht="18" customHeight="1">
      <c r="A10" s="118"/>
      <c r="B10" s="267"/>
      <c r="C10" s="320" t="s">
        <v>165</v>
      </c>
      <c r="D10" s="119">
        <v>12</v>
      </c>
      <c r="E10" s="120">
        <v>49</v>
      </c>
      <c r="F10" s="132">
        <f t="shared" si="0"/>
        <v>4.083333333333333</v>
      </c>
      <c r="G10" s="120" t="s">
        <v>164</v>
      </c>
      <c r="H10" s="120" t="s">
        <v>164</v>
      </c>
      <c r="I10" s="133" t="s">
        <v>164</v>
      </c>
      <c r="J10" s="123"/>
      <c r="K10" s="132" t="s">
        <v>164</v>
      </c>
      <c r="L10" s="132" t="s">
        <v>164</v>
      </c>
      <c r="M10" s="124" t="s">
        <v>164</v>
      </c>
      <c r="N10" s="124" t="s">
        <v>164</v>
      </c>
      <c r="O10" s="826" t="s">
        <v>395</v>
      </c>
      <c r="P10" s="826"/>
      <c r="Q10" s="124">
        <v>0</v>
      </c>
      <c r="R10" s="130">
        <v>0</v>
      </c>
      <c r="S10" s="125" t="s">
        <v>164</v>
      </c>
    </row>
    <row r="11" spans="1:19" ht="18" customHeight="1">
      <c r="A11" s="118"/>
      <c r="B11" s="267"/>
      <c r="C11" s="320" t="s">
        <v>166</v>
      </c>
      <c r="D11" s="119">
        <v>134</v>
      </c>
      <c r="E11" s="120">
        <v>3506</v>
      </c>
      <c r="F11" s="121">
        <f t="shared" si="0"/>
        <v>26.164179104477611</v>
      </c>
      <c r="G11" s="120">
        <v>21003117</v>
      </c>
      <c r="H11" s="120">
        <f>G11/D11</f>
        <v>156739.6791044776</v>
      </c>
      <c r="I11" s="134">
        <v>6445</v>
      </c>
      <c r="J11" s="123"/>
      <c r="K11" s="124">
        <v>620502</v>
      </c>
      <c r="L11" s="124">
        <f>K11/D11</f>
        <v>4630.6119402985078</v>
      </c>
      <c r="M11" s="124">
        <v>954454</v>
      </c>
      <c r="N11" s="124">
        <f>M11/D11</f>
        <v>7122.7910447761196</v>
      </c>
      <c r="O11" s="135"/>
      <c r="P11" s="120"/>
      <c r="Q11" s="124">
        <v>0</v>
      </c>
      <c r="R11" s="130">
        <v>0</v>
      </c>
      <c r="S11" s="125">
        <v>15089186</v>
      </c>
    </row>
    <row r="12" spans="1:19" ht="18" customHeight="1">
      <c r="A12" s="118"/>
      <c r="B12" s="267"/>
      <c r="C12" s="320" t="s">
        <v>167</v>
      </c>
      <c r="D12" s="119">
        <v>66</v>
      </c>
      <c r="E12" s="120">
        <v>1142</v>
      </c>
      <c r="F12" s="121">
        <f t="shared" si="0"/>
        <v>17.303030303030305</v>
      </c>
      <c r="G12" s="120">
        <v>8510528</v>
      </c>
      <c r="H12" s="120">
        <f>G12/D12</f>
        <v>128947.39393939394</v>
      </c>
      <c r="I12" s="134">
        <v>7545</v>
      </c>
      <c r="J12" s="123"/>
      <c r="K12" s="124">
        <v>347157</v>
      </c>
      <c r="L12" s="124">
        <f>K12/D12</f>
        <v>5259.954545454545</v>
      </c>
      <c r="M12" s="124">
        <v>629405</v>
      </c>
      <c r="N12" s="124">
        <f>M12/D12</f>
        <v>9536.439393939394</v>
      </c>
      <c r="O12" s="826" t="s">
        <v>394</v>
      </c>
      <c r="P12" s="826"/>
      <c r="Q12" s="124">
        <v>0</v>
      </c>
      <c r="R12" s="130">
        <v>0</v>
      </c>
      <c r="S12" s="125">
        <v>10213861</v>
      </c>
    </row>
    <row r="13" spans="1:19" ht="18" customHeight="1">
      <c r="A13" s="118"/>
      <c r="B13" s="267"/>
      <c r="C13" s="320" t="s">
        <v>168</v>
      </c>
      <c r="D13" s="119">
        <v>131</v>
      </c>
      <c r="E13" s="120">
        <v>1707</v>
      </c>
      <c r="F13" s="121">
        <f t="shared" si="0"/>
        <v>13.030534351145038</v>
      </c>
      <c r="G13" s="120">
        <v>7284795</v>
      </c>
      <c r="H13" s="120">
        <f>G13/D13</f>
        <v>55609.122137404578</v>
      </c>
      <c r="I13" s="134">
        <v>4305</v>
      </c>
      <c r="J13" s="123"/>
      <c r="K13" s="124">
        <v>238327</v>
      </c>
      <c r="L13" s="124">
        <f>K13/D13</f>
        <v>1819.2900763358778</v>
      </c>
      <c r="M13" s="124">
        <v>353490</v>
      </c>
      <c r="N13" s="124">
        <f>M13/D13</f>
        <v>2698.3969465648856</v>
      </c>
      <c r="O13" s="135"/>
      <c r="P13" s="120"/>
      <c r="Q13" s="124">
        <v>0</v>
      </c>
      <c r="R13" s="130">
        <v>0</v>
      </c>
      <c r="S13" s="125">
        <v>4276941</v>
      </c>
    </row>
    <row r="14" spans="1:19" ht="18" customHeight="1">
      <c r="A14" s="118"/>
      <c r="B14" s="267"/>
      <c r="C14" s="320" t="s">
        <v>169</v>
      </c>
      <c r="D14" s="119">
        <v>90</v>
      </c>
      <c r="E14" s="120">
        <v>1508</v>
      </c>
      <c r="F14" s="121">
        <f t="shared" si="0"/>
        <v>16.755555555555556</v>
      </c>
      <c r="G14" s="120">
        <v>9849721</v>
      </c>
      <c r="H14" s="120">
        <v>109441</v>
      </c>
      <c r="I14" s="134">
        <v>6619</v>
      </c>
      <c r="J14" s="123"/>
      <c r="K14" s="124">
        <v>319038</v>
      </c>
      <c r="L14" s="124">
        <f>K14/D14</f>
        <v>3544.8666666666668</v>
      </c>
      <c r="M14" s="124">
        <v>1483775</v>
      </c>
      <c r="N14" s="124">
        <f>M14/D14</f>
        <v>16486.388888888891</v>
      </c>
      <c r="O14" s="120"/>
      <c r="P14" s="120"/>
      <c r="Q14" s="124">
        <v>0</v>
      </c>
      <c r="R14" s="130">
        <v>0</v>
      </c>
      <c r="S14" s="125">
        <v>6556746</v>
      </c>
    </row>
    <row r="15" spans="1:19" ht="12" customHeight="1">
      <c r="A15" s="118"/>
      <c r="B15" s="267"/>
      <c r="C15" s="320"/>
      <c r="D15" s="119"/>
      <c r="E15" s="136"/>
      <c r="F15" s="121"/>
      <c r="G15" s="120"/>
      <c r="H15" s="120"/>
      <c r="I15" s="137"/>
      <c r="J15" s="123"/>
      <c r="K15" s="124"/>
      <c r="L15" s="124"/>
      <c r="M15" s="124"/>
      <c r="N15" s="124"/>
      <c r="O15" s="120"/>
      <c r="P15" s="120"/>
      <c r="Q15" s="120"/>
      <c r="R15" s="120"/>
      <c r="S15" s="138"/>
    </row>
    <row r="16" spans="1:19" ht="18" customHeight="1">
      <c r="A16" s="118"/>
      <c r="B16" s="822" t="s">
        <v>170</v>
      </c>
      <c r="C16" s="822"/>
      <c r="D16" s="126">
        <f>SUM(D17:D22)</f>
        <v>797</v>
      </c>
      <c r="E16" s="127">
        <f>SUM(E17:E22)</f>
        <v>6219</v>
      </c>
      <c r="F16" s="128">
        <f>E16/D16</f>
        <v>7.8030112923462989</v>
      </c>
      <c r="G16" s="127">
        <v>11399622</v>
      </c>
      <c r="H16" s="127">
        <f t="shared" ref="H16:H22" si="1">G16/D16</f>
        <v>14303.164366373901</v>
      </c>
      <c r="I16" s="139">
        <v>2256</v>
      </c>
      <c r="J16" s="129">
        <f>SUM(J17:J22)</f>
        <v>0</v>
      </c>
      <c r="K16" s="130">
        <v>561082</v>
      </c>
      <c r="L16" s="130">
        <f t="shared" ref="L16:L22" si="2">K16/D16</f>
        <v>703.99247176913423</v>
      </c>
      <c r="M16" s="130">
        <v>838331</v>
      </c>
      <c r="N16" s="130">
        <f t="shared" ref="N16:N22" si="3">M16/D16</f>
        <v>1051.8582183186952</v>
      </c>
      <c r="O16" s="130">
        <v>98168</v>
      </c>
      <c r="P16" s="140">
        <f t="shared" ref="P16:P22" si="4">O16/D16</f>
        <v>123.17189460476789</v>
      </c>
      <c r="Q16" s="130">
        <v>400</v>
      </c>
      <c r="R16" s="130">
        <v>4279</v>
      </c>
      <c r="S16" s="131">
        <v>4835741</v>
      </c>
    </row>
    <row r="17" spans="1:19" ht="18" customHeight="1">
      <c r="A17" s="118"/>
      <c r="B17" s="267"/>
      <c r="C17" s="320" t="s">
        <v>171</v>
      </c>
      <c r="D17" s="119">
        <v>1</v>
      </c>
      <c r="E17" s="120">
        <v>3</v>
      </c>
      <c r="F17" s="121">
        <f t="shared" ref="F17:F22" si="5">E17/D17</f>
        <v>3</v>
      </c>
      <c r="G17" s="120" t="s">
        <v>164</v>
      </c>
      <c r="H17" s="120" t="s">
        <v>164</v>
      </c>
      <c r="I17" s="141" t="s">
        <v>164</v>
      </c>
      <c r="J17" s="123"/>
      <c r="K17" s="124" t="s">
        <v>164</v>
      </c>
      <c r="L17" s="124" t="s">
        <v>164</v>
      </c>
      <c r="M17" s="124" t="s">
        <v>164</v>
      </c>
      <c r="N17" s="124" t="s">
        <v>164</v>
      </c>
      <c r="O17" s="124" t="s">
        <v>164</v>
      </c>
      <c r="P17" s="142" t="s">
        <v>164</v>
      </c>
      <c r="Q17" s="124" t="s">
        <v>164</v>
      </c>
      <c r="R17" s="124" t="s">
        <v>164</v>
      </c>
      <c r="S17" s="125" t="s">
        <v>164</v>
      </c>
    </row>
    <row r="18" spans="1:19" ht="18" customHeight="1">
      <c r="A18" s="118"/>
      <c r="B18" s="267"/>
      <c r="C18" s="320" t="s">
        <v>172</v>
      </c>
      <c r="D18" s="119">
        <v>69</v>
      </c>
      <c r="E18" s="120">
        <v>207</v>
      </c>
      <c r="F18" s="121">
        <f t="shared" si="5"/>
        <v>3</v>
      </c>
      <c r="G18" s="120" t="s">
        <v>164</v>
      </c>
      <c r="H18" s="120" t="s">
        <v>164</v>
      </c>
      <c r="I18" s="141" t="s">
        <v>164</v>
      </c>
      <c r="J18" s="123"/>
      <c r="K18" s="124" t="s">
        <v>164</v>
      </c>
      <c r="L18" s="124" t="s">
        <v>164</v>
      </c>
      <c r="M18" s="124" t="s">
        <v>164</v>
      </c>
      <c r="N18" s="124" t="s">
        <v>164</v>
      </c>
      <c r="O18" s="124" t="s">
        <v>164</v>
      </c>
      <c r="P18" s="142" t="s">
        <v>164</v>
      </c>
      <c r="Q18" s="124" t="s">
        <v>164</v>
      </c>
      <c r="R18" s="124" t="s">
        <v>164</v>
      </c>
      <c r="S18" s="125" t="s">
        <v>164</v>
      </c>
    </row>
    <row r="19" spans="1:19" ht="18" customHeight="1">
      <c r="A19" s="118"/>
      <c r="B19" s="267"/>
      <c r="C19" s="320" t="s">
        <v>173</v>
      </c>
      <c r="D19" s="119">
        <v>310</v>
      </c>
      <c r="E19" s="120">
        <v>2776</v>
      </c>
      <c r="F19" s="121">
        <f t="shared" si="5"/>
        <v>8.9548387096774196</v>
      </c>
      <c r="G19" s="120">
        <v>3907468</v>
      </c>
      <c r="H19" s="120">
        <f t="shared" si="1"/>
        <v>12604.735483870967</v>
      </c>
      <c r="I19" s="137">
        <v>1913</v>
      </c>
      <c r="J19" s="123"/>
      <c r="K19" s="124">
        <v>72992</v>
      </c>
      <c r="L19" s="124">
        <f t="shared" si="2"/>
        <v>235.45806451612904</v>
      </c>
      <c r="M19" s="124">
        <v>141829</v>
      </c>
      <c r="N19" s="124">
        <f t="shared" si="3"/>
        <v>457.51290322580644</v>
      </c>
      <c r="O19" s="124">
        <v>36409</v>
      </c>
      <c r="P19" s="142">
        <f t="shared" si="4"/>
        <v>117.4483870967742</v>
      </c>
      <c r="Q19" s="124">
        <v>132</v>
      </c>
      <c r="R19" s="124">
        <v>2165</v>
      </c>
      <c r="S19" s="125">
        <v>441622</v>
      </c>
    </row>
    <row r="20" spans="1:19" ht="18" customHeight="1">
      <c r="A20" s="118"/>
      <c r="B20" s="267"/>
      <c r="C20" s="320" t="s">
        <v>174</v>
      </c>
      <c r="D20" s="119">
        <v>72</v>
      </c>
      <c r="E20" s="120">
        <v>1092</v>
      </c>
      <c r="F20" s="121">
        <f t="shared" si="5"/>
        <v>15.166666666666666</v>
      </c>
      <c r="G20" s="120">
        <v>3533570</v>
      </c>
      <c r="H20" s="120">
        <f t="shared" si="1"/>
        <v>49077.361111111109</v>
      </c>
      <c r="I20" s="137">
        <v>3266</v>
      </c>
      <c r="J20" s="123"/>
      <c r="K20" s="124">
        <v>416293</v>
      </c>
      <c r="L20" s="124">
        <f t="shared" si="2"/>
        <v>5781.8472222222226</v>
      </c>
      <c r="M20" s="124">
        <v>295689</v>
      </c>
      <c r="N20" s="124">
        <f t="shared" si="3"/>
        <v>4106.791666666667</v>
      </c>
      <c r="O20" s="124">
        <v>6261</v>
      </c>
      <c r="P20" s="142">
        <f t="shared" si="4"/>
        <v>86.958333333333329</v>
      </c>
      <c r="Q20" s="124">
        <v>58</v>
      </c>
      <c r="R20" s="124">
        <v>551</v>
      </c>
      <c r="S20" s="125">
        <v>3350852</v>
      </c>
    </row>
    <row r="21" spans="1:19" ht="18" customHeight="1">
      <c r="A21" s="118"/>
      <c r="B21" s="267"/>
      <c r="C21" s="319" t="s">
        <v>175</v>
      </c>
      <c r="D21" s="119">
        <v>76</v>
      </c>
      <c r="E21" s="120">
        <v>388</v>
      </c>
      <c r="F21" s="121">
        <f t="shared" si="5"/>
        <v>5.1052631578947372</v>
      </c>
      <c r="G21" s="120">
        <v>655851</v>
      </c>
      <c r="H21" s="120">
        <f t="shared" si="1"/>
        <v>8629.6184210526317</v>
      </c>
      <c r="I21" s="137">
        <v>1832</v>
      </c>
      <c r="J21" s="123"/>
      <c r="K21" s="124">
        <v>25918</v>
      </c>
      <c r="L21" s="124">
        <f t="shared" si="2"/>
        <v>341.0263157894737</v>
      </c>
      <c r="M21" s="124">
        <v>92499</v>
      </c>
      <c r="N21" s="124">
        <f t="shared" si="3"/>
        <v>1217.0921052631579</v>
      </c>
      <c r="O21" s="124">
        <v>12741</v>
      </c>
      <c r="P21" s="142">
        <f t="shared" si="4"/>
        <v>167.64473684210526</v>
      </c>
      <c r="Q21" s="124">
        <v>46</v>
      </c>
      <c r="R21" s="124">
        <v>234</v>
      </c>
      <c r="S21" s="125">
        <v>213777</v>
      </c>
    </row>
    <row r="22" spans="1:19" ht="18" customHeight="1" thickBot="1">
      <c r="A22" s="143"/>
      <c r="B22" s="268"/>
      <c r="C22" s="321" t="s">
        <v>176</v>
      </c>
      <c r="D22" s="144">
        <v>269</v>
      </c>
      <c r="E22" s="145">
        <v>1753</v>
      </c>
      <c r="F22" s="146">
        <f t="shared" si="5"/>
        <v>6.5167286245353164</v>
      </c>
      <c r="G22" s="145">
        <v>3056130</v>
      </c>
      <c r="H22" s="145">
        <f t="shared" si="1"/>
        <v>11361.078066914499</v>
      </c>
      <c r="I22" s="147">
        <v>2213</v>
      </c>
      <c r="J22" s="148"/>
      <c r="K22" s="149">
        <v>45811</v>
      </c>
      <c r="L22" s="149">
        <f t="shared" si="2"/>
        <v>170.3011152416357</v>
      </c>
      <c r="M22" s="149">
        <v>265823</v>
      </c>
      <c r="N22" s="149">
        <f t="shared" si="3"/>
        <v>988.18959107806688</v>
      </c>
      <c r="O22" s="149">
        <v>36022</v>
      </c>
      <c r="P22" s="150">
        <f t="shared" si="4"/>
        <v>133.91078066914497</v>
      </c>
      <c r="Q22" s="149">
        <v>131</v>
      </c>
      <c r="R22" s="149">
        <v>1188</v>
      </c>
      <c r="S22" s="151">
        <v>814631</v>
      </c>
    </row>
    <row r="23" spans="1:19" ht="15" customHeight="1">
      <c r="C23" s="1"/>
      <c r="D23" s="1"/>
      <c r="E23" s="1"/>
      <c r="F23" s="1"/>
      <c r="G23" s="1"/>
      <c r="I23" s="1"/>
      <c r="J23" s="1"/>
      <c r="K23" s="1"/>
      <c r="L23" s="1"/>
      <c r="M23" s="1"/>
      <c r="N23" s="1"/>
      <c r="O23" s="1"/>
      <c r="P23" s="1"/>
      <c r="Q23" s="1"/>
      <c r="S23" s="101" t="s">
        <v>135</v>
      </c>
    </row>
    <row r="24" spans="1:19" ht="113.25" customHeight="1">
      <c r="B24" s="823" t="s">
        <v>177</v>
      </c>
      <c r="C24" s="823"/>
      <c r="D24" s="823"/>
      <c r="E24" s="823"/>
      <c r="F24" s="823"/>
      <c r="G24" s="823"/>
      <c r="H24" s="823"/>
      <c r="I24" s="823"/>
      <c r="J24" s="1"/>
      <c r="K24" s="1"/>
      <c r="L24" s="1"/>
      <c r="M24" s="1"/>
      <c r="N24" s="1"/>
      <c r="O24" s="1"/>
      <c r="P24" s="1"/>
      <c r="Q24" s="1"/>
      <c r="R24" s="1"/>
      <c r="S24" s="1"/>
    </row>
    <row r="25" spans="1:19" ht="15" customHeight="1" thickBot="1">
      <c r="A25" s="824" t="s">
        <v>178</v>
      </c>
      <c r="B25" s="824"/>
      <c r="C25" s="824"/>
      <c r="D25" s="824"/>
      <c r="E25" s="824"/>
      <c r="F25" s="824"/>
      <c r="G25" s="824"/>
      <c r="H25" s="824"/>
      <c r="I25" s="824"/>
      <c r="J25" s="1"/>
      <c r="K25" s="1"/>
      <c r="L25" s="1"/>
      <c r="M25" s="1"/>
      <c r="N25" s="1"/>
      <c r="O25" s="1"/>
      <c r="P25" s="1"/>
      <c r="S25" s="101" t="s">
        <v>179</v>
      </c>
    </row>
    <row r="26" spans="1:19" ht="23.25" customHeight="1" thickBot="1">
      <c r="A26" s="672" t="s">
        <v>180</v>
      </c>
      <c r="B26" s="672"/>
      <c r="C26" s="672"/>
      <c r="D26" s="673" t="s">
        <v>181</v>
      </c>
      <c r="E26" s="673"/>
      <c r="F26" s="673"/>
      <c r="G26" s="673"/>
      <c r="H26" s="673"/>
      <c r="I26" s="673"/>
      <c r="J26" s="30"/>
      <c r="K26" s="691" t="s">
        <v>182</v>
      </c>
      <c r="L26" s="691"/>
      <c r="M26" s="691"/>
      <c r="N26" s="691"/>
      <c r="O26" s="691"/>
      <c r="P26" s="691"/>
      <c r="Q26" s="691"/>
      <c r="R26" s="691"/>
      <c r="S26" s="691"/>
    </row>
    <row r="27" spans="1:19" ht="23.25" customHeight="1" thickBot="1">
      <c r="A27" s="672"/>
      <c r="B27" s="672"/>
      <c r="C27" s="672"/>
      <c r="D27" s="675" t="s">
        <v>183</v>
      </c>
      <c r="E27" s="675"/>
      <c r="F27" s="675" t="s">
        <v>184</v>
      </c>
      <c r="G27" s="675"/>
      <c r="H27" s="675"/>
      <c r="I27" s="674" t="s">
        <v>185</v>
      </c>
      <c r="J27" s="152"/>
      <c r="K27" s="675" t="s">
        <v>186</v>
      </c>
      <c r="L27" s="675"/>
      <c r="M27" s="675" t="s">
        <v>184</v>
      </c>
      <c r="N27" s="675"/>
      <c r="O27" s="712" t="s">
        <v>187</v>
      </c>
      <c r="P27" s="712"/>
      <c r="Q27" s="712"/>
      <c r="R27" s="712"/>
      <c r="S27" s="712"/>
    </row>
    <row r="28" spans="1:19" ht="23.25" customHeight="1">
      <c r="A28" s="672"/>
      <c r="B28" s="672"/>
      <c r="C28" s="672"/>
      <c r="D28" s="675"/>
      <c r="E28" s="675"/>
      <c r="F28" s="69" t="s">
        <v>188</v>
      </c>
      <c r="G28" s="33" t="s">
        <v>189</v>
      </c>
      <c r="H28" s="33" t="s">
        <v>190</v>
      </c>
      <c r="I28" s="674"/>
      <c r="J28" s="105"/>
      <c r="K28" s="675"/>
      <c r="L28" s="675"/>
      <c r="M28" s="675" t="s">
        <v>191</v>
      </c>
      <c r="N28" s="675"/>
      <c r="O28" s="675" t="s">
        <v>188</v>
      </c>
      <c r="P28" s="675"/>
      <c r="Q28" s="675" t="s">
        <v>192</v>
      </c>
      <c r="R28" s="675"/>
      <c r="S28" s="35" t="s">
        <v>193</v>
      </c>
    </row>
    <row r="29" spans="1:19" s="104" customFormat="1" ht="20.100000000000001" customHeight="1">
      <c r="A29" s="108"/>
      <c r="B29" s="825" t="s">
        <v>82</v>
      </c>
      <c r="C29" s="825"/>
      <c r="D29" s="830">
        <f>D31+D39</f>
        <v>1231</v>
      </c>
      <c r="E29" s="830"/>
      <c r="F29" s="116">
        <f>F31+F39</f>
        <v>655</v>
      </c>
      <c r="G29" s="153">
        <f>G31+G39</f>
        <v>377</v>
      </c>
      <c r="H29" s="116">
        <f>H31+H39</f>
        <v>278</v>
      </c>
      <c r="I29" s="116">
        <f>I31+I39</f>
        <v>576</v>
      </c>
      <c r="J29" s="154"/>
      <c r="K29" s="831">
        <f>SUM(K31,K39)</f>
        <v>14132</v>
      </c>
      <c r="L29" s="831"/>
      <c r="M29" s="832">
        <f>M31+M39</f>
        <v>12184</v>
      </c>
      <c r="N29" s="832">
        <f t="shared" ref="N29:S29" si="6">N31+N39</f>
        <v>0</v>
      </c>
      <c r="O29" s="832">
        <f t="shared" si="6"/>
        <v>1948</v>
      </c>
      <c r="P29" s="832">
        <f t="shared" si="6"/>
        <v>0</v>
      </c>
      <c r="Q29" s="832">
        <f t="shared" si="6"/>
        <v>743</v>
      </c>
      <c r="R29" s="832">
        <f t="shared" si="6"/>
        <v>0</v>
      </c>
      <c r="S29" s="155">
        <f t="shared" si="6"/>
        <v>1205</v>
      </c>
    </row>
    <row r="30" spans="1:19" ht="12" customHeight="1">
      <c r="A30" s="118"/>
      <c r="B30" s="840"/>
      <c r="C30" s="840"/>
      <c r="D30" s="156"/>
      <c r="E30" s="157"/>
      <c r="F30" s="124"/>
      <c r="G30" s="157"/>
      <c r="H30" s="124"/>
      <c r="I30" s="124"/>
      <c r="J30" s="132"/>
      <c r="K30" s="158"/>
      <c r="L30" s="158"/>
      <c r="M30" s="159"/>
      <c r="N30" s="159"/>
      <c r="O30" s="159"/>
      <c r="P30" s="159"/>
      <c r="Q30" s="159"/>
      <c r="R30" s="159"/>
      <c r="S30" s="160"/>
    </row>
    <row r="31" spans="1:19" ht="20.100000000000001" customHeight="1">
      <c r="A31" s="118"/>
      <c r="B31" s="822" t="s">
        <v>194</v>
      </c>
      <c r="C31" s="822"/>
      <c r="D31" s="838">
        <f>SUM(D32:E37)</f>
        <v>434</v>
      </c>
      <c r="E31" s="838"/>
      <c r="F31" s="130">
        <f>SUM(F32:F37)</f>
        <v>373</v>
      </c>
      <c r="G31" s="161">
        <f>SUM(G32:G37)</f>
        <v>270</v>
      </c>
      <c r="H31" s="130">
        <f>SUM(H32:H37)</f>
        <v>103</v>
      </c>
      <c r="I31" s="130">
        <f>SUM(I32:I37)</f>
        <v>61</v>
      </c>
      <c r="J31" s="162"/>
      <c r="K31" s="839">
        <f>SUM(K32:L37)</f>
        <v>7913</v>
      </c>
      <c r="L31" s="839"/>
      <c r="M31" s="834">
        <f>SUM(M32:N37)</f>
        <v>7656</v>
      </c>
      <c r="N31" s="834"/>
      <c r="O31" s="834">
        <f>SUM(O32:P37)</f>
        <v>257</v>
      </c>
      <c r="P31" s="834"/>
      <c r="Q31" s="834">
        <f>SUM(Q32:R37)</f>
        <v>69</v>
      </c>
      <c r="R31" s="834"/>
      <c r="S31" s="163">
        <f>SUM(S32:S37)</f>
        <v>188</v>
      </c>
    </row>
    <row r="32" spans="1:19" ht="18" customHeight="1">
      <c r="A32" s="118"/>
      <c r="B32" s="262"/>
      <c r="C32" s="320" t="s">
        <v>163</v>
      </c>
      <c r="D32" s="836">
        <v>1</v>
      </c>
      <c r="E32" s="836"/>
      <c r="F32" s="124">
        <v>1</v>
      </c>
      <c r="G32" s="157">
        <v>1</v>
      </c>
      <c r="H32" s="124">
        <v>0</v>
      </c>
      <c r="I32" s="124">
        <v>0</v>
      </c>
      <c r="J32" s="132"/>
      <c r="K32" s="835">
        <v>1</v>
      </c>
      <c r="L32" s="835"/>
      <c r="M32" s="837">
        <v>1</v>
      </c>
      <c r="N32" s="837"/>
      <c r="O32" s="837">
        <v>0</v>
      </c>
      <c r="P32" s="837"/>
      <c r="Q32" s="837">
        <v>0</v>
      </c>
      <c r="R32" s="837"/>
      <c r="S32" s="160">
        <v>0</v>
      </c>
    </row>
    <row r="33" spans="1:19" ht="18" customHeight="1">
      <c r="A33" s="118"/>
      <c r="B33" s="262"/>
      <c r="C33" s="319" t="s">
        <v>165</v>
      </c>
      <c r="D33" s="836">
        <v>12</v>
      </c>
      <c r="E33" s="836"/>
      <c r="F33" s="124">
        <v>4</v>
      </c>
      <c r="G33" s="157">
        <v>4</v>
      </c>
      <c r="H33" s="124">
        <v>0</v>
      </c>
      <c r="I33" s="124">
        <v>8</v>
      </c>
      <c r="J33" s="132"/>
      <c r="K33" s="835">
        <v>49</v>
      </c>
      <c r="L33" s="835"/>
      <c r="M33" s="837">
        <v>33</v>
      </c>
      <c r="N33" s="837"/>
      <c r="O33" s="837">
        <v>16</v>
      </c>
      <c r="P33" s="837"/>
      <c r="Q33" s="837">
        <v>9</v>
      </c>
      <c r="R33" s="837"/>
      <c r="S33" s="160">
        <v>7</v>
      </c>
    </row>
    <row r="34" spans="1:19" ht="18" customHeight="1">
      <c r="A34" s="118"/>
      <c r="B34" s="262"/>
      <c r="C34" s="319" t="s">
        <v>166</v>
      </c>
      <c r="D34" s="836">
        <v>134</v>
      </c>
      <c r="E34" s="836"/>
      <c r="F34" s="124">
        <v>114</v>
      </c>
      <c r="G34" s="157">
        <v>86</v>
      </c>
      <c r="H34" s="124">
        <v>28</v>
      </c>
      <c r="I34" s="124">
        <v>20</v>
      </c>
      <c r="J34" s="132"/>
      <c r="K34" s="835">
        <v>3506</v>
      </c>
      <c r="L34" s="835"/>
      <c r="M34" s="837">
        <v>3424</v>
      </c>
      <c r="N34" s="837"/>
      <c r="O34" s="837">
        <v>82</v>
      </c>
      <c r="P34" s="837"/>
      <c r="Q34" s="837">
        <v>23</v>
      </c>
      <c r="R34" s="837"/>
      <c r="S34" s="160">
        <v>59</v>
      </c>
    </row>
    <row r="35" spans="1:19" ht="18" customHeight="1">
      <c r="A35" s="118"/>
      <c r="B35" s="262"/>
      <c r="C35" s="319" t="s">
        <v>167</v>
      </c>
      <c r="D35" s="836">
        <v>66</v>
      </c>
      <c r="E35" s="836"/>
      <c r="F35" s="124">
        <v>56</v>
      </c>
      <c r="G35" s="157">
        <v>43</v>
      </c>
      <c r="H35" s="124">
        <v>13</v>
      </c>
      <c r="I35" s="124">
        <v>10</v>
      </c>
      <c r="J35" s="132"/>
      <c r="K35" s="835">
        <v>1142</v>
      </c>
      <c r="L35" s="835"/>
      <c r="M35" s="837">
        <v>1096</v>
      </c>
      <c r="N35" s="837"/>
      <c r="O35" s="837">
        <v>46</v>
      </c>
      <c r="P35" s="837"/>
      <c r="Q35" s="837">
        <v>10</v>
      </c>
      <c r="R35" s="837"/>
      <c r="S35" s="160">
        <v>36</v>
      </c>
    </row>
    <row r="36" spans="1:19" ht="18" customHeight="1">
      <c r="A36" s="118"/>
      <c r="B36" s="262"/>
      <c r="C36" s="319" t="s">
        <v>168</v>
      </c>
      <c r="D36" s="836">
        <v>131</v>
      </c>
      <c r="E36" s="836"/>
      <c r="F36" s="124">
        <v>117</v>
      </c>
      <c r="G36" s="157">
        <v>68</v>
      </c>
      <c r="H36" s="124">
        <v>49</v>
      </c>
      <c r="I36" s="124">
        <v>14</v>
      </c>
      <c r="J36" s="132"/>
      <c r="K36" s="835">
        <v>1707</v>
      </c>
      <c r="L36" s="835"/>
      <c r="M36" s="837">
        <v>1618</v>
      </c>
      <c r="N36" s="837"/>
      <c r="O36" s="837">
        <v>89</v>
      </c>
      <c r="P36" s="837"/>
      <c r="Q36" s="837">
        <v>17</v>
      </c>
      <c r="R36" s="837"/>
      <c r="S36" s="160">
        <v>72</v>
      </c>
    </row>
    <row r="37" spans="1:19" ht="18" customHeight="1">
      <c r="A37" s="118"/>
      <c r="B37" s="262"/>
      <c r="C37" s="319" t="s">
        <v>169</v>
      </c>
      <c r="D37" s="836">
        <v>90</v>
      </c>
      <c r="E37" s="836"/>
      <c r="F37" s="124">
        <v>81</v>
      </c>
      <c r="G37" s="157">
        <v>68</v>
      </c>
      <c r="H37" s="124">
        <v>13</v>
      </c>
      <c r="I37" s="124">
        <v>9</v>
      </c>
      <c r="J37" s="132"/>
      <c r="K37" s="835">
        <v>1508</v>
      </c>
      <c r="L37" s="835"/>
      <c r="M37" s="837">
        <v>1484</v>
      </c>
      <c r="N37" s="837"/>
      <c r="O37" s="837">
        <v>24</v>
      </c>
      <c r="P37" s="837"/>
      <c r="Q37" s="837">
        <v>10</v>
      </c>
      <c r="R37" s="837"/>
      <c r="S37" s="160">
        <v>14</v>
      </c>
    </row>
    <row r="38" spans="1:19" ht="12" customHeight="1">
      <c r="A38" s="118"/>
      <c r="B38" s="262"/>
      <c r="C38" s="320"/>
      <c r="D38" s="836"/>
      <c r="E38" s="836"/>
      <c r="F38" s="124"/>
      <c r="G38" s="157"/>
      <c r="H38" s="124"/>
      <c r="I38" s="124"/>
      <c r="J38" s="132"/>
      <c r="K38" s="835"/>
      <c r="L38" s="835"/>
      <c r="M38" s="837"/>
      <c r="N38" s="837"/>
      <c r="O38" s="837"/>
      <c r="P38" s="837"/>
      <c r="Q38" s="837"/>
      <c r="R38" s="837"/>
      <c r="S38" s="160"/>
    </row>
    <row r="39" spans="1:19" ht="18" customHeight="1">
      <c r="A39" s="118"/>
      <c r="B39" s="825" t="s">
        <v>170</v>
      </c>
      <c r="C39" s="825"/>
      <c r="D39" s="838">
        <f>SUM(D40:E45)</f>
        <v>797</v>
      </c>
      <c r="E39" s="838"/>
      <c r="F39" s="130">
        <f>SUM(F40:F45)</f>
        <v>282</v>
      </c>
      <c r="G39" s="161">
        <f>SUM(G40:G45)</f>
        <v>107</v>
      </c>
      <c r="H39" s="130">
        <f>SUM(H40:H45)</f>
        <v>175</v>
      </c>
      <c r="I39" s="130">
        <f>SUM(I40:I45)</f>
        <v>515</v>
      </c>
      <c r="J39" s="162"/>
      <c r="K39" s="839">
        <f>SUM(K40:L45)</f>
        <v>6219</v>
      </c>
      <c r="L39" s="839"/>
      <c r="M39" s="834">
        <f>SUM(M40:N45)</f>
        <v>4528</v>
      </c>
      <c r="N39" s="834"/>
      <c r="O39" s="834">
        <f>SUM(O40:P45)</f>
        <v>1691</v>
      </c>
      <c r="P39" s="834"/>
      <c r="Q39" s="834">
        <f>SUM(Q40:R45)</f>
        <v>674</v>
      </c>
      <c r="R39" s="834"/>
      <c r="S39" s="163">
        <f>SUM(S40:S45)</f>
        <v>1017</v>
      </c>
    </row>
    <row r="40" spans="1:19" ht="18" customHeight="1">
      <c r="A40" s="118"/>
      <c r="B40" s="262"/>
      <c r="C40" s="319" t="s">
        <v>171</v>
      </c>
      <c r="D40" s="836">
        <v>1</v>
      </c>
      <c r="E40" s="836"/>
      <c r="F40" s="124">
        <v>1</v>
      </c>
      <c r="G40" s="157">
        <v>0</v>
      </c>
      <c r="H40" s="124">
        <v>1</v>
      </c>
      <c r="I40" s="124">
        <v>0</v>
      </c>
      <c r="J40" s="132"/>
      <c r="K40" s="835">
        <v>3</v>
      </c>
      <c r="L40" s="835"/>
      <c r="M40" s="837">
        <v>3</v>
      </c>
      <c r="N40" s="837"/>
      <c r="O40" s="837">
        <v>0</v>
      </c>
      <c r="P40" s="837"/>
      <c r="Q40" s="837">
        <v>0</v>
      </c>
      <c r="R40" s="837"/>
      <c r="S40" s="160">
        <v>0</v>
      </c>
    </row>
    <row r="41" spans="1:19" ht="18" customHeight="1">
      <c r="A41" s="118"/>
      <c r="B41" s="262"/>
      <c r="C41" s="319" t="s">
        <v>172</v>
      </c>
      <c r="D41" s="836">
        <v>69</v>
      </c>
      <c r="E41" s="836"/>
      <c r="F41" s="124">
        <v>21</v>
      </c>
      <c r="G41" s="157">
        <v>7</v>
      </c>
      <c r="H41" s="124">
        <v>14</v>
      </c>
      <c r="I41" s="124">
        <v>48</v>
      </c>
      <c r="J41" s="132"/>
      <c r="K41" s="835">
        <v>207</v>
      </c>
      <c r="L41" s="835"/>
      <c r="M41" s="837">
        <v>132</v>
      </c>
      <c r="N41" s="837"/>
      <c r="O41" s="837">
        <v>75</v>
      </c>
      <c r="P41" s="837"/>
      <c r="Q41" s="837">
        <v>53</v>
      </c>
      <c r="R41" s="837"/>
      <c r="S41" s="160">
        <v>22</v>
      </c>
    </row>
    <row r="42" spans="1:19" ht="18" customHeight="1">
      <c r="A42" s="118"/>
      <c r="B42" s="262"/>
      <c r="C42" s="319" t="s">
        <v>173</v>
      </c>
      <c r="D42" s="836">
        <v>310</v>
      </c>
      <c r="E42" s="836"/>
      <c r="F42" s="124">
        <v>80</v>
      </c>
      <c r="G42" s="157">
        <v>25</v>
      </c>
      <c r="H42" s="124">
        <v>55</v>
      </c>
      <c r="I42" s="124">
        <v>230</v>
      </c>
      <c r="J42" s="132"/>
      <c r="K42" s="835">
        <v>2776</v>
      </c>
      <c r="L42" s="835"/>
      <c r="M42" s="837">
        <v>1891</v>
      </c>
      <c r="N42" s="837"/>
      <c r="O42" s="837">
        <v>885</v>
      </c>
      <c r="P42" s="837"/>
      <c r="Q42" s="837">
        <v>318</v>
      </c>
      <c r="R42" s="837"/>
      <c r="S42" s="160">
        <v>567</v>
      </c>
    </row>
    <row r="43" spans="1:19" ht="18" customHeight="1">
      <c r="A43" s="118"/>
      <c r="B43" s="262"/>
      <c r="C43" s="319" t="s">
        <v>174</v>
      </c>
      <c r="D43" s="836">
        <v>72</v>
      </c>
      <c r="E43" s="836"/>
      <c r="F43" s="124">
        <v>34</v>
      </c>
      <c r="G43" s="157">
        <v>17</v>
      </c>
      <c r="H43" s="124">
        <v>17</v>
      </c>
      <c r="I43" s="124">
        <v>38</v>
      </c>
      <c r="J43" s="132"/>
      <c r="K43" s="835">
        <v>1092</v>
      </c>
      <c r="L43" s="835"/>
      <c r="M43" s="837">
        <v>1010</v>
      </c>
      <c r="N43" s="837"/>
      <c r="O43" s="837">
        <v>82</v>
      </c>
      <c r="P43" s="837"/>
      <c r="Q43" s="837">
        <v>46</v>
      </c>
      <c r="R43" s="837"/>
      <c r="S43" s="160">
        <v>36</v>
      </c>
    </row>
    <row r="44" spans="1:19" ht="18" customHeight="1">
      <c r="A44" s="118"/>
      <c r="B44" s="262"/>
      <c r="C44" s="319" t="s">
        <v>175</v>
      </c>
      <c r="D44" s="836">
        <v>76</v>
      </c>
      <c r="E44" s="836"/>
      <c r="F44" s="124">
        <v>32</v>
      </c>
      <c r="G44" s="157">
        <v>14</v>
      </c>
      <c r="H44" s="124">
        <v>18</v>
      </c>
      <c r="I44" s="124">
        <v>44</v>
      </c>
      <c r="J44" s="132"/>
      <c r="K44" s="835">
        <v>388</v>
      </c>
      <c r="L44" s="835"/>
      <c r="M44" s="837">
        <v>298</v>
      </c>
      <c r="N44" s="837"/>
      <c r="O44" s="837">
        <v>90</v>
      </c>
      <c r="P44" s="837"/>
      <c r="Q44" s="837">
        <v>57</v>
      </c>
      <c r="R44" s="837"/>
      <c r="S44" s="160">
        <v>33</v>
      </c>
    </row>
    <row r="45" spans="1:19" ht="18" customHeight="1" thickBot="1">
      <c r="A45" s="143"/>
      <c r="B45" s="266"/>
      <c r="C45" s="322" t="s">
        <v>176</v>
      </c>
      <c r="D45" s="842">
        <v>269</v>
      </c>
      <c r="E45" s="842"/>
      <c r="F45" s="149">
        <v>114</v>
      </c>
      <c r="G45" s="164">
        <v>44</v>
      </c>
      <c r="H45" s="149">
        <v>70</v>
      </c>
      <c r="I45" s="149">
        <v>155</v>
      </c>
      <c r="J45" s="165"/>
      <c r="K45" s="843">
        <v>1753</v>
      </c>
      <c r="L45" s="843"/>
      <c r="M45" s="841">
        <v>1194</v>
      </c>
      <c r="N45" s="841"/>
      <c r="O45" s="841">
        <v>559</v>
      </c>
      <c r="P45" s="841"/>
      <c r="Q45" s="841">
        <v>200</v>
      </c>
      <c r="R45" s="841"/>
      <c r="S45" s="166">
        <v>359</v>
      </c>
    </row>
    <row r="46" spans="1:19" ht="15" customHeight="1">
      <c r="C46" s="1"/>
      <c r="D46" s="1"/>
      <c r="E46" s="1"/>
      <c r="F46" s="1"/>
      <c r="G46" s="1"/>
      <c r="H46" s="1"/>
      <c r="I46" s="1"/>
      <c r="J46" s="1"/>
      <c r="K46" s="1"/>
      <c r="L46" s="1"/>
      <c r="M46" s="1"/>
      <c r="N46" s="1"/>
      <c r="O46" s="1"/>
      <c r="P46" s="1"/>
      <c r="Q46" s="1"/>
      <c r="S46" s="101" t="s">
        <v>135</v>
      </c>
    </row>
    <row r="47" spans="1:19" ht="17.100000000000001" customHeight="1">
      <c r="K47" s="1"/>
      <c r="L47" s="1"/>
      <c r="M47" s="1"/>
      <c r="N47" s="1"/>
      <c r="O47" s="1"/>
      <c r="P47" s="1"/>
      <c r="Q47" s="1"/>
      <c r="R47" s="1"/>
      <c r="S47" s="1"/>
    </row>
    <row r="48" spans="1:19" ht="17.100000000000001" customHeight="1">
      <c r="K48" s="1"/>
      <c r="L48" s="1"/>
      <c r="M48" s="1"/>
      <c r="N48" s="1"/>
      <c r="O48" s="1"/>
      <c r="P48" s="1"/>
      <c r="Q48" s="1"/>
      <c r="R48" s="1"/>
      <c r="S48" s="1"/>
    </row>
    <row r="49" spans="11:19" ht="17.100000000000001" customHeight="1">
      <c r="K49" s="1"/>
      <c r="L49" s="1"/>
      <c r="M49" s="1"/>
      <c r="N49" s="1"/>
      <c r="O49" s="1"/>
      <c r="P49" s="1"/>
      <c r="Q49" s="1"/>
      <c r="R49" s="1"/>
      <c r="S49" s="1"/>
    </row>
    <row r="50" spans="11:19" ht="17.100000000000001" customHeight="1">
      <c r="K50" s="1"/>
      <c r="L50" s="1"/>
      <c r="M50" s="1"/>
      <c r="N50" s="1"/>
      <c r="O50" s="1"/>
      <c r="P50" s="1"/>
      <c r="Q50" s="1"/>
      <c r="R50" s="1"/>
      <c r="S50" s="1"/>
    </row>
    <row r="51" spans="11:19" ht="17.100000000000001" customHeight="1">
      <c r="K51" s="1"/>
      <c r="L51" s="1"/>
      <c r="M51" s="1"/>
      <c r="N51" s="1"/>
      <c r="O51" s="1"/>
      <c r="P51" s="1"/>
      <c r="Q51" s="1"/>
      <c r="R51" s="1"/>
      <c r="S51" s="1"/>
    </row>
    <row r="52" spans="11:19" ht="17.100000000000001" customHeight="1">
      <c r="K52" s="1"/>
      <c r="L52" s="1"/>
      <c r="M52" s="1"/>
      <c r="N52" s="1"/>
      <c r="O52" s="1"/>
      <c r="P52" s="1"/>
      <c r="Q52" s="1"/>
      <c r="R52" s="1"/>
      <c r="S52" s="1"/>
    </row>
    <row r="53" spans="11:19" ht="17.100000000000001" customHeight="1">
      <c r="K53" s="1"/>
      <c r="L53" s="1"/>
      <c r="M53" s="1"/>
      <c r="N53" s="1"/>
      <c r="O53" s="1"/>
      <c r="P53" s="1"/>
      <c r="Q53" s="1"/>
      <c r="R53" s="1"/>
      <c r="S53" s="1"/>
    </row>
    <row r="54" spans="11:19" ht="17.100000000000001" customHeight="1">
      <c r="K54" s="1"/>
      <c r="L54" s="1"/>
      <c r="M54" s="1"/>
      <c r="N54" s="1"/>
      <c r="O54" s="1"/>
      <c r="P54" s="1"/>
      <c r="Q54" s="1"/>
      <c r="R54" s="1"/>
      <c r="S54" s="1"/>
    </row>
    <row r="55" spans="11:19" ht="17.100000000000001" customHeight="1">
      <c r="K55" s="1"/>
      <c r="L55" s="1"/>
      <c r="M55" s="1"/>
      <c r="N55" s="1"/>
      <c r="O55" s="1"/>
      <c r="P55" s="1"/>
      <c r="Q55" s="1"/>
      <c r="R55" s="1"/>
      <c r="S55" s="1"/>
    </row>
    <row r="56" spans="11:19" ht="17.100000000000001" customHeight="1">
      <c r="K56" s="1"/>
      <c r="L56" s="1"/>
      <c r="M56" s="1"/>
      <c r="N56" s="1"/>
      <c r="O56" s="1"/>
      <c r="P56" s="1"/>
      <c r="Q56" s="1"/>
      <c r="R56" s="1"/>
      <c r="S56" s="1"/>
    </row>
    <row r="57" spans="11:19" ht="17.100000000000001" customHeight="1">
      <c r="K57" s="1"/>
      <c r="L57" s="1"/>
      <c r="M57" s="1"/>
      <c r="N57" s="1"/>
      <c r="O57" s="1"/>
      <c r="P57" s="1"/>
      <c r="Q57" s="1"/>
      <c r="R57" s="1"/>
      <c r="S57" s="1"/>
    </row>
    <row r="58" spans="11:19" ht="17.100000000000001" customHeight="1">
      <c r="K58" s="1"/>
      <c r="L58" s="1"/>
      <c r="M58" s="1"/>
      <c r="N58" s="1"/>
      <c r="O58" s="1"/>
      <c r="P58" s="1"/>
      <c r="Q58" s="1"/>
      <c r="R58" s="1"/>
      <c r="S58" s="1"/>
    </row>
    <row r="59" spans="11:19" ht="17.100000000000001" customHeight="1">
      <c r="K59" s="1"/>
      <c r="L59" s="1"/>
      <c r="M59" s="1"/>
      <c r="N59" s="1"/>
      <c r="O59" s="1"/>
      <c r="P59" s="1"/>
      <c r="Q59" s="1"/>
      <c r="R59" s="1"/>
      <c r="S59" s="1"/>
    </row>
    <row r="60" spans="11:19" ht="17.100000000000001" customHeight="1">
      <c r="K60" s="1"/>
      <c r="L60" s="1"/>
      <c r="M60" s="1"/>
      <c r="N60" s="1"/>
      <c r="O60" s="1"/>
      <c r="P60" s="1"/>
      <c r="Q60" s="1"/>
      <c r="R60" s="1"/>
      <c r="S60" s="1"/>
    </row>
    <row r="61" spans="11:19" ht="17.100000000000001" customHeight="1">
      <c r="K61" s="1"/>
      <c r="L61" s="1"/>
      <c r="M61" s="1"/>
      <c r="N61" s="1"/>
      <c r="O61" s="1"/>
      <c r="P61" s="1"/>
      <c r="Q61" s="1"/>
      <c r="R61" s="1"/>
      <c r="S61" s="1"/>
    </row>
    <row r="62" spans="11:19" ht="17.100000000000001" customHeight="1">
      <c r="K62" s="1"/>
      <c r="L62" s="1"/>
      <c r="M62" s="1"/>
      <c r="N62" s="1"/>
      <c r="O62" s="1"/>
      <c r="P62" s="1"/>
      <c r="Q62" s="1"/>
      <c r="R62" s="1"/>
      <c r="S62" s="1"/>
    </row>
    <row r="63" spans="11:19" ht="17.100000000000001" customHeight="1">
      <c r="K63" s="1"/>
      <c r="L63" s="1"/>
      <c r="M63" s="1"/>
      <c r="N63" s="1"/>
      <c r="O63" s="1"/>
      <c r="P63" s="1"/>
      <c r="Q63" s="1"/>
      <c r="R63" s="1"/>
      <c r="S63" s="1"/>
    </row>
    <row r="64" spans="11:19" ht="17.100000000000001" customHeight="1">
      <c r="K64" s="1"/>
      <c r="L64" s="1"/>
      <c r="M64" s="1"/>
      <c r="N64" s="1"/>
      <c r="O64" s="1"/>
      <c r="P64" s="1"/>
      <c r="Q64" s="1"/>
      <c r="R64" s="1"/>
      <c r="S64" s="1"/>
    </row>
    <row r="65" spans="11:19" ht="17.100000000000001" customHeight="1">
      <c r="K65" s="1"/>
      <c r="L65" s="1"/>
      <c r="M65" s="1"/>
      <c r="N65" s="1"/>
      <c r="O65" s="1"/>
      <c r="P65" s="1"/>
      <c r="Q65" s="1"/>
      <c r="R65" s="1"/>
      <c r="S65" s="1"/>
    </row>
    <row r="66" spans="11:19" ht="17.100000000000001" customHeight="1">
      <c r="K66" s="1"/>
      <c r="L66" s="1"/>
      <c r="M66" s="1"/>
      <c r="N66" s="1"/>
      <c r="O66" s="1"/>
      <c r="P66" s="1"/>
      <c r="Q66" s="1"/>
      <c r="R66" s="1"/>
      <c r="S66" s="1"/>
    </row>
    <row r="67" spans="11:19" ht="17.100000000000001" customHeight="1">
      <c r="K67" s="1"/>
      <c r="L67" s="1"/>
      <c r="M67" s="1"/>
      <c r="N67" s="1"/>
      <c r="O67" s="1"/>
      <c r="P67" s="1"/>
      <c r="Q67" s="1"/>
      <c r="R67" s="1"/>
      <c r="S67" s="1"/>
    </row>
    <row r="68" spans="11:19" ht="17.100000000000001" customHeight="1">
      <c r="K68" s="1"/>
      <c r="L68" s="1"/>
      <c r="M68" s="1"/>
      <c r="N68" s="1"/>
      <c r="O68" s="1"/>
      <c r="P68" s="1"/>
      <c r="Q68" s="1"/>
      <c r="R68" s="1"/>
      <c r="S68" s="1"/>
    </row>
    <row r="69" spans="11:19" ht="17.100000000000001" customHeight="1">
      <c r="K69" s="1"/>
      <c r="L69" s="1"/>
      <c r="M69" s="1"/>
      <c r="N69" s="1"/>
      <c r="O69" s="1"/>
      <c r="P69" s="1"/>
      <c r="Q69" s="1"/>
      <c r="R69" s="1"/>
      <c r="S69" s="1"/>
    </row>
    <row r="70" spans="11:19" ht="17.100000000000001" customHeight="1">
      <c r="K70" s="1"/>
      <c r="L70" s="1"/>
      <c r="M70" s="1"/>
      <c r="N70" s="1"/>
      <c r="O70" s="1"/>
      <c r="P70" s="1"/>
      <c r="Q70" s="1"/>
      <c r="R70" s="1"/>
      <c r="S70" s="1"/>
    </row>
    <row r="71" spans="11:19" ht="17.100000000000001" customHeight="1">
      <c r="K71" s="1"/>
      <c r="L71" s="1"/>
      <c r="M71" s="1"/>
      <c r="N71" s="1"/>
      <c r="O71" s="1"/>
      <c r="P71" s="1"/>
      <c r="Q71" s="1"/>
      <c r="R71" s="1"/>
      <c r="S71" s="1"/>
    </row>
    <row r="72" spans="11:19" ht="17.100000000000001" customHeight="1">
      <c r="K72" s="1"/>
      <c r="L72" s="1"/>
      <c r="M72" s="1"/>
      <c r="N72" s="1"/>
      <c r="O72" s="1"/>
      <c r="P72" s="1"/>
      <c r="Q72" s="1"/>
      <c r="R72" s="1"/>
      <c r="S72" s="1"/>
    </row>
    <row r="73" spans="11:19" ht="17.100000000000001" customHeight="1">
      <c r="K73" s="1"/>
      <c r="L73" s="1"/>
      <c r="M73" s="1"/>
      <c r="N73" s="1"/>
      <c r="O73" s="1"/>
      <c r="P73" s="1"/>
      <c r="Q73" s="1"/>
      <c r="R73" s="1"/>
      <c r="S73" s="1"/>
    </row>
    <row r="74" spans="11:19" ht="17.100000000000001" customHeight="1">
      <c r="K74" s="1"/>
      <c r="L74" s="1"/>
      <c r="M74" s="1"/>
      <c r="N74" s="1"/>
      <c r="O74" s="1"/>
      <c r="P74" s="1"/>
      <c r="Q74" s="1"/>
      <c r="R74" s="1"/>
      <c r="S74" s="1"/>
    </row>
    <row r="75" spans="11:19" ht="17.100000000000001" customHeight="1">
      <c r="K75" s="1"/>
      <c r="L75" s="1"/>
      <c r="M75" s="1"/>
      <c r="N75" s="1"/>
      <c r="O75" s="1"/>
      <c r="P75" s="1"/>
      <c r="Q75" s="1"/>
      <c r="R75" s="1"/>
      <c r="S75" s="1"/>
    </row>
    <row r="76" spans="11:19" ht="17.100000000000001" customHeight="1">
      <c r="K76" s="1"/>
      <c r="L76" s="1"/>
      <c r="M76" s="1"/>
      <c r="N76" s="1"/>
      <c r="O76" s="1"/>
      <c r="P76" s="1"/>
      <c r="Q76" s="1"/>
      <c r="R76" s="1"/>
      <c r="S76" s="1"/>
    </row>
    <row r="77" spans="11:19" ht="17.100000000000001" customHeight="1">
      <c r="K77" s="1"/>
      <c r="L77" s="1"/>
      <c r="M77" s="1"/>
      <c r="N77" s="1"/>
      <c r="O77" s="1"/>
      <c r="P77" s="1"/>
      <c r="Q77" s="1"/>
      <c r="R77" s="1"/>
      <c r="S77" s="1"/>
    </row>
    <row r="78" spans="11:19" ht="17.100000000000001" customHeight="1">
      <c r="K78" s="1"/>
      <c r="L78" s="1"/>
      <c r="M78" s="1"/>
      <c r="N78" s="1"/>
      <c r="O78" s="1"/>
      <c r="P78" s="1"/>
      <c r="Q78" s="1"/>
      <c r="R78" s="1"/>
      <c r="S78" s="1"/>
    </row>
    <row r="79" spans="11:19" ht="17.100000000000001" customHeight="1">
      <c r="K79" s="1"/>
      <c r="L79" s="1"/>
      <c r="M79" s="1"/>
      <c r="N79" s="1"/>
      <c r="O79" s="1"/>
      <c r="P79" s="1"/>
      <c r="Q79" s="1"/>
      <c r="R79" s="1"/>
      <c r="S79" s="1"/>
    </row>
    <row r="80" spans="11:19" ht="17.100000000000001" customHeight="1">
      <c r="K80" s="1"/>
      <c r="L80" s="1"/>
      <c r="M80" s="1"/>
      <c r="N80" s="1"/>
      <c r="O80" s="1"/>
      <c r="P80" s="1"/>
      <c r="Q80" s="1"/>
      <c r="R80" s="1"/>
      <c r="S80" s="1"/>
    </row>
    <row r="81" spans="11:19" ht="17.100000000000001" customHeight="1">
      <c r="K81" s="1"/>
      <c r="L81" s="1"/>
      <c r="M81" s="1"/>
      <c r="N81" s="1"/>
      <c r="O81" s="1"/>
      <c r="P81" s="1"/>
      <c r="Q81" s="1"/>
      <c r="R81" s="1"/>
      <c r="S81" s="1"/>
    </row>
    <row r="82" spans="11:19" ht="17.100000000000001" customHeight="1">
      <c r="K82" s="1"/>
      <c r="L82" s="1"/>
      <c r="M82" s="1"/>
      <c r="N82" s="1"/>
      <c r="O82" s="1"/>
      <c r="P82" s="1"/>
      <c r="Q82" s="1"/>
      <c r="R82" s="1"/>
      <c r="S82" s="1"/>
    </row>
    <row r="83" spans="11:19" ht="17.100000000000001" customHeight="1">
      <c r="K83" s="1"/>
      <c r="L83" s="1"/>
      <c r="M83" s="1"/>
      <c r="N83" s="1"/>
      <c r="O83" s="1"/>
      <c r="P83" s="1"/>
      <c r="Q83" s="1"/>
      <c r="R83" s="1"/>
      <c r="S83" s="1"/>
    </row>
    <row r="84" spans="11:19" ht="17.100000000000001" customHeight="1">
      <c r="K84" s="1"/>
      <c r="L84" s="1"/>
      <c r="M84" s="1"/>
      <c r="N84" s="1"/>
      <c r="O84" s="1"/>
      <c r="P84" s="1"/>
      <c r="Q84" s="1"/>
      <c r="R84" s="1"/>
      <c r="S84" s="1"/>
    </row>
    <row r="85" spans="11:19" ht="17.100000000000001" customHeight="1">
      <c r="K85" s="1"/>
      <c r="L85" s="1"/>
      <c r="M85" s="1"/>
      <c r="N85" s="1"/>
      <c r="O85" s="1"/>
      <c r="P85" s="1"/>
      <c r="Q85" s="1"/>
      <c r="R85" s="1"/>
      <c r="S85" s="1"/>
    </row>
    <row r="86" spans="11:19" ht="17.100000000000001" customHeight="1">
      <c r="K86" s="1"/>
      <c r="L86" s="1"/>
      <c r="M86" s="1"/>
      <c r="N86" s="1"/>
      <c r="O86" s="1"/>
      <c r="P86" s="1"/>
      <c r="Q86" s="1"/>
      <c r="R86" s="1"/>
      <c r="S86" s="1"/>
    </row>
    <row r="87" spans="11:19" ht="17.100000000000001" customHeight="1">
      <c r="K87" s="1"/>
      <c r="L87" s="1"/>
      <c r="M87" s="1"/>
      <c r="N87" s="1"/>
      <c r="O87" s="1"/>
      <c r="P87" s="1"/>
      <c r="Q87" s="1"/>
      <c r="R87" s="1"/>
      <c r="S87" s="1"/>
    </row>
    <row r="88" spans="11:19" ht="17.100000000000001" customHeight="1">
      <c r="K88" s="1"/>
      <c r="L88" s="1"/>
      <c r="M88" s="1"/>
      <c r="N88" s="1"/>
      <c r="O88" s="1"/>
      <c r="P88" s="1"/>
      <c r="Q88" s="1"/>
      <c r="R88" s="1"/>
      <c r="S88" s="1"/>
    </row>
    <row r="89" spans="11:19" ht="17.100000000000001" customHeight="1">
      <c r="K89" s="1"/>
      <c r="L89" s="1"/>
      <c r="M89" s="1"/>
      <c r="N89" s="1"/>
      <c r="O89" s="1"/>
      <c r="P89" s="1"/>
      <c r="Q89" s="1"/>
      <c r="R89" s="1"/>
      <c r="S89" s="1"/>
    </row>
    <row r="90" spans="11:19" ht="17.100000000000001" customHeight="1">
      <c r="K90" s="1"/>
      <c r="L90" s="1"/>
      <c r="M90" s="1"/>
      <c r="N90" s="1"/>
      <c r="O90" s="1"/>
      <c r="P90" s="1"/>
      <c r="Q90" s="1"/>
      <c r="R90" s="1"/>
      <c r="S90" s="1"/>
    </row>
    <row r="91" spans="11:19" ht="17.100000000000001" customHeight="1">
      <c r="K91" s="1"/>
      <c r="L91" s="1"/>
      <c r="M91" s="1"/>
      <c r="N91" s="1"/>
      <c r="O91" s="1"/>
      <c r="P91" s="1"/>
      <c r="Q91" s="1"/>
      <c r="R91" s="1"/>
      <c r="S91" s="1"/>
    </row>
    <row r="92" spans="11:19" ht="17.100000000000001" customHeight="1">
      <c r="K92" s="1"/>
      <c r="L92" s="1"/>
      <c r="M92" s="1"/>
      <c r="N92" s="1"/>
      <c r="O92" s="1"/>
      <c r="P92" s="1"/>
      <c r="Q92" s="1"/>
      <c r="R92" s="1"/>
      <c r="S92" s="1"/>
    </row>
    <row r="93" spans="11:19" ht="17.100000000000001" customHeight="1">
      <c r="K93" s="1"/>
      <c r="L93" s="1"/>
      <c r="M93" s="1"/>
      <c r="N93" s="1"/>
      <c r="O93" s="1"/>
      <c r="P93" s="1"/>
      <c r="Q93" s="1"/>
      <c r="R93" s="1"/>
      <c r="S93" s="1"/>
    </row>
    <row r="94" spans="11:19" ht="17.100000000000001" customHeight="1">
      <c r="K94" s="1"/>
      <c r="L94" s="1"/>
      <c r="M94" s="1"/>
      <c r="N94" s="1"/>
      <c r="O94" s="1"/>
      <c r="P94" s="1"/>
      <c r="Q94" s="1"/>
      <c r="R94" s="1"/>
      <c r="S94" s="1"/>
    </row>
    <row r="95" spans="11:19" ht="17.100000000000001" customHeight="1">
      <c r="K95" s="1"/>
      <c r="L95" s="1"/>
      <c r="M95" s="1"/>
      <c r="N95" s="1"/>
      <c r="O95" s="1"/>
      <c r="P95" s="1"/>
      <c r="Q95" s="1"/>
      <c r="R95" s="1"/>
      <c r="S95" s="1"/>
    </row>
    <row r="96" spans="11:19" ht="17.100000000000001" customHeight="1">
      <c r="K96" s="1"/>
      <c r="L96" s="1"/>
      <c r="M96" s="1"/>
      <c r="N96" s="1"/>
      <c r="O96" s="1"/>
      <c r="P96" s="1"/>
      <c r="Q96" s="1"/>
      <c r="R96" s="1"/>
      <c r="S96" s="1"/>
    </row>
    <row r="97" spans="11:19" ht="17.100000000000001" customHeight="1">
      <c r="K97" s="1"/>
      <c r="L97" s="1"/>
      <c r="M97" s="1"/>
      <c r="N97" s="1"/>
      <c r="O97" s="1"/>
      <c r="P97" s="1"/>
      <c r="Q97" s="1"/>
      <c r="R97" s="1"/>
      <c r="S97" s="1"/>
    </row>
    <row r="98" spans="11:19" ht="17.100000000000001" customHeight="1">
      <c r="K98" s="1"/>
      <c r="L98" s="1"/>
      <c r="M98" s="1"/>
      <c r="N98" s="1"/>
      <c r="O98" s="1"/>
      <c r="P98" s="1"/>
      <c r="Q98" s="1"/>
      <c r="R98" s="1"/>
      <c r="S98" s="1"/>
    </row>
    <row r="99" spans="11:19" ht="17.100000000000001" customHeight="1">
      <c r="K99" s="1"/>
      <c r="L99" s="1"/>
      <c r="M99" s="1"/>
      <c r="N99" s="1"/>
      <c r="O99" s="1"/>
      <c r="P99" s="1"/>
      <c r="Q99" s="1"/>
      <c r="R99" s="1"/>
      <c r="S99" s="1"/>
    </row>
    <row r="100" spans="11:19" ht="17.100000000000001" customHeight="1">
      <c r="K100" s="1"/>
      <c r="L100" s="1"/>
      <c r="M100" s="1"/>
      <c r="N100" s="1"/>
      <c r="O100" s="1"/>
      <c r="P100" s="1"/>
      <c r="Q100" s="1"/>
      <c r="R100" s="1"/>
      <c r="S100" s="1"/>
    </row>
    <row r="101" spans="11:19" ht="17.100000000000001" customHeight="1">
      <c r="K101" s="1"/>
      <c r="L101" s="1"/>
      <c r="M101" s="1"/>
      <c r="N101" s="1"/>
      <c r="O101" s="1"/>
      <c r="P101" s="1"/>
      <c r="Q101" s="1"/>
      <c r="R101" s="1"/>
      <c r="S101" s="1"/>
    </row>
    <row r="102" spans="11:19" ht="17.100000000000001" customHeight="1">
      <c r="K102" s="1"/>
      <c r="L102" s="1"/>
      <c r="M102" s="1"/>
      <c r="N102" s="1"/>
      <c r="O102" s="1"/>
      <c r="P102" s="1"/>
      <c r="Q102" s="1"/>
      <c r="R102" s="1"/>
      <c r="S102" s="1"/>
    </row>
    <row r="103" spans="11:19" ht="17.100000000000001" customHeight="1">
      <c r="K103" s="1"/>
      <c r="L103" s="1"/>
      <c r="M103" s="1"/>
      <c r="N103" s="1"/>
      <c r="O103" s="1"/>
      <c r="P103" s="1"/>
      <c r="Q103" s="1"/>
      <c r="R103" s="1"/>
      <c r="S103" s="1"/>
    </row>
    <row r="104" spans="11:19" ht="17.100000000000001" customHeight="1">
      <c r="K104" s="1"/>
      <c r="L104" s="1"/>
      <c r="M104" s="1"/>
      <c r="N104" s="1"/>
      <c r="O104" s="1"/>
      <c r="P104" s="1"/>
      <c r="Q104" s="1"/>
      <c r="R104" s="1"/>
      <c r="S104" s="1"/>
    </row>
    <row r="105" spans="11:19" ht="17.100000000000001" customHeight="1">
      <c r="K105" s="1"/>
      <c r="L105" s="1"/>
      <c r="M105" s="1"/>
      <c r="N105" s="1"/>
      <c r="O105" s="1"/>
      <c r="P105" s="1"/>
      <c r="Q105" s="1"/>
      <c r="R105" s="1"/>
      <c r="S105" s="1"/>
    </row>
    <row r="106" spans="11:19" ht="17.100000000000001" customHeight="1">
      <c r="K106" s="1"/>
      <c r="L106" s="1"/>
      <c r="M106" s="1"/>
      <c r="N106" s="1"/>
      <c r="O106" s="1"/>
      <c r="P106" s="1"/>
      <c r="Q106" s="1"/>
      <c r="R106" s="1"/>
      <c r="S106" s="1"/>
    </row>
    <row r="107" spans="11:19" ht="17.100000000000001" customHeight="1">
      <c r="K107" s="1"/>
      <c r="L107" s="1"/>
      <c r="M107" s="1"/>
      <c r="N107" s="1"/>
      <c r="O107" s="1"/>
      <c r="P107" s="1"/>
      <c r="Q107" s="1"/>
      <c r="R107" s="1"/>
      <c r="S107" s="1"/>
    </row>
    <row r="108" spans="11:19" ht="17.100000000000001" customHeight="1">
      <c r="K108" s="1"/>
      <c r="L108" s="1"/>
      <c r="M108" s="1"/>
      <c r="N108" s="1"/>
      <c r="O108" s="1"/>
      <c r="P108" s="1"/>
      <c r="Q108" s="1"/>
      <c r="R108" s="1"/>
      <c r="S108" s="1"/>
    </row>
    <row r="109" spans="11:19" ht="17.100000000000001" customHeight="1">
      <c r="K109" s="1"/>
      <c r="L109" s="1"/>
      <c r="M109" s="1"/>
      <c r="N109" s="1"/>
      <c r="O109" s="1"/>
      <c r="P109" s="1"/>
      <c r="Q109" s="1"/>
      <c r="R109" s="1"/>
      <c r="S109" s="1"/>
    </row>
    <row r="110" spans="11:19" ht="17.100000000000001" customHeight="1">
      <c r="K110" s="1"/>
      <c r="L110" s="1"/>
      <c r="M110" s="1"/>
      <c r="N110" s="1"/>
      <c r="O110" s="1"/>
      <c r="P110" s="1"/>
      <c r="Q110" s="1"/>
      <c r="R110" s="1"/>
      <c r="S110" s="1"/>
    </row>
    <row r="111" spans="11:19" ht="17.100000000000001" customHeight="1">
      <c r="K111" s="1"/>
      <c r="L111" s="1"/>
      <c r="M111" s="1"/>
      <c r="N111" s="1"/>
      <c r="O111" s="1"/>
      <c r="P111" s="1"/>
      <c r="Q111" s="1"/>
      <c r="R111" s="1"/>
      <c r="S111" s="1"/>
    </row>
    <row r="112" spans="11:19" ht="17.100000000000001" customHeight="1">
      <c r="K112" s="1"/>
      <c r="L112" s="1"/>
      <c r="M112" s="1"/>
      <c r="N112" s="1"/>
      <c r="O112" s="1"/>
      <c r="P112" s="1"/>
      <c r="Q112" s="1"/>
      <c r="R112" s="1"/>
      <c r="S112" s="1"/>
    </row>
    <row r="113" spans="11:19" ht="17.100000000000001" customHeight="1">
      <c r="K113" s="1"/>
      <c r="L113" s="1"/>
      <c r="M113" s="1"/>
      <c r="N113" s="1"/>
      <c r="O113" s="1"/>
      <c r="P113" s="1"/>
      <c r="Q113" s="1"/>
      <c r="R113" s="1"/>
      <c r="S113" s="1"/>
    </row>
    <row r="114" spans="11:19" ht="17.100000000000001" customHeight="1">
      <c r="K114" s="1"/>
      <c r="L114" s="1"/>
      <c r="M114" s="1"/>
      <c r="N114" s="1"/>
      <c r="O114" s="1"/>
      <c r="P114" s="1"/>
      <c r="Q114" s="1"/>
      <c r="R114" s="1"/>
      <c r="S114" s="1"/>
    </row>
    <row r="115" spans="11:19" ht="17.100000000000001" customHeight="1">
      <c r="K115" s="1"/>
      <c r="L115" s="1"/>
      <c r="M115" s="1"/>
      <c r="N115" s="1"/>
      <c r="O115" s="1"/>
      <c r="P115" s="1"/>
      <c r="Q115" s="1"/>
      <c r="R115" s="1"/>
      <c r="S115" s="1"/>
    </row>
    <row r="116" spans="11:19" ht="17.100000000000001" customHeight="1">
      <c r="K116" s="1"/>
      <c r="L116" s="1"/>
      <c r="M116" s="1"/>
      <c r="N116" s="1"/>
      <c r="O116" s="1"/>
      <c r="P116" s="1"/>
      <c r="Q116" s="1"/>
      <c r="R116" s="1"/>
      <c r="S116" s="1"/>
    </row>
    <row r="117" spans="11:19" ht="17.100000000000001" customHeight="1">
      <c r="K117" s="1"/>
      <c r="L117" s="1"/>
      <c r="M117" s="1"/>
      <c r="N117" s="1"/>
      <c r="O117" s="1"/>
      <c r="P117" s="1"/>
      <c r="Q117" s="1"/>
      <c r="R117" s="1"/>
      <c r="S117" s="1"/>
    </row>
    <row r="118" spans="11:19" ht="17.100000000000001" customHeight="1">
      <c r="K118" s="1"/>
      <c r="L118" s="1"/>
      <c r="M118" s="1"/>
      <c r="N118" s="1"/>
      <c r="O118" s="1"/>
      <c r="P118" s="1"/>
      <c r="Q118" s="1"/>
      <c r="R118" s="1"/>
      <c r="S118" s="1"/>
    </row>
    <row r="119" spans="11:19" ht="17.100000000000001" customHeight="1">
      <c r="K119" s="1"/>
      <c r="L119" s="1"/>
      <c r="M119" s="1"/>
      <c r="N119" s="1"/>
      <c r="O119" s="1"/>
      <c r="P119" s="1"/>
      <c r="Q119" s="1"/>
      <c r="R119" s="1"/>
      <c r="S119" s="1"/>
    </row>
    <row r="120" spans="11:19" ht="17.100000000000001" customHeight="1">
      <c r="K120" s="1"/>
      <c r="L120" s="1"/>
      <c r="M120" s="1"/>
      <c r="N120" s="1"/>
      <c r="O120" s="1"/>
      <c r="P120" s="1"/>
      <c r="Q120" s="1"/>
      <c r="R120" s="1"/>
      <c r="S120" s="1"/>
    </row>
    <row r="121" spans="11:19" ht="17.100000000000001" customHeight="1">
      <c r="K121" s="1"/>
      <c r="L121" s="1"/>
      <c r="M121" s="1"/>
      <c r="N121" s="1"/>
      <c r="O121" s="1"/>
      <c r="P121" s="1"/>
      <c r="Q121" s="1"/>
      <c r="R121" s="1"/>
      <c r="S121" s="1"/>
    </row>
    <row r="122" spans="11:19" ht="17.100000000000001" customHeight="1">
      <c r="K122" s="1"/>
      <c r="L122" s="1"/>
      <c r="M122" s="1"/>
      <c r="N122" s="1"/>
      <c r="O122" s="1"/>
      <c r="P122" s="1"/>
      <c r="Q122" s="1"/>
      <c r="R122" s="1"/>
      <c r="S122" s="1"/>
    </row>
    <row r="123" spans="11:19" ht="17.100000000000001" customHeight="1">
      <c r="K123" s="1"/>
      <c r="L123" s="1"/>
      <c r="M123" s="1"/>
      <c r="N123" s="1"/>
      <c r="O123" s="1"/>
      <c r="P123" s="1"/>
      <c r="Q123" s="1"/>
      <c r="R123" s="1"/>
      <c r="S123" s="1"/>
    </row>
    <row r="124" spans="11:19" ht="17.100000000000001" customHeight="1">
      <c r="K124" s="1"/>
      <c r="L124" s="1"/>
      <c r="M124" s="1"/>
      <c r="N124" s="1"/>
      <c r="O124" s="1"/>
      <c r="P124" s="1"/>
      <c r="Q124" s="1"/>
      <c r="R124" s="1"/>
      <c r="S124" s="1"/>
    </row>
    <row r="125" spans="11:19" ht="17.100000000000001" customHeight="1">
      <c r="K125" s="1"/>
      <c r="L125" s="1"/>
      <c r="M125" s="1"/>
      <c r="N125" s="1"/>
      <c r="O125" s="1"/>
      <c r="P125" s="1"/>
      <c r="Q125" s="1"/>
      <c r="R125" s="1"/>
      <c r="S125" s="1"/>
    </row>
    <row r="126" spans="11:19" ht="17.100000000000001" customHeight="1">
      <c r="K126" s="1"/>
      <c r="L126" s="1"/>
      <c r="M126" s="1"/>
      <c r="N126" s="1"/>
      <c r="O126" s="1"/>
      <c r="P126" s="1"/>
      <c r="Q126" s="1"/>
      <c r="R126" s="1"/>
      <c r="S126" s="1"/>
    </row>
    <row r="127" spans="11:19" ht="17.100000000000001" customHeight="1">
      <c r="K127" s="1"/>
      <c r="L127" s="1"/>
      <c r="M127" s="1"/>
      <c r="N127" s="1"/>
      <c r="O127" s="1"/>
      <c r="P127" s="1"/>
      <c r="Q127" s="1"/>
      <c r="R127" s="1"/>
      <c r="S127" s="1"/>
    </row>
    <row r="128" spans="11:19" ht="17.100000000000001" customHeight="1">
      <c r="K128" s="1"/>
      <c r="L128" s="1"/>
      <c r="M128" s="1"/>
      <c r="N128" s="1"/>
      <c r="O128" s="1"/>
      <c r="P128" s="1"/>
      <c r="Q128" s="1"/>
      <c r="R128" s="1"/>
      <c r="S128" s="1"/>
    </row>
    <row r="129" spans="11:19" ht="17.100000000000001" customHeight="1">
      <c r="K129" s="1"/>
      <c r="L129" s="1"/>
      <c r="M129" s="1"/>
      <c r="N129" s="1"/>
      <c r="O129" s="1"/>
      <c r="P129" s="1"/>
      <c r="Q129" s="1"/>
      <c r="R129" s="1"/>
      <c r="S129" s="1"/>
    </row>
    <row r="130" spans="11:19" ht="17.100000000000001" customHeight="1">
      <c r="K130" s="1"/>
      <c r="L130" s="1"/>
      <c r="M130" s="1"/>
      <c r="N130" s="1"/>
      <c r="O130" s="1"/>
      <c r="P130" s="1"/>
      <c r="Q130" s="1"/>
      <c r="R130" s="1"/>
      <c r="S130" s="1"/>
    </row>
    <row r="131" spans="11:19" ht="17.100000000000001" customHeight="1">
      <c r="K131" s="1"/>
      <c r="L131" s="1"/>
      <c r="M131" s="1"/>
      <c r="N131" s="1"/>
      <c r="O131" s="1"/>
      <c r="P131" s="1"/>
      <c r="Q131" s="1"/>
      <c r="R131" s="1"/>
      <c r="S131" s="1"/>
    </row>
    <row r="132" spans="11:19" ht="17.100000000000001" customHeight="1">
      <c r="K132" s="1"/>
      <c r="L132" s="1"/>
      <c r="M132" s="1"/>
      <c r="N132" s="1"/>
      <c r="O132" s="1"/>
      <c r="P132" s="1"/>
      <c r="Q132" s="1"/>
      <c r="R132" s="1"/>
      <c r="S132" s="1"/>
    </row>
    <row r="133" spans="11:19" ht="17.100000000000001" customHeight="1">
      <c r="K133" s="1"/>
      <c r="L133" s="1"/>
      <c r="M133" s="1"/>
      <c r="N133" s="1"/>
      <c r="O133" s="1"/>
      <c r="P133" s="1"/>
      <c r="Q133" s="1"/>
      <c r="R133" s="1"/>
      <c r="S133" s="1"/>
    </row>
    <row r="134" spans="11:19" ht="17.100000000000001" customHeight="1">
      <c r="K134" s="1"/>
      <c r="L134" s="1"/>
      <c r="M134" s="1"/>
      <c r="N134" s="1"/>
      <c r="O134" s="1"/>
      <c r="P134" s="1"/>
      <c r="Q134" s="1"/>
      <c r="R134" s="1"/>
      <c r="S134" s="1"/>
    </row>
    <row r="135" spans="11:19" ht="17.100000000000001" customHeight="1">
      <c r="K135" s="1"/>
      <c r="L135" s="1"/>
      <c r="M135" s="1"/>
      <c r="N135" s="1"/>
      <c r="O135" s="1"/>
      <c r="P135" s="1"/>
      <c r="Q135" s="1"/>
      <c r="R135" s="1"/>
      <c r="S135" s="1"/>
    </row>
    <row r="136" spans="11:19" ht="17.100000000000001" customHeight="1">
      <c r="K136" s="1"/>
      <c r="L136" s="1"/>
      <c r="M136" s="1"/>
      <c r="N136" s="1"/>
      <c r="O136" s="1"/>
      <c r="P136" s="1"/>
      <c r="Q136" s="1"/>
      <c r="R136" s="1"/>
      <c r="S136" s="1"/>
    </row>
    <row r="137" spans="11:19" ht="17.100000000000001" customHeight="1">
      <c r="K137" s="1"/>
      <c r="L137" s="1"/>
      <c r="M137" s="1"/>
      <c r="N137" s="1"/>
      <c r="O137" s="1"/>
      <c r="P137" s="1"/>
      <c r="Q137" s="1"/>
      <c r="R137" s="1"/>
      <c r="S137" s="1"/>
    </row>
    <row r="138" spans="11:19" ht="17.100000000000001" customHeight="1">
      <c r="K138" s="1"/>
      <c r="L138" s="1"/>
      <c r="M138" s="1"/>
      <c r="N138" s="1"/>
      <c r="O138" s="1"/>
      <c r="P138" s="1"/>
      <c r="Q138" s="1"/>
      <c r="R138" s="1"/>
      <c r="S138" s="1"/>
    </row>
    <row r="139" spans="11:19" ht="17.100000000000001" customHeight="1">
      <c r="K139" s="1"/>
      <c r="L139" s="1"/>
      <c r="M139" s="1"/>
      <c r="N139" s="1"/>
      <c r="O139" s="1"/>
      <c r="P139" s="1"/>
      <c r="Q139" s="1"/>
      <c r="R139" s="1"/>
      <c r="S139" s="1"/>
    </row>
    <row r="140" spans="11:19" ht="17.100000000000001" customHeight="1">
      <c r="K140" s="1"/>
      <c r="L140" s="1"/>
      <c r="M140" s="1"/>
      <c r="N140" s="1"/>
      <c r="O140" s="1"/>
      <c r="P140" s="1"/>
      <c r="Q140" s="1"/>
      <c r="R140" s="1"/>
      <c r="S140" s="1"/>
    </row>
    <row r="141" spans="11:19" ht="17.100000000000001" customHeight="1">
      <c r="K141" s="1"/>
      <c r="L141" s="1"/>
      <c r="M141" s="1"/>
      <c r="N141" s="1"/>
      <c r="O141" s="1"/>
      <c r="P141" s="1"/>
      <c r="Q141" s="1"/>
      <c r="R141" s="1"/>
      <c r="S141" s="1"/>
    </row>
    <row r="142" spans="11:19" ht="17.100000000000001" customHeight="1">
      <c r="K142" s="1"/>
      <c r="L142" s="1"/>
      <c r="M142" s="1"/>
      <c r="N142" s="1"/>
      <c r="O142" s="1"/>
      <c r="P142" s="1"/>
      <c r="Q142" s="1"/>
      <c r="R142" s="1"/>
      <c r="S142" s="1"/>
    </row>
    <row r="143" spans="11:19" ht="17.100000000000001" customHeight="1">
      <c r="K143" s="1"/>
      <c r="L143" s="1"/>
      <c r="M143" s="1"/>
      <c r="N143" s="1"/>
      <c r="O143" s="1"/>
      <c r="P143" s="1"/>
      <c r="Q143" s="1"/>
      <c r="R143" s="1"/>
      <c r="S143" s="1"/>
    </row>
    <row r="144" spans="11:19" ht="17.100000000000001" customHeight="1">
      <c r="K144" s="1"/>
      <c r="L144" s="1"/>
      <c r="M144" s="1"/>
      <c r="N144" s="1"/>
      <c r="O144" s="1"/>
      <c r="P144" s="1"/>
      <c r="Q144" s="1"/>
      <c r="R144" s="1"/>
      <c r="S144" s="1"/>
    </row>
    <row r="145" spans="11:19" ht="17.100000000000001" customHeight="1">
      <c r="K145" s="1"/>
      <c r="L145" s="1"/>
      <c r="M145" s="1"/>
      <c r="N145" s="1"/>
      <c r="O145" s="1"/>
      <c r="P145" s="1"/>
      <c r="Q145" s="1"/>
      <c r="R145" s="1"/>
      <c r="S145" s="1"/>
    </row>
    <row r="146" spans="11:19" ht="17.100000000000001" customHeight="1">
      <c r="K146" s="1"/>
      <c r="L146" s="1"/>
      <c r="M146" s="1"/>
      <c r="N146" s="1"/>
      <c r="O146" s="1"/>
      <c r="P146" s="1"/>
      <c r="Q146" s="1"/>
      <c r="R146" s="1"/>
      <c r="S146" s="1"/>
    </row>
    <row r="147" spans="11:19" ht="17.100000000000001" customHeight="1">
      <c r="K147" s="1"/>
      <c r="L147" s="1"/>
      <c r="M147" s="1"/>
      <c r="N147" s="1"/>
      <c r="O147" s="1"/>
      <c r="P147" s="1"/>
      <c r="Q147" s="1"/>
      <c r="R147" s="1"/>
      <c r="S147" s="1"/>
    </row>
    <row r="148" spans="11:19" ht="17.100000000000001" customHeight="1">
      <c r="K148" s="1"/>
      <c r="L148" s="1"/>
      <c r="M148" s="1"/>
      <c r="N148" s="1"/>
      <c r="O148" s="1"/>
      <c r="P148" s="1"/>
      <c r="Q148" s="1"/>
      <c r="R148" s="1"/>
      <c r="S148" s="1"/>
    </row>
    <row r="149" spans="11:19" ht="17.100000000000001" customHeight="1">
      <c r="K149" s="1"/>
      <c r="L149" s="1"/>
      <c r="M149" s="1"/>
      <c r="N149" s="1"/>
      <c r="O149" s="1"/>
      <c r="P149" s="1"/>
      <c r="Q149" s="1"/>
      <c r="R149" s="1"/>
      <c r="S149" s="1"/>
    </row>
    <row r="150" spans="11:19" ht="17.100000000000001" customHeight="1">
      <c r="K150" s="1"/>
      <c r="L150" s="1"/>
      <c r="M150" s="1"/>
      <c r="N150" s="1"/>
      <c r="O150" s="1"/>
      <c r="P150" s="1"/>
      <c r="Q150" s="1"/>
      <c r="R150" s="1"/>
      <c r="S150" s="1"/>
    </row>
    <row r="151" spans="11:19" ht="17.100000000000001" customHeight="1">
      <c r="K151" s="1"/>
      <c r="L151" s="1"/>
      <c r="M151" s="1"/>
      <c r="N151" s="1"/>
      <c r="O151" s="1"/>
      <c r="P151" s="1"/>
      <c r="Q151" s="1"/>
      <c r="R151" s="1"/>
      <c r="S151" s="1"/>
    </row>
    <row r="152" spans="11:19" ht="17.100000000000001" customHeight="1">
      <c r="K152" s="1"/>
      <c r="L152" s="1"/>
      <c r="M152" s="1"/>
      <c r="N152" s="1"/>
      <c r="O152" s="1"/>
      <c r="P152" s="1"/>
      <c r="Q152" s="1"/>
      <c r="R152" s="1"/>
      <c r="S152" s="1"/>
    </row>
    <row r="153" spans="11:19" ht="17.100000000000001" customHeight="1">
      <c r="K153" s="1"/>
      <c r="L153" s="1"/>
      <c r="M153" s="1"/>
      <c r="N153" s="1"/>
      <c r="O153" s="1"/>
      <c r="P153" s="1"/>
      <c r="Q153" s="1"/>
      <c r="R153" s="1"/>
      <c r="S153" s="1"/>
    </row>
    <row r="154" spans="11:19" ht="17.100000000000001" customHeight="1">
      <c r="K154" s="1"/>
      <c r="L154" s="1"/>
      <c r="M154" s="1"/>
      <c r="N154" s="1"/>
      <c r="O154" s="1"/>
      <c r="P154" s="1"/>
      <c r="Q154" s="1"/>
      <c r="R154" s="1"/>
      <c r="S154" s="1"/>
    </row>
    <row r="155" spans="11:19" ht="17.100000000000001" customHeight="1">
      <c r="K155" s="1"/>
      <c r="L155" s="1"/>
      <c r="M155" s="1"/>
      <c r="N155" s="1"/>
      <c r="O155" s="1"/>
      <c r="P155" s="1"/>
      <c r="Q155" s="1"/>
      <c r="R155" s="1"/>
      <c r="S155" s="1"/>
    </row>
    <row r="156" spans="11:19" ht="17.100000000000001" customHeight="1">
      <c r="K156" s="1"/>
      <c r="L156" s="1"/>
      <c r="M156" s="1"/>
      <c r="N156" s="1"/>
      <c r="O156" s="1"/>
      <c r="P156" s="1"/>
      <c r="Q156" s="1"/>
      <c r="R156" s="1"/>
      <c r="S156" s="1"/>
    </row>
    <row r="157" spans="11:19" ht="17.100000000000001" customHeight="1">
      <c r="K157" s="1"/>
      <c r="L157" s="1"/>
      <c r="M157" s="1"/>
      <c r="N157" s="1"/>
      <c r="O157" s="1"/>
      <c r="P157" s="1"/>
      <c r="Q157" s="1"/>
      <c r="R157" s="1"/>
      <c r="S157" s="1"/>
    </row>
    <row r="158" spans="11:19" ht="17.100000000000001" customHeight="1">
      <c r="K158" s="1"/>
      <c r="L158" s="1"/>
      <c r="M158" s="1"/>
      <c r="N158" s="1"/>
      <c r="O158" s="1"/>
      <c r="P158" s="1"/>
      <c r="Q158" s="1"/>
      <c r="R158" s="1"/>
      <c r="S158" s="1"/>
    </row>
    <row r="159" spans="11:19" ht="17.100000000000001" customHeight="1">
      <c r="K159" s="1"/>
      <c r="L159" s="1"/>
      <c r="M159" s="1"/>
      <c r="N159" s="1"/>
      <c r="O159" s="1"/>
      <c r="P159" s="1"/>
      <c r="Q159" s="1"/>
      <c r="R159" s="1"/>
      <c r="S159" s="1"/>
    </row>
    <row r="160" spans="11:19" ht="17.100000000000001" customHeight="1">
      <c r="K160" s="1"/>
      <c r="L160" s="1"/>
      <c r="M160" s="1"/>
      <c r="N160" s="1"/>
      <c r="O160" s="1"/>
      <c r="P160" s="1"/>
      <c r="Q160" s="1"/>
      <c r="R160" s="1"/>
      <c r="S160" s="1"/>
    </row>
    <row r="161" spans="11:19" ht="17.100000000000001" customHeight="1">
      <c r="K161" s="1"/>
      <c r="L161" s="1"/>
      <c r="M161" s="1"/>
      <c r="N161" s="1"/>
      <c r="O161" s="1"/>
      <c r="P161" s="1"/>
      <c r="Q161" s="1"/>
      <c r="R161" s="1"/>
      <c r="S161" s="1"/>
    </row>
    <row r="162" spans="11:19" ht="17.100000000000001" customHeight="1">
      <c r="K162" s="1"/>
      <c r="L162" s="1"/>
      <c r="M162" s="1"/>
      <c r="N162" s="1"/>
      <c r="O162" s="1"/>
      <c r="P162" s="1"/>
      <c r="Q162" s="1"/>
      <c r="R162" s="1"/>
      <c r="S162" s="1"/>
    </row>
    <row r="163" spans="11:19" ht="17.100000000000001" customHeight="1">
      <c r="K163" s="1"/>
      <c r="L163" s="1"/>
      <c r="M163" s="1"/>
      <c r="N163" s="1"/>
      <c r="O163" s="1"/>
      <c r="P163" s="1"/>
      <c r="Q163" s="1"/>
      <c r="R163" s="1"/>
      <c r="S163" s="1"/>
    </row>
    <row r="164" spans="11:19" ht="17.100000000000001" customHeight="1">
      <c r="K164" s="1"/>
      <c r="L164" s="1"/>
      <c r="M164" s="1"/>
      <c r="N164" s="1"/>
      <c r="O164" s="1"/>
      <c r="P164" s="1"/>
      <c r="Q164" s="1"/>
      <c r="R164" s="1"/>
      <c r="S164" s="1"/>
    </row>
    <row r="165" spans="11:19" ht="17.100000000000001" customHeight="1">
      <c r="K165" s="1"/>
      <c r="L165" s="1"/>
      <c r="M165" s="1"/>
      <c r="N165" s="1"/>
      <c r="O165" s="1"/>
      <c r="P165" s="1"/>
      <c r="Q165" s="1"/>
      <c r="R165" s="1"/>
      <c r="S165" s="1"/>
    </row>
    <row r="166" spans="11:19" ht="17.100000000000001" customHeight="1">
      <c r="K166" s="1"/>
      <c r="L166" s="1"/>
      <c r="M166" s="1"/>
      <c r="N166" s="1"/>
      <c r="O166" s="1"/>
      <c r="P166" s="1"/>
      <c r="Q166" s="1"/>
      <c r="R166" s="1"/>
      <c r="S166" s="1"/>
    </row>
    <row r="167" spans="11:19" ht="17.100000000000001" customHeight="1">
      <c r="K167" s="1"/>
      <c r="L167" s="1"/>
      <c r="M167" s="1"/>
      <c r="N167" s="1"/>
      <c r="O167" s="1"/>
      <c r="P167" s="1"/>
      <c r="Q167" s="1"/>
      <c r="R167" s="1"/>
      <c r="S167" s="1"/>
    </row>
    <row r="168" spans="11:19" ht="17.100000000000001" customHeight="1">
      <c r="K168" s="1"/>
      <c r="L168" s="1"/>
      <c r="M168" s="1"/>
      <c r="N168" s="1"/>
      <c r="O168" s="1"/>
      <c r="P168" s="1"/>
      <c r="Q168" s="1"/>
      <c r="R168" s="1"/>
      <c r="S168" s="1"/>
    </row>
    <row r="169" spans="11:19" ht="17.100000000000001" customHeight="1">
      <c r="K169" s="1"/>
      <c r="L169" s="1"/>
      <c r="M169" s="1"/>
      <c r="N169" s="1"/>
      <c r="O169" s="1"/>
      <c r="P169" s="1"/>
      <c r="Q169" s="1"/>
      <c r="R169" s="1"/>
      <c r="S169" s="1"/>
    </row>
    <row r="170" spans="11:19" ht="17.100000000000001" customHeight="1">
      <c r="K170" s="1"/>
      <c r="L170" s="1"/>
      <c r="M170" s="1"/>
      <c r="N170" s="1"/>
      <c r="O170" s="1"/>
      <c r="P170" s="1"/>
      <c r="Q170" s="1"/>
      <c r="R170" s="1"/>
      <c r="S170" s="1"/>
    </row>
    <row r="171" spans="11:19" ht="17.100000000000001" customHeight="1">
      <c r="K171" s="1"/>
      <c r="L171" s="1"/>
      <c r="M171" s="1"/>
      <c r="N171" s="1"/>
      <c r="O171" s="1"/>
      <c r="P171" s="1"/>
      <c r="Q171" s="1"/>
      <c r="R171" s="1"/>
      <c r="S171" s="1"/>
    </row>
    <row r="172" spans="11:19" ht="17.100000000000001" customHeight="1">
      <c r="K172" s="1"/>
      <c r="L172" s="1"/>
      <c r="M172" s="1"/>
      <c r="N172" s="1"/>
      <c r="O172" s="1"/>
      <c r="P172" s="1"/>
      <c r="Q172" s="1"/>
      <c r="R172" s="1"/>
      <c r="S172" s="1"/>
    </row>
    <row r="173" spans="11:19" ht="17.100000000000001" customHeight="1">
      <c r="K173" s="1"/>
      <c r="L173" s="1"/>
      <c r="M173" s="1"/>
      <c r="N173" s="1"/>
      <c r="O173" s="1"/>
      <c r="P173" s="1"/>
      <c r="Q173" s="1"/>
      <c r="R173" s="1"/>
      <c r="S173" s="1"/>
    </row>
    <row r="174" spans="11:19" ht="17.100000000000001" customHeight="1">
      <c r="K174" s="1"/>
      <c r="L174" s="1"/>
      <c r="M174" s="1"/>
      <c r="N174" s="1"/>
      <c r="O174" s="1"/>
      <c r="P174" s="1"/>
      <c r="Q174" s="1"/>
      <c r="R174" s="1"/>
      <c r="S174" s="1"/>
    </row>
  </sheetData>
  <sheetProtection selectLockedCells="1" selectUnlockedCells="1"/>
  <mergeCells count="112">
    <mergeCell ref="O31:P31"/>
    <mergeCell ref="O39:P39"/>
    <mergeCell ref="Q39:R39"/>
    <mergeCell ref="Q40:R40"/>
    <mergeCell ref="O37:P37"/>
    <mergeCell ref="Q32:R32"/>
    <mergeCell ref="O38:P38"/>
    <mergeCell ref="Q37:R37"/>
    <mergeCell ref="O36:P36"/>
    <mergeCell ref="Q36:R36"/>
    <mergeCell ref="Q33:R33"/>
    <mergeCell ref="Q35:R35"/>
    <mergeCell ref="Q34:R34"/>
    <mergeCell ref="Q38:R38"/>
    <mergeCell ref="Q41:R41"/>
    <mergeCell ref="Q44:R44"/>
    <mergeCell ref="Q43:R43"/>
    <mergeCell ref="Q42:R42"/>
    <mergeCell ref="M42:N42"/>
    <mergeCell ref="M41:N41"/>
    <mergeCell ref="O44:P44"/>
    <mergeCell ref="M39:N39"/>
    <mergeCell ref="K43:L43"/>
    <mergeCell ref="Q45:R45"/>
    <mergeCell ref="D40:E40"/>
    <mergeCell ref="K40:L40"/>
    <mergeCell ref="D42:E42"/>
    <mergeCell ref="K42:L42"/>
    <mergeCell ref="D41:E41"/>
    <mergeCell ref="K41:L41"/>
    <mergeCell ref="O45:P45"/>
    <mergeCell ref="O42:P42"/>
    <mergeCell ref="O41:P41"/>
    <mergeCell ref="M43:N43"/>
    <mergeCell ref="O43:P43"/>
    <mergeCell ref="M40:N40"/>
    <mergeCell ref="O40:P40"/>
    <mergeCell ref="D45:E45"/>
    <mergeCell ref="K45:L45"/>
    <mergeCell ref="M45:N45"/>
    <mergeCell ref="D44:E44"/>
    <mergeCell ref="K44:L44"/>
    <mergeCell ref="M44:N44"/>
    <mergeCell ref="D43:E43"/>
    <mergeCell ref="D38:E38"/>
    <mergeCell ref="K35:L35"/>
    <mergeCell ref="M35:N35"/>
    <mergeCell ref="B39:C39"/>
    <mergeCell ref="D39:E39"/>
    <mergeCell ref="K39:L39"/>
    <mergeCell ref="K38:L38"/>
    <mergeCell ref="M38:N38"/>
    <mergeCell ref="K36:L36"/>
    <mergeCell ref="M36:N36"/>
    <mergeCell ref="K37:L37"/>
    <mergeCell ref="M37:N37"/>
    <mergeCell ref="D34:E34"/>
    <mergeCell ref="K34:L34"/>
    <mergeCell ref="D35:E35"/>
    <mergeCell ref="D36:E36"/>
    <mergeCell ref="D37:E37"/>
    <mergeCell ref="O35:P35"/>
    <mergeCell ref="D32:E32"/>
    <mergeCell ref="K32:L32"/>
    <mergeCell ref="M32:N32"/>
    <mergeCell ref="O32:P32"/>
    <mergeCell ref="K33:L33"/>
    <mergeCell ref="M34:N34"/>
    <mergeCell ref="O34:P34"/>
    <mergeCell ref="M33:N33"/>
    <mergeCell ref="O33:P33"/>
    <mergeCell ref="D33:E33"/>
    <mergeCell ref="O28:P28"/>
    <mergeCell ref="Q28:R28"/>
    <mergeCell ref="M29:N29"/>
    <mergeCell ref="B31:C31"/>
    <mergeCell ref="D31:E31"/>
    <mergeCell ref="K31:L31"/>
    <mergeCell ref="A26:C28"/>
    <mergeCell ref="D26:I26"/>
    <mergeCell ref="B29:C29"/>
    <mergeCell ref="D29:E29"/>
    <mergeCell ref="K29:L29"/>
    <mergeCell ref="K26:S26"/>
    <mergeCell ref="O29:P29"/>
    <mergeCell ref="M27:N27"/>
    <mergeCell ref="O27:S27"/>
    <mergeCell ref="M28:N28"/>
    <mergeCell ref="B30:C30"/>
    <mergeCell ref="Q29:R29"/>
    <mergeCell ref="D27:E28"/>
    <mergeCell ref="F27:H27"/>
    <mergeCell ref="I27:I28"/>
    <mergeCell ref="K27:L28"/>
    <mergeCell ref="Q31:R31"/>
    <mergeCell ref="M31:N31"/>
    <mergeCell ref="S3:S5"/>
    <mergeCell ref="B6:C6"/>
    <mergeCell ref="E3:F4"/>
    <mergeCell ref="G3:I4"/>
    <mergeCell ref="K3:L4"/>
    <mergeCell ref="M3:N4"/>
    <mergeCell ref="B24:I24"/>
    <mergeCell ref="A25:I25"/>
    <mergeCell ref="O3:P4"/>
    <mergeCell ref="Q3:R4"/>
    <mergeCell ref="B16:C16"/>
    <mergeCell ref="B8:C8"/>
    <mergeCell ref="A3:C5"/>
    <mergeCell ref="D3:D5"/>
    <mergeCell ref="O10:P10"/>
    <mergeCell ref="O12:P12"/>
  </mergeCells>
  <phoneticPr fontId="18"/>
  <printOptions horizontalCentered="1"/>
  <pageMargins left="0.59055118110236227" right="0.59055118110236227" top="0.59055118110236227" bottom="0.59055118110236227" header="0.39370078740157483" footer="0.39370078740157483"/>
  <pageSetup paperSize="9" scale="86" firstPageNumber="70" orientation="portrait" useFirstPageNumber="1" horizontalDpi="300" verticalDpi="300" r:id="rId1"/>
  <headerFooter alignWithMargins="0">
    <oddHeader>&amp;R事業所</oddHeader>
    <oddFooter>&amp;C&amp;11&amp;A</oddFooter>
  </headerFooter>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TotalTime>646</TotalTime>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‐63‐</vt:lpstr>
      <vt:lpstr>‐64‐</vt:lpstr>
      <vt:lpstr>‐65‐</vt:lpstr>
      <vt:lpstr>‐66‐</vt:lpstr>
      <vt:lpstr>‐67‐</vt:lpstr>
      <vt:lpstr>‐68‐</vt:lpstr>
      <vt:lpstr>‐69‐</vt:lpstr>
      <vt:lpstr>‐70‐</vt:lpstr>
      <vt:lpstr>‐71‐</vt:lpstr>
      <vt:lpstr>‐72‐</vt:lpstr>
      <vt:lpstr>‐73‐</vt:lpstr>
      <vt:lpstr>‐74‐</vt:lpstr>
      <vt:lpstr>‐75‐</vt:lpstr>
      <vt:lpstr>‐76‐</vt:lpstr>
      <vt:lpstr>‐77‐</vt:lpstr>
      <vt:lpstr>グラフ</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‐74‐!Print_Area</vt:lpstr>
      <vt:lpstr>‐75‐!Print_Area</vt:lpstr>
      <vt:lpstr>‐76‐!Print_Area</vt:lpstr>
      <vt:lpstr>‐77‐!Print_Area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11</cp:revision>
  <cp:lastPrinted>2013-03-26T00:43:29Z</cp:lastPrinted>
  <dcterms:created xsi:type="dcterms:W3CDTF">2002-03-19T05:03:05Z</dcterms:created>
  <dcterms:modified xsi:type="dcterms:W3CDTF">2013-03-26T00:43:32Z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